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15.xml" ContentType="application/vnd.openxmlformats-officedocument.drawing+xml"/>
  <Override PartName="/xl/charts/chart16.xml" ContentType="application/vnd.openxmlformats-officedocument.drawingml.chart+xml"/>
  <Override PartName="/xl/drawings/drawing1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codeName="ThisWorkbook" defaultThemeVersion="124226"/>
  <mc:AlternateContent xmlns:mc="http://schemas.openxmlformats.org/markup-compatibility/2006">
    <mc:Choice Requires="x15">
      <x15ac:absPath xmlns:x15ac="http://schemas.microsoft.com/office/spreadsheetml/2010/11/ac" url="N:\Master PC Giessen\Jahrbücher\Themenhefte\Themenheft 20 Jahre Euro\Datenarchiv\Leiner_Killinger\"/>
    </mc:Choice>
  </mc:AlternateContent>
  <xr:revisionPtr revIDLastSave="0" documentId="13_ncr:1_{F5063736-03F4-4838-B26B-0EB2BE8284E3}" xr6:coauthVersionLast="37" xr6:coauthVersionMax="37" xr10:uidLastSave="{00000000-0000-0000-0000-000000000000}"/>
  <bookViews>
    <workbookView xWindow="8715" yWindow="1140" windowWidth="16755" windowHeight="10200" tabRatio="860" xr2:uid="{00000000-000D-0000-FFFF-FFFF00000000}"/>
  </bookViews>
  <sheets>
    <sheet name="Table 1" sheetId="249" r:id="rId1"/>
    <sheet name="Table 2" sheetId="251" r:id="rId2"/>
    <sheet name="Chart 1" sheetId="277" r:id="rId3"/>
    <sheet name="Chart 2" sheetId="314" r:id="rId4"/>
    <sheet name="Chart 3" sheetId="279" r:id="rId5"/>
    <sheet name="Chart 4" sheetId="274" r:id="rId6"/>
    <sheet name="Chart 5" sheetId="315" r:id="rId7"/>
    <sheet name="FAME Persistence2" sheetId="350" state="veryHidden" r:id="rId8"/>
    <sheet name="Chart 6" sheetId="352" r:id="rId9"/>
    <sheet name="Chart 7" sheetId="318" r:id="rId10"/>
    <sheet name="Chart 8" sheetId="323" r:id="rId11"/>
    <sheet name="Table 3" sheetId="326" r:id="rId12"/>
    <sheet name="Table 4" sheetId="327" r:id="rId13"/>
    <sheet name="Table 5" sheetId="319" r:id="rId14"/>
    <sheet name="Table 6" sheetId="321" r:id="rId15"/>
    <sheet name="cross_country_fiscal" sheetId="1" r:id="rId16"/>
    <sheet name="Nominal BB performance" sheetId="242" r:id="rId17"/>
    <sheet name="GDP_Comparison" sheetId="341" r:id="rId18"/>
    <sheet name="Debt performance" sheetId="260" r:id="rId19"/>
    <sheet name="Requ_EA wo flex" sheetId="256" r:id="rId20"/>
    <sheet name="Requ_EA with flex" sheetId="257" r:id="rId21"/>
    <sheet name="MASTER_TABLE_EC" sheetId="120" state="hidden" r:id="rId22"/>
    <sheet name="Sheet1" sheetId="351" r:id="rId23"/>
  </sheets>
  <externalReferences>
    <externalReference r:id="rId24"/>
    <externalReference r:id="rId25"/>
    <externalReference r:id="rId26"/>
  </externalReferences>
  <definedNames>
    <definedName name="A_impresiσn_IM" localSheetId="11">'[1]Table 2'!$I$1:$U$47</definedName>
    <definedName name="A_impresiσn_IM" localSheetId="12">'[2]Table 2'!$I$1:$U$47</definedName>
    <definedName name="A_impresiσn_IM">'[2]Table 2'!$I$1:$U$47</definedName>
    <definedName name="adldl" localSheetId="11">'[1]Table 2'!$A$1:$S$48</definedName>
    <definedName name="adldl" localSheetId="12">'[1]Table 2'!$A$1:$S$48</definedName>
    <definedName name="adldl">'[2]Table 2'!$A$1:$S$48</definedName>
    <definedName name="AFDRUKBEREIK" localSheetId="11">'[1]Table 2'!$A$1:$S$47</definedName>
    <definedName name="AFDRUKBEREIK" localSheetId="12">'[2]Table 2'!$A$1:$S$47</definedName>
    <definedName name="AFDRUKBEREIK">'[2]Table 2'!$A$1:$S$47</definedName>
    <definedName name="AFDRUKBEREIK_MI" localSheetId="11">'[1]Table 2'!$A$1:$S$47</definedName>
    <definedName name="AFDRUKBEREIK_MI" localSheetId="12">'[2]Table 2'!$A$1:$S$47</definedName>
    <definedName name="AFDRUKBEREIK_MI">'[2]Table 2'!$A$1:$S$47</definedName>
    <definedName name="AREA_STAMPA">'[2]Table 2'!$A$1:$S$48</definedName>
    <definedName name="AREA_STAMPA_MI" localSheetId="11">'[1]Table 2'!$A$1:$S$48</definedName>
    <definedName name="AREA_STAMPA_MI" localSheetId="12">'[2]Table 2'!$A$1:$S$48</definedName>
    <definedName name="AREA_STAMPA_MI">'[2]Table 2'!$A$1:$S$48</definedName>
    <definedName name="BE_DATA" localSheetId="4">#REF!</definedName>
    <definedName name="BE_DATA" localSheetId="8">#REF!</definedName>
    <definedName name="BE_DATA" localSheetId="16">#REF!</definedName>
    <definedName name="BE_DATA" localSheetId="20">#REF!</definedName>
    <definedName name="BE_DATA" localSheetId="19">#REF!</definedName>
    <definedName name="BE_DATA" localSheetId="1">#REF!</definedName>
    <definedName name="BE_DATA" localSheetId="11">#REF!</definedName>
    <definedName name="BE_DATA" localSheetId="12">#REF!</definedName>
    <definedName name="BE_DATA" localSheetId="13">#REF!</definedName>
    <definedName name="BE_DATA" localSheetId="14">#REF!</definedName>
    <definedName name="BE_DATA">#REF!</definedName>
    <definedName name="BE_T_I_FIRST" localSheetId="4">#REF!</definedName>
    <definedName name="BE_T_I_FIRST" localSheetId="8">#REF!</definedName>
    <definedName name="BE_T_I_FIRST" localSheetId="16">#REF!</definedName>
    <definedName name="BE_T_I_FIRST" localSheetId="20">#REF!</definedName>
    <definedName name="BE_T_I_FIRST" localSheetId="19">#REF!</definedName>
    <definedName name="BE_T_I_FIRST" localSheetId="1">#REF!</definedName>
    <definedName name="BE_T_I_FIRST" localSheetId="12">#REF!</definedName>
    <definedName name="BE_T_I_FIRST" localSheetId="13">#REF!</definedName>
    <definedName name="BE_T_I_FIRST" localSheetId="14">#REF!</definedName>
    <definedName name="BE_T_I_FIRST">#REF!</definedName>
    <definedName name="BE_T_I_LAST" localSheetId="4">#REF!</definedName>
    <definedName name="BE_T_I_LAST" localSheetId="8">#REF!</definedName>
    <definedName name="BE_T_I_LAST" localSheetId="16">#REF!</definedName>
    <definedName name="BE_T_I_LAST" localSheetId="20">#REF!</definedName>
    <definedName name="BE_T_I_LAST" localSheetId="19">#REF!</definedName>
    <definedName name="BE_T_I_LAST" localSheetId="1">#REF!</definedName>
    <definedName name="BE_T_I_LAST" localSheetId="12">#REF!</definedName>
    <definedName name="BE_T_I_LAST" localSheetId="13">#REF!</definedName>
    <definedName name="BE_T_I_LAST" localSheetId="14">#REF!</definedName>
    <definedName name="BE_T_I_LAST">#REF!</definedName>
    <definedName name="BG_DATA" localSheetId="4">#REF!</definedName>
    <definedName name="BG_DATA" localSheetId="8">#REF!</definedName>
    <definedName name="BG_DATA" localSheetId="16">#REF!</definedName>
    <definedName name="BG_DATA" localSheetId="20">#REF!</definedName>
    <definedName name="BG_DATA" localSheetId="19">#REF!</definedName>
    <definedName name="BG_DATA" localSheetId="1">#REF!</definedName>
    <definedName name="BG_DATA" localSheetId="12">#REF!</definedName>
    <definedName name="BG_DATA" localSheetId="13">#REF!</definedName>
    <definedName name="BG_DATA" localSheetId="14">#REF!</definedName>
    <definedName name="BG_DATA">#REF!</definedName>
    <definedName name="BG_T_I_FIRST" localSheetId="4">#REF!</definedName>
    <definedName name="BG_T_I_FIRST" localSheetId="8">#REF!</definedName>
    <definedName name="BG_T_I_FIRST" localSheetId="16">#REF!</definedName>
    <definedName name="BG_T_I_FIRST" localSheetId="20">#REF!</definedName>
    <definedName name="BG_T_I_FIRST" localSheetId="19">#REF!</definedName>
    <definedName name="BG_T_I_FIRST" localSheetId="1">#REF!</definedName>
    <definedName name="BG_T_I_FIRST" localSheetId="12">#REF!</definedName>
    <definedName name="BG_T_I_FIRST" localSheetId="13">#REF!</definedName>
    <definedName name="BG_T_I_FIRST" localSheetId="14">#REF!</definedName>
    <definedName name="BG_T_I_FIRST">#REF!</definedName>
    <definedName name="BG_T_I_LAST" localSheetId="4">#REF!</definedName>
    <definedName name="BG_T_I_LAST" localSheetId="8">#REF!</definedName>
    <definedName name="BG_T_I_LAST" localSheetId="16">#REF!</definedName>
    <definedName name="BG_T_I_LAST" localSheetId="20">#REF!</definedName>
    <definedName name="BG_T_I_LAST" localSheetId="19">#REF!</definedName>
    <definedName name="BG_T_I_LAST" localSheetId="1">#REF!</definedName>
    <definedName name="BG_T_I_LAST" localSheetId="12">#REF!</definedName>
    <definedName name="BG_T_I_LAST" localSheetId="13">#REF!</definedName>
    <definedName name="BG_T_I_LAST" localSheetId="14">#REF!</definedName>
    <definedName name="BG_T_I_LAST">#REF!</definedName>
    <definedName name="CY_DATA" localSheetId="4">#REF!</definedName>
    <definedName name="CY_DATA" localSheetId="8">#REF!</definedName>
    <definedName name="CY_DATA" localSheetId="16">#REF!</definedName>
    <definedName name="CY_DATA" localSheetId="20">#REF!</definedName>
    <definedName name="CY_DATA" localSheetId="19">#REF!</definedName>
    <definedName name="CY_DATA" localSheetId="1">#REF!</definedName>
    <definedName name="CY_DATA" localSheetId="12">#REF!</definedName>
    <definedName name="CY_DATA" localSheetId="13">#REF!</definedName>
    <definedName name="CY_DATA" localSheetId="14">#REF!</definedName>
    <definedName name="CY_DATA">#REF!</definedName>
    <definedName name="CY_T_I_FIRST" localSheetId="4">#REF!</definedName>
    <definedName name="CY_T_I_FIRST" localSheetId="8">#REF!</definedName>
    <definedName name="CY_T_I_FIRST" localSheetId="16">#REF!</definedName>
    <definedName name="CY_T_I_FIRST" localSheetId="20">#REF!</definedName>
    <definedName name="CY_T_I_FIRST" localSheetId="19">#REF!</definedName>
    <definedName name="CY_T_I_FIRST" localSheetId="1">#REF!</definedName>
    <definedName name="CY_T_I_FIRST" localSheetId="12">#REF!</definedName>
    <definedName name="CY_T_I_FIRST" localSheetId="13">#REF!</definedName>
    <definedName name="CY_T_I_FIRST" localSheetId="14">#REF!</definedName>
    <definedName name="CY_T_I_FIRST">#REF!</definedName>
    <definedName name="CY_T_I_LAST" localSheetId="4">#REF!</definedName>
    <definedName name="CY_T_I_LAST" localSheetId="8">#REF!</definedName>
    <definedName name="CY_T_I_LAST" localSheetId="16">#REF!</definedName>
    <definedName name="CY_T_I_LAST" localSheetId="20">#REF!</definedName>
    <definedName name="CY_T_I_LAST" localSheetId="19">#REF!</definedName>
    <definedName name="CY_T_I_LAST" localSheetId="1">#REF!</definedName>
    <definedName name="CY_T_I_LAST" localSheetId="12">#REF!</definedName>
    <definedName name="CY_T_I_LAST" localSheetId="13">#REF!</definedName>
    <definedName name="CY_T_I_LAST" localSheetId="14">#REF!</definedName>
    <definedName name="CY_T_I_LAST">#REF!</definedName>
    <definedName name="data">[3]database!$A$1:$O$65536</definedName>
    <definedName name="Data_End_Date">'Chart 7'!$C$3</definedName>
    <definedName name="Data_Start_Date">'Chart 7'!$C$2</definedName>
    <definedName name="DK_DATA" localSheetId="4">#REF!</definedName>
    <definedName name="DK_DATA" localSheetId="8">#REF!</definedName>
    <definedName name="DK_DATA" localSheetId="16">#REF!</definedName>
    <definedName name="DK_DATA" localSheetId="20">#REF!</definedName>
    <definedName name="DK_DATA" localSheetId="19">#REF!</definedName>
    <definedName name="DK_DATA" localSheetId="1">#REF!</definedName>
    <definedName name="DK_DATA" localSheetId="11">#REF!</definedName>
    <definedName name="DK_DATA" localSheetId="12">#REF!</definedName>
    <definedName name="DK_DATA" localSheetId="13">#REF!</definedName>
    <definedName name="DK_DATA" localSheetId="14">#REF!</definedName>
    <definedName name="DK_DATA">#REF!</definedName>
    <definedName name="DK_T_I_FIRST" localSheetId="4">#REF!</definedName>
    <definedName name="DK_T_I_FIRST" localSheetId="8">#REF!</definedName>
    <definedName name="DK_T_I_FIRST" localSheetId="16">#REF!</definedName>
    <definedName name="DK_T_I_FIRST" localSheetId="20">#REF!</definedName>
    <definedName name="DK_T_I_FIRST" localSheetId="19">#REF!</definedName>
    <definedName name="DK_T_I_FIRST" localSheetId="1">#REF!</definedName>
    <definedName name="DK_T_I_FIRST" localSheetId="12">#REF!</definedName>
    <definedName name="DK_T_I_FIRST" localSheetId="13">#REF!</definedName>
    <definedName name="DK_T_I_FIRST" localSheetId="14">#REF!</definedName>
    <definedName name="DK_T_I_FIRST">#REF!</definedName>
    <definedName name="DK_T_I_LAST" localSheetId="4">#REF!</definedName>
    <definedName name="DK_T_I_LAST" localSheetId="8">#REF!</definedName>
    <definedName name="DK_T_I_LAST" localSheetId="16">#REF!</definedName>
    <definedName name="DK_T_I_LAST" localSheetId="20">#REF!</definedName>
    <definedName name="DK_T_I_LAST" localSheetId="19">#REF!</definedName>
    <definedName name="DK_T_I_LAST" localSheetId="1">#REF!</definedName>
    <definedName name="DK_T_I_LAST" localSheetId="12">#REF!</definedName>
    <definedName name="DK_T_I_LAST" localSheetId="13">#REF!</definedName>
    <definedName name="DK_T_I_LAST" localSheetId="14">#REF!</definedName>
    <definedName name="DK_T_I_LAST">#REF!</definedName>
    <definedName name="_xlnm.Print_Area" localSheetId="4">#REF!</definedName>
    <definedName name="_xlnm.Print_Area" localSheetId="8">#REF!</definedName>
    <definedName name="_xlnm.Print_Area" localSheetId="15">cross_country_fiscal!$B$5:$BI$152</definedName>
    <definedName name="_xlnm.Print_Area" localSheetId="21">#REF!</definedName>
    <definedName name="_xlnm.Print_Area" localSheetId="16">'Nominal BB performance'!$B$5:$CI$376</definedName>
    <definedName name="_xlnm.Print_Area" localSheetId="20">#REF!</definedName>
    <definedName name="_xlnm.Print_Area" localSheetId="19">#REF!</definedName>
    <definedName name="_xlnm.Print_Area" localSheetId="1">#REF!</definedName>
    <definedName name="_xlnm.Print_Area" localSheetId="11">#REF!</definedName>
    <definedName name="_xlnm.Print_Area" localSheetId="12">'Table 4'!$B$1:$M$1</definedName>
    <definedName name="_xlnm.Print_Area" localSheetId="13">#REF!</definedName>
    <definedName name="_xlnm.Print_Area" localSheetId="14">#REF!</definedName>
    <definedName name="_xlnm.Print_Area">#REF!</definedName>
    <definedName name="DRUCKBEREICH_MI" localSheetId="11">'[1]Table 2'!$A$1:$S$47</definedName>
    <definedName name="DRUCKBEREICH_MI" localSheetId="12">'[2]Table 2'!$A$1:$S$47</definedName>
    <definedName name="DRUCKBEREICH_MI">'[2]Table 2'!$A$1:$S$47</definedName>
    <definedName name="es" localSheetId="11">'[1]Table 2'!$A$1:$T$47</definedName>
    <definedName name="es" localSheetId="12">'[2]Table 2'!$A$1:$T$47</definedName>
    <definedName name="es">'[2]Table 2'!$A$1:$T$47</definedName>
    <definedName name="ES_DATA" localSheetId="4">#REF!</definedName>
    <definedName name="ES_DATA" localSheetId="8">#REF!</definedName>
    <definedName name="ES_DATA" localSheetId="16">#REF!</definedName>
    <definedName name="ES_DATA" localSheetId="20">#REF!</definedName>
    <definedName name="ES_DATA" localSheetId="19">#REF!</definedName>
    <definedName name="ES_DATA" localSheetId="1">#REF!</definedName>
    <definedName name="ES_DATA" localSheetId="11">#REF!</definedName>
    <definedName name="ES_DATA" localSheetId="12">#REF!</definedName>
    <definedName name="ES_DATA" localSheetId="13">#REF!</definedName>
    <definedName name="ES_DATA" localSheetId="14">#REF!</definedName>
    <definedName name="ES_DATA">#REF!</definedName>
    <definedName name="ES_T_I_FIRST" localSheetId="4">#REF!</definedName>
    <definedName name="ES_T_I_FIRST" localSheetId="8">#REF!</definedName>
    <definedName name="ES_T_I_FIRST" localSheetId="16">#REF!</definedName>
    <definedName name="ES_T_I_FIRST" localSheetId="20">#REF!</definedName>
    <definedName name="ES_T_I_FIRST" localSheetId="19">#REF!</definedName>
    <definedName name="ES_T_I_FIRST" localSheetId="1">#REF!</definedName>
    <definedName name="ES_T_I_FIRST" localSheetId="12">#REF!</definedName>
    <definedName name="ES_T_I_FIRST" localSheetId="13">#REF!</definedName>
    <definedName name="ES_T_I_FIRST" localSheetId="14">#REF!</definedName>
    <definedName name="ES_T_I_FIRST">#REF!</definedName>
    <definedName name="ES_T_I_LAST" localSheetId="4">#REF!</definedName>
    <definedName name="ES_T_I_LAST" localSheetId="8">#REF!</definedName>
    <definedName name="ES_T_I_LAST" localSheetId="16">#REF!</definedName>
    <definedName name="ES_T_I_LAST" localSheetId="20">#REF!</definedName>
    <definedName name="ES_T_I_LAST" localSheetId="19">#REF!</definedName>
    <definedName name="ES_T_I_LAST" localSheetId="1">#REF!</definedName>
    <definedName name="ES_T_I_LAST" localSheetId="12">#REF!</definedName>
    <definedName name="ES_T_I_LAST" localSheetId="13">#REF!</definedName>
    <definedName name="ES_T_I_LAST" localSheetId="14">#REF!</definedName>
    <definedName name="ES_T_I_LAST">#REF!</definedName>
    <definedName name="FI_DATA" localSheetId="4">#REF!</definedName>
    <definedName name="FI_DATA" localSheetId="8">#REF!</definedName>
    <definedName name="FI_DATA" localSheetId="16">#REF!</definedName>
    <definedName name="FI_DATA" localSheetId="20">#REF!</definedName>
    <definedName name="FI_DATA" localSheetId="19">#REF!</definedName>
    <definedName name="FI_DATA" localSheetId="1">#REF!</definedName>
    <definedName name="FI_DATA" localSheetId="12">#REF!</definedName>
    <definedName name="FI_DATA" localSheetId="13">#REF!</definedName>
    <definedName name="FI_DATA" localSheetId="14">#REF!</definedName>
    <definedName name="FI_DATA">#REF!</definedName>
    <definedName name="FI_T_I_FIRST" localSheetId="4">#REF!</definedName>
    <definedName name="FI_T_I_FIRST" localSheetId="8">#REF!</definedName>
    <definedName name="FI_T_I_FIRST" localSheetId="16">#REF!</definedName>
    <definedName name="FI_T_I_FIRST" localSheetId="20">#REF!</definedName>
    <definedName name="FI_T_I_FIRST" localSheetId="19">#REF!</definedName>
    <definedName name="FI_T_I_FIRST" localSheetId="1">#REF!</definedName>
    <definedName name="FI_T_I_FIRST" localSheetId="12">#REF!</definedName>
    <definedName name="FI_T_I_FIRST" localSheetId="13">#REF!</definedName>
    <definedName name="FI_T_I_FIRST" localSheetId="14">#REF!</definedName>
    <definedName name="FI_T_I_FIRST">#REF!</definedName>
    <definedName name="FI_T_I_LAST" localSheetId="4">#REF!</definedName>
    <definedName name="FI_T_I_LAST" localSheetId="8">#REF!</definedName>
    <definedName name="FI_T_I_LAST" localSheetId="16">#REF!</definedName>
    <definedName name="FI_T_I_LAST" localSheetId="20">#REF!</definedName>
    <definedName name="FI_T_I_LAST" localSheetId="19">#REF!</definedName>
    <definedName name="FI_T_I_LAST" localSheetId="1">#REF!</definedName>
    <definedName name="FI_T_I_LAST" localSheetId="12">#REF!</definedName>
    <definedName name="FI_T_I_LAST" localSheetId="13">#REF!</definedName>
    <definedName name="FI_T_I_LAST" localSheetId="14">#REF!</definedName>
    <definedName name="FI_T_I_LAST">#REF!</definedName>
    <definedName name="GB_DATA" localSheetId="4">#REF!</definedName>
    <definedName name="GB_DATA" localSheetId="8">#REF!</definedName>
    <definedName name="GB_DATA" localSheetId="16">#REF!</definedName>
    <definedName name="GB_DATA" localSheetId="20">#REF!</definedName>
    <definedName name="GB_DATA" localSheetId="19">#REF!</definedName>
    <definedName name="GB_DATA" localSheetId="1">#REF!</definedName>
    <definedName name="GB_DATA" localSheetId="12">#REF!</definedName>
    <definedName name="GB_DATA" localSheetId="13">#REF!</definedName>
    <definedName name="GB_DATA" localSheetId="14">#REF!</definedName>
    <definedName name="GB_DATA">#REF!</definedName>
    <definedName name="GB_T_I_FIRST" localSheetId="4">#REF!</definedName>
    <definedName name="GB_T_I_FIRST" localSheetId="8">#REF!</definedName>
    <definedName name="GB_T_I_FIRST" localSheetId="16">#REF!</definedName>
    <definedName name="GB_T_I_FIRST" localSheetId="20">#REF!</definedName>
    <definedName name="GB_T_I_FIRST" localSheetId="19">#REF!</definedName>
    <definedName name="GB_T_I_FIRST" localSheetId="1">#REF!</definedName>
    <definedName name="GB_T_I_FIRST" localSheetId="12">#REF!</definedName>
    <definedName name="GB_T_I_FIRST" localSheetId="13">#REF!</definedName>
    <definedName name="GB_T_I_FIRST" localSheetId="14">#REF!</definedName>
    <definedName name="GB_T_I_FIRST">#REF!</definedName>
    <definedName name="GB_T_I_LAST" localSheetId="4">#REF!</definedName>
    <definedName name="GB_T_I_LAST" localSheetId="8">#REF!</definedName>
    <definedName name="GB_T_I_LAST" localSheetId="16">#REF!</definedName>
    <definedName name="GB_T_I_LAST" localSheetId="20">#REF!</definedName>
    <definedName name="GB_T_I_LAST" localSheetId="19">#REF!</definedName>
    <definedName name="GB_T_I_LAST" localSheetId="1">#REF!</definedName>
    <definedName name="GB_T_I_LAST" localSheetId="12">#REF!</definedName>
    <definedName name="GB_T_I_LAST" localSheetId="13">#REF!</definedName>
    <definedName name="GB_T_I_LAST" localSheetId="14">#REF!</definedName>
    <definedName name="GB_T_I_LAST">#REF!</definedName>
    <definedName name="HU_DATA" localSheetId="4">#REF!</definedName>
    <definedName name="HU_DATA" localSheetId="8">#REF!</definedName>
    <definedName name="HU_DATA" localSheetId="16">#REF!</definedName>
    <definedName name="HU_DATA" localSheetId="20">#REF!</definedName>
    <definedName name="HU_DATA" localSheetId="19">#REF!</definedName>
    <definedName name="HU_DATA" localSheetId="1">#REF!</definedName>
    <definedName name="HU_DATA" localSheetId="12">#REF!</definedName>
    <definedName name="HU_DATA" localSheetId="13">#REF!</definedName>
    <definedName name="HU_DATA" localSheetId="14">#REF!</definedName>
    <definedName name="HU_DATA">#REF!</definedName>
    <definedName name="HU_T_I_FIRST" localSheetId="4">#REF!</definedName>
    <definedName name="HU_T_I_FIRST" localSheetId="8">#REF!</definedName>
    <definedName name="HU_T_I_FIRST" localSheetId="16">#REF!</definedName>
    <definedName name="HU_T_I_FIRST" localSheetId="20">#REF!</definedName>
    <definedName name="HU_T_I_FIRST" localSheetId="19">#REF!</definedName>
    <definedName name="HU_T_I_FIRST" localSheetId="1">#REF!</definedName>
    <definedName name="HU_T_I_FIRST" localSheetId="12">#REF!</definedName>
    <definedName name="HU_T_I_FIRST" localSheetId="13">#REF!</definedName>
    <definedName name="HU_T_I_FIRST" localSheetId="14">#REF!</definedName>
    <definedName name="HU_T_I_FIRST">#REF!</definedName>
    <definedName name="HU_T_I_LAST" localSheetId="4">#REF!</definedName>
    <definedName name="HU_T_I_LAST" localSheetId="8">#REF!</definedName>
    <definedName name="HU_T_I_LAST" localSheetId="16">#REF!</definedName>
    <definedName name="HU_T_I_LAST" localSheetId="20">#REF!</definedName>
    <definedName name="HU_T_I_LAST" localSheetId="19">#REF!</definedName>
    <definedName name="HU_T_I_LAST" localSheetId="1">#REF!</definedName>
    <definedName name="HU_T_I_LAST" localSheetId="12">#REF!</definedName>
    <definedName name="HU_T_I_LAST" localSheetId="13">#REF!</definedName>
    <definedName name="HU_T_I_LAST" localSheetId="14">#REF!</definedName>
    <definedName name="HU_T_I_LAST">#REF!</definedName>
    <definedName name="IE_DATA" localSheetId="4">#REF!</definedName>
    <definedName name="IE_DATA" localSheetId="8">#REF!</definedName>
    <definedName name="IE_DATA" localSheetId="16">#REF!</definedName>
    <definedName name="IE_DATA" localSheetId="20">#REF!</definedName>
    <definedName name="IE_DATA" localSheetId="19">#REF!</definedName>
    <definedName name="IE_DATA" localSheetId="1">#REF!</definedName>
    <definedName name="IE_DATA" localSheetId="12">#REF!</definedName>
    <definedName name="IE_DATA" localSheetId="13">#REF!</definedName>
    <definedName name="IE_DATA" localSheetId="14">#REF!</definedName>
    <definedName name="IE_DATA">#REF!</definedName>
    <definedName name="IE_T_I_FIRST" localSheetId="4">#REF!</definedName>
    <definedName name="IE_T_I_FIRST" localSheetId="8">#REF!</definedName>
    <definedName name="IE_T_I_FIRST" localSheetId="16">#REF!</definedName>
    <definedName name="IE_T_I_FIRST" localSheetId="20">#REF!</definedName>
    <definedName name="IE_T_I_FIRST" localSheetId="19">#REF!</definedName>
    <definedName name="IE_T_I_FIRST" localSheetId="1">#REF!</definedName>
    <definedName name="IE_T_I_FIRST" localSheetId="12">#REF!</definedName>
    <definedName name="IE_T_I_FIRST" localSheetId="13">#REF!</definedName>
    <definedName name="IE_T_I_FIRST" localSheetId="14">#REF!</definedName>
    <definedName name="IE_T_I_FIRST">#REF!</definedName>
    <definedName name="IE_T_I_LAST" localSheetId="4">#REF!</definedName>
    <definedName name="IE_T_I_LAST" localSheetId="8">#REF!</definedName>
    <definedName name="IE_T_I_LAST" localSheetId="16">#REF!</definedName>
    <definedName name="IE_T_I_LAST" localSheetId="20">#REF!</definedName>
    <definedName name="IE_T_I_LAST" localSheetId="19">#REF!</definedName>
    <definedName name="IE_T_I_LAST" localSheetId="1">#REF!</definedName>
    <definedName name="IE_T_I_LAST" localSheetId="12">#REF!</definedName>
    <definedName name="IE_T_I_LAST" localSheetId="13">#REF!</definedName>
    <definedName name="IE_T_I_LAST" localSheetId="14">#REF!</definedName>
    <definedName name="IE_T_I_LAST">#REF!</definedName>
    <definedName name="IT_DATA" localSheetId="4">#REF!</definedName>
    <definedName name="IT_DATA" localSheetId="8">#REF!</definedName>
    <definedName name="IT_DATA" localSheetId="16">#REF!</definedName>
    <definedName name="IT_DATA" localSheetId="20">#REF!</definedName>
    <definedName name="IT_DATA" localSheetId="19">#REF!</definedName>
    <definedName name="IT_DATA" localSheetId="1">#REF!</definedName>
    <definedName name="IT_DATA" localSheetId="12">#REF!</definedName>
    <definedName name="IT_DATA" localSheetId="13">#REF!</definedName>
    <definedName name="IT_DATA" localSheetId="14">#REF!</definedName>
    <definedName name="IT_DATA">#REF!</definedName>
    <definedName name="IT_T_I_FIRST" localSheetId="4">#REF!</definedName>
    <definedName name="IT_T_I_FIRST" localSheetId="8">#REF!</definedName>
    <definedName name="IT_T_I_FIRST" localSheetId="16">#REF!</definedName>
    <definedName name="IT_T_I_FIRST" localSheetId="20">#REF!</definedName>
    <definedName name="IT_T_I_FIRST" localSheetId="19">#REF!</definedName>
    <definedName name="IT_T_I_FIRST" localSheetId="1">#REF!</definedName>
    <definedName name="IT_T_I_FIRST" localSheetId="12">#REF!</definedName>
    <definedName name="IT_T_I_FIRST" localSheetId="13">#REF!</definedName>
    <definedName name="IT_T_I_FIRST" localSheetId="14">#REF!</definedName>
    <definedName name="IT_T_I_FIRST">#REF!</definedName>
    <definedName name="IT_T_I_LAST" localSheetId="4">#REF!</definedName>
    <definedName name="IT_T_I_LAST" localSheetId="8">#REF!</definedName>
    <definedName name="IT_T_I_LAST" localSheetId="16">#REF!</definedName>
    <definedName name="IT_T_I_LAST" localSheetId="20">#REF!</definedName>
    <definedName name="IT_T_I_LAST" localSheetId="19">#REF!</definedName>
    <definedName name="IT_T_I_LAST" localSheetId="1">#REF!</definedName>
    <definedName name="IT_T_I_LAST" localSheetId="12">#REF!</definedName>
    <definedName name="IT_T_I_LAST" localSheetId="13">#REF!</definedName>
    <definedName name="IT_T_I_LAST" localSheetId="14">#REF!</definedName>
    <definedName name="IT_T_I_LAST">#REF!</definedName>
    <definedName name="NL_DATA" localSheetId="4">#REF!</definedName>
    <definedName name="NL_DATA" localSheetId="8">#REF!</definedName>
    <definedName name="NL_DATA" localSheetId="16">#REF!</definedName>
    <definedName name="NL_DATA" localSheetId="20">#REF!</definedName>
    <definedName name="NL_DATA" localSheetId="19">#REF!</definedName>
    <definedName name="NL_DATA" localSheetId="1">#REF!</definedName>
    <definedName name="NL_DATA" localSheetId="12">#REF!</definedName>
    <definedName name="NL_DATA" localSheetId="13">#REF!</definedName>
    <definedName name="NL_DATA" localSheetId="14">#REF!</definedName>
    <definedName name="NL_DATA">#REF!</definedName>
    <definedName name="NL_T_I_FIRST" localSheetId="4">#REF!</definedName>
    <definedName name="NL_T_I_FIRST" localSheetId="8">#REF!</definedName>
    <definedName name="NL_T_I_FIRST" localSheetId="16">#REF!</definedName>
    <definedName name="NL_T_I_FIRST" localSheetId="20">#REF!</definedName>
    <definedName name="NL_T_I_FIRST" localSheetId="19">#REF!</definedName>
    <definedName name="NL_T_I_FIRST" localSheetId="1">#REF!</definedName>
    <definedName name="NL_T_I_FIRST" localSheetId="12">#REF!</definedName>
    <definedName name="NL_T_I_FIRST" localSheetId="13">#REF!</definedName>
    <definedName name="NL_T_I_FIRST" localSheetId="14">#REF!</definedName>
    <definedName name="NL_T_I_FIRST">#REF!</definedName>
    <definedName name="NL_T_I_LAST" localSheetId="4">#REF!</definedName>
    <definedName name="NL_T_I_LAST" localSheetId="8">#REF!</definedName>
    <definedName name="NL_T_I_LAST" localSheetId="16">#REF!</definedName>
    <definedName name="NL_T_I_LAST" localSheetId="20">#REF!</definedName>
    <definedName name="NL_T_I_LAST" localSheetId="19">#REF!</definedName>
    <definedName name="NL_T_I_LAST" localSheetId="1">#REF!</definedName>
    <definedName name="NL_T_I_LAST" localSheetId="12">#REF!</definedName>
    <definedName name="NL_T_I_LAST" localSheetId="13">#REF!</definedName>
    <definedName name="NL_T_I_LAST" localSheetId="14">#REF!</definedName>
    <definedName name="NL_T_I_LAST">#REF!</definedName>
    <definedName name="PRINT_AREA_MI" localSheetId="11">'[1]Table 2'!$A$1:$Y$51</definedName>
    <definedName name="PRINT_AREA_MI" localSheetId="12">'[2]Table 2'!$A$1:$Y$51</definedName>
    <definedName name="PRINT_AREA_MI">'[2]Table 2'!$A$1:$Y$51</definedName>
    <definedName name="RO_DATA" localSheetId="4">#REF!</definedName>
    <definedName name="RO_DATA" localSheetId="8">#REF!</definedName>
    <definedName name="RO_DATA" localSheetId="16">#REF!</definedName>
    <definedName name="RO_DATA" localSheetId="20">#REF!</definedName>
    <definedName name="RO_DATA" localSheetId="19">#REF!</definedName>
    <definedName name="RO_DATA" localSheetId="1">#REF!</definedName>
    <definedName name="RO_DATA" localSheetId="11">#REF!</definedName>
    <definedName name="RO_DATA" localSheetId="12">#REF!</definedName>
    <definedName name="RO_DATA" localSheetId="13">#REF!</definedName>
    <definedName name="RO_DATA" localSheetId="14">#REF!</definedName>
    <definedName name="RO_DATA">#REF!</definedName>
    <definedName name="RO_T_I_FIRST" localSheetId="4">#REF!</definedName>
    <definedName name="RO_T_I_FIRST" localSheetId="8">#REF!</definedName>
    <definedName name="RO_T_I_FIRST" localSheetId="16">#REF!</definedName>
    <definedName name="RO_T_I_FIRST" localSheetId="20">#REF!</definedName>
    <definedName name="RO_T_I_FIRST" localSheetId="19">#REF!</definedName>
    <definedName name="RO_T_I_FIRST" localSheetId="1">#REF!</definedName>
    <definedName name="RO_T_I_FIRST" localSheetId="12">#REF!</definedName>
    <definedName name="RO_T_I_FIRST" localSheetId="13">#REF!</definedName>
    <definedName name="RO_T_I_FIRST" localSheetId="14">#REF!</definedName>
    <definedName name="RO_T_I_FIRST">#REF!</definedName>
    <definedName name="RO_T_I_LAST" localSheetId="4">#REF!</definedName>
    <definedName name="RO_T_I_LAST" localSheetId="8">#REF!</definedName>
    <definedName name="RO_T_I_LAST" localSheetId="16">#REF!</definedName>
    <definedName name="RO_T_I_LAST" localSheetId="20">#REF!</definedName>
    <definedName name="RO_T_I_LAST" localSheetId="19">#REF!</definedName>
    <definedName name="RO_T_I_LAST" localSheetId="1">#REF!</definedName>
    <definedName name="RO_T_I_LAST" localSheetId="12">#REF!</definedName>
    <definedName name="RO_T_I_LAST" localSheetId="13">#REF!</definedName>
    <definedName name="RO_T_I_LAST" localSheetId="14">#REF!</definedName>
    <definedName name="RO_T_I_LAST">#REF!</definedName>
    <definedName name="SE_DATA" localSheetId="4">#REF!</definedName>
    <definedName name="SE_DATA" localSheetId="8">#REF!</definedName>
    <definedName name="SE_DATA" localSheetId="16">#REF!</definedName>
    <definedName name="SE_DATA" localSheetId="20">#REF!</definedName>
    <definedName name="SE_DATA" localSheetId="19">#REF!</definedName>
    <definedName name="SE_DATA" localSheetId="1">#REF!</definedName>
    <definedName name="SE_DATA" localSheetId="12">#REF!</definedName>
    <definedName name="SE_DATA" localSheetId="13">#REF!</definedName>
    <definedName name="SE_DATA" localSheetId="14">#REF!</definedName>
    <definedName name="SE_DATA">#REF!</definedName>
    <definedName name="SE_T_I_FIRST" localSheetId="4">#REF!</definedName>
    <definedName name="SE_T_I_FIRST" localSheetId="8">#REF!</definedName>
    <definedName name="SE_T_I_FIRST" localSheetId="16">#REF!</definedName>
    <definedName name="SE_T_I_FIRST" localSheetId="20">#REF!</definedName>
    <definedName name="SE_T_I_FIRST" localSheetId="19">#REF!</definedName>
    <definedName name="SE_T_I_FIRST" localSheetId="1">#REF!</definedName>
    <definedName name="SE_T_I_FIRST" localSheetId="12">#REF!</definedName>
    <definedName name="SE_T_I_FIRST" localSheetId="13">#REF!</definedName>
    <definedName name="SE_T_I_FIRST" localSheetId="14">#REF!</definedName>
    <definedName name="SE_T_I_FIRST">#REF!</definedName>
    <definedName name="SE_T_I_LAST" localSheetId="4">#REF!</definedName>
    <definedName name="SE_T_I_LAST" localSheetId="8">#REF!</definedName>
    <definedName name="SE_T_I_LAST" localSheetId="16">#REF!</definedName>
    <definedName name="SE_T_I_LAST" localSheetId="20">#REF!</definedName>
    <definedName name="SE_T_I_LAST" localSheetId="19">#REF!</definedName>
    <definedName name="SE_T_I_LAST" localSheetId="1">#REF!</definedName>
    <definedName name="SE_T_I_LAST" localSheetId="12">#REF!</definedName>
    <definedName name="SE_T_I_LAST" localSheetId="13">#REF!</definedName>
    <definedName name="SE_T_I_LAST" localSheetId="14">#REF!</definedName>
    <definedName name="SE_T_I_LAST">#REF!</definedName>
    <definedName name="SK_DATA" localSheetId="4">#REF!</definedName>
    <definedName name="SK_DATA" localSheetId="8">#REF!</definedName>
    <definedName name="SK_DATA" localSheetId="16">#REF!</definedName>
    <definedName name="SK_DATA" localSheetId="20">#REF!</definedName>
    <definedName name="SK_DATA" localSheetId="19">#REF!</definedName>
    <definedName name="SK_DATA" localSheetId="1">#REF!</definedName>
    <definedName name="SK_DATA" localSheetId="12">#REF!</definedName>
    <definedName name="SK_DATA" localSheetId="13">#REF!</definedName>
    <definedName name="SK_DATA" localSheetId="14">#REF!</definedName>
    <definedName name="SK_DATA">#REF!</definedName>
    <definedName name="SK_T_I_FIRST" localSheetId="4">#REF!</definedName>
    <definedName name="SK_T_I_FIRST" localSheetId="8">#REF!</definedName>
    <definedName name="SK_T_I_FIRST" localSheetId="16">#REF!</definedName>
    <definedName name="SK_T_I_FIRST" localSheetId="20">#REF!</definedName>
    <definedName name="SK_T_I_FIRST" localSheetId="19">#REF!</definedName>
    <definedName name="SK_T_I_FIRST" localSheetId="1">#REF!</definedName>
    <definedName name="SK_T_I_FIRST" localSheetId="12">#REF!</definedName>
    <definedName name="SK_T_I_FIRST" localSheetId="13">#REF!</definedName>
    <definedName name="SK_T_I_FIRST" localSheetId="14">#REF!</definedName>
    <definedName name="SK_T_I_FIRST">#REF!</definedName>
    <definedName name="SK_T_I_LAST" localSheetId="4">#REF!</definedName>
    <definedName name="SK_T_I_LAST" localSheetId="8">#REF!</definedName>
    <definedName name="SK_T_I_LAST" localSheetId="16">#REF!</definedName>
    <definedName name="SK_T_I_LAST" localSheetId="20">#REF!</definedName>
    <definedName name="SK_T_I_LAST" localSheetId="19">#REF!</definedName>
    <definedName name="SK_T_I_LAST" localSheetId="1">#REF!</definedName>
    <definedName name="SK_T_I_LAST" localSheetId="12">#REF!</definedName>
    <definedName name="SK_T_I_LAST" localSheetId="13">#REF!</definedName>
    <definedName name="SK_T_I_LAST" localSheetId="14">#REF!</definedName>
    <definedName name="SK_T_I_LAST">#REF!</definedName>
    <definedName name="solver_adj" localSheetId="15" hidden="1">cross_country_fiscal!#REF!</definedName>
    <definedName name="solver_adj" localSheetId="16" hidden="1">'Nominal BB performance'!#REF!</definedName>
    <definedName name="solver_adj" localSheetId="12" hidden="1">'Table 4'!#REF!</definedName>
    <definedName name="solver_cvg" localSheetId="15" hidden="1">0.0001</definedName>
    <definedName name="solver_cvg" localSheetId="16" hidden="1">0.0001</definedName>
    <definedName name="solver_cvg" localSheetId="12" hidden="1">0.0001</definedName>
    <definedName name="solver_drv" localSheetId="15" hidden="1">1</definedName>
    <definedName name="solver_drv" localSheetId="16" hidden="1">1</definedName>
    <definedName name="solver_drv" localSheetId="12" hidden="1">1</definedName>
    <definedName name="solver_est" localSheetId="15" hidden="1">1</definedName>
    <definedName name="solver_est" localSheetId="16" hidden="1">1</definedName>
    <definedName name="solver_est" localSheetId="12" hidden="1">1</definedName>
    <definedName name="solver_itr" localSheetId="15" hidden="1">100</definedName>
    <definedName name="solver_itr" localSheetId="16" hidden="1">100</definedName>
    <definedName name="solver_itr" localSheetId="12" hidden="1">100</definedName>
    <definedName name="solver_lin" localSheetId="15" hidden="1">2</definedName>
    <definedName name="solver_lin" localSheetId="16" hidden="1">2</definedName>
    <definedName name="solver_lin" localSheetId="12" hidden="1">2</definedName>
    <definedName name="solver_neg" localSheetId="15" hidden="1">2</definedName>
    <definedName name="solver_neg" localSheetId="16" hidden="1">2</definedName>
    <definedName name="solver_neg" localSheetId="12" hidden="1">2</definedName>
    <definedName name="solver_num" localSheetId="15" hidden="1">0</definedName>
    <definedName name="solver_num" localSheetId="16" hidden="1">0</definedName>
    <definedName name="solver_num" localSheetId="12" hidden="1">0</definedName>
    <definedName name="solver_nwt" localSheetId="15" hidden="1">1</definedName>
    <definedName name="solver_nwt" localSheetId="16" hidden="1">1</definedName>
    <definedName name="solver_nwt" localSheetId="12" hidden="1">1</definedName>
    <definedName name="solver_opt" localSheetId="15" hidden="1">cross_country_fiscal!#REF!</definedName>
    <definedName name="solver_opt" localSheetId="16" hidden="1">'Nominal BB performance'!#REF!</definedName>
    <definedName name="solver_opt" localSheetId="12" hidden="1">'Table 4'!#REF!</definedName>
    <definedName name="solver_pre" localSheetId="15" hidden="1">0.000001</definedName>
    <definedName name="solver_pre" localSheetId="16" hidden="1">0.000001</definedName>
    <definedName name="solver_pre" localSheetId="12" hidden="1">0.000001</definedName>
    <definedName name="solver_scl" localSheetId="15" hidden="1">2</definedName>
    <definedName name="solver_scl" localSheetId="16" hidden="1">2</definedName>
    <definedName name="solver_scl" localSheetId="12" hidden="1">2</definedName>
    <definedName name="solver_sho" localSheetId="15" hidden="1">2</definedName>
    <definedName name="solver_sho" localSheetId="16" hidden="1">2</definedName>
    <definedName name="solver_sho" localSheetId="12" hidden="1">2</definedName>
    <definedName name="solver_tim" localSheetId="15" hidden="1">100</definedName>
    <definedName name="solver_tim" localSheetId="16" hidden="1">100</definedName>
    <definedName name="solver_tim" localSheetId="12" hidden="1">100</definedName>
    <definedName name="solver_tol" localSheetId="15" hidden="1">0.05</definedName>
    <definedName name="solver_tol" localSheetId="16" hidden="1">0.05</definedName>
    <definedName name="solver_tol" localSheetId="12" hidden="1">0.05</definedName>
    <definedName name="solver_typ" localSheetId="15" hidden="1">3</definedName>
    <definedName name="solver_typ" localSheetId="16" hidden="1">3</definedName>
    <definedName name="solver_typ" localSheetId="12" hidden="1">3</definedName>
    <definedName name="solver_val" localSheetId="15" hidden="1">0</definedName>
    <definedName name="solver_val" localSheetId="16" hidden="1">0</definedName>
    <definedName name="solver_val" localSheetId="12" hidden="1">0</definedName>
    <definedName name="Tνtulos_a_imprimir_IM" localSheetId="11">'[1]Table 2'!$A$1:$A$65536</definedName>
    <definedName name="Tνtulos_a_imprimir_IM" localSheetId="12">'[2]Table 2'!$A$1:$A$65536</definedName>
    <definedName name="Tνtulos_a_imprimir_IM">'[2]Table 2'!$A$1:$A$65536</definedName>
  </definedNames>
  <calcPr calcId="179021" calcMode="manual"/>
</workbook>
</file>

<file path=xl/calcChain.xml><?xml version="1.0" encoding="utf-8"?>
<calcChain xmlns="http://schemas.openxmlformats.org/spreadsheetml/2006/main">
  <c r="AS9" i="315" l="1"/>
  <c r="AS10" i="315" s="1"/>
  <c r="AS11" i="315" s="1"/>
  <c r="AS12" i="315" s="1"/>
  <c r="AS13" i="315" s="1"/>
  <c r="AS14" i="315" s="1"/>
  <c r="AS15" i="315" s="1"/>
  <c r="AS16" i="315" s="1"/>
  <c r="AS17" i="315" s="1"/>
  <c r="AS18" i="315" s="1"/>
  <c r="AS19" i="315" s="1"/>
  <c r="AS20" i="315" s="1"/>
  <c r="AS21" i="315" s="1"/>
  <c r="AS22" i="315" s="1"/>
  <c r="AD3" i="352" l="1"/>
  <c r="AA3" i="352"/>
  <c r="R7" i="352" s="1"/>
  <c r="S7" i="352" s="1"/>
  <c r="T7" i="352" s="1"/>
  <c r="U7" i="352" s="1"/>
  <c r="V7" i="352" s="1"/>
  <c r="W7" i="352" s="1"/>
  <c r="X7" i="352" s="1"/>
  <c r="Y7" i="352" s="1"/>
  <c r="Z7" i="352" s="1"/>
  <c r="AC3" i="352"/>
  <c r="AC4" i="352" l="1"/>
  <c r="AA4" i="352"/>
  <c r="AD4" i="352"/>
  <c r="AA5" i="352"/>
  <c r="R6" i="352" l="1"/>
  <c r="S6" i="352" s="1"/>
  <c r="T6" i="352" s="1"/>
  <c r="U6" i="352" s="1"/>
  <c r="V6" i="352" s="1"/>
  <c r="W6" i="352" s="1"/>
  <c r="X6" i="352" s="1"/>
  <c r="Y6" i="352" s="1"/>
  <c r="Z6" i="352" s="1"/>
  <c r="X34" i="341" l="1"/>
  <c r="J6" i="249" s="1"/>
  <c r="X35" i="341"/>
  <c r="J8" i="249" s="1"/>
  <c r="X36" i="341"/>
  <c r="J7" i="249" s="1"/>
  <c r="X24" i="341"/>
  <c r="J5" i="249" s="1"/>
  <c r="BJ37" i="1" l="1"/>
  <c r="BJ39" i="1"/>
  <c r="BJ38" i="1"/>
  <c r="BJ27" i="1"/>
  <c r="BI326" i="242"/>
  <c r="BI28" i="242"/>
  <c r="R14" i="314" l="1"/>
  <c r="H30" i="274" l="1"/>
  <c r="H31" i="274"/>
  <c r="Y42" i="1" l="1"/>
  <c r="Y5" i="1"/>
  <c r="Y117" i="1"/>
  <c r="D2" i="326" l="1"/>
  <c r="B383" i="323" l="1"/>
  <c r="B363" i="323"/>
  <c r="B343" i="323"/>
  <c r="B323" i="323"/>
  <c r="B303" i="323"/>
  <c r="B283" i="323"/>
  <c r="B263" i="323"/>
  <c r="B243" i="323"/>
  <c r="B223" i="323"/>
  <c r="B203" i="323"/>
  <c r="B163" i="323"/>
  <c r="G17" i="319" l="1"/>
  <c r="G16" i="319"/>
  <c r="G15" i="319"/>
  <c r="G14" i="319"/>
  <c r="H17" i="319"/>
  <c r="E17" i="319"/>
  <c r="C17" i="319"/>
  <c r="H16" i="319"/>
  <c r="E16" i="319"/>
  <c r="C16" i="319"/>
  <c r="H15" i="319"/>
  <c r="E15" i="319"/>
  <c r="C15" i="319"/>
  <c r="H14" i="319"/>
  <c r="F14" i="319"/>
  <c r="E14" i="319"/>
  <c r="C14" i="319"/>
  <c r="Y8" i="318"/>
  <c r="Y9" i="318"/>
  <c r="Y10" i="318"/>
  <c r="Y11" i="318"/>
  <c r="Y12" i="318"/>
  <c r="Y13" i="318"/>
  <c r="Y14" i="318"/>
  <c r="Y15" i="318"/>
  <c r="Y16" i="318"/>
  <c r="Y17" i="318"/>
  <c r="Y18" i="318"/>
  <c r="Y19" i="318"/>
  <c r="Y20" i="318"/>
  <c r="Y21" i="318"/>
  <c r="Y22" i="318"/>
  <c r="Y23" i="318"/>
  <c r="Y24" i="318"/>
  <c r="Y25" i="318"/>
  <c r="Y7" i="318"/>
  <c r="X8" i="318"/>
  <c r="X9" i="318"/>
  <c r="X10" i="318"/>
  <c r="X11" i="318"/>
  <c r="X12" i="318"/>
  <c r="X13" i="318"/>
  <c r="X14" i="318"/>
  <c r="X15" i="318"/>
  <c r="X16" i="318"/>
  <c r="X17" i="318"/>
  <c r="X18" i="318"/>
  <c r="X19" i="318"/>
  <c r="X20" i="318"/>
  <c r="X21" i="318"/>
  <c r="X22" i="318"/>
  <c r="X23" i="318"/>
  <c r="X24" i="318"/>
  <c r="X25" i="318"/>
  <c r="X7" i="318"/>
  <c r="E6" i="318"/>
  <c r="F6" i="318" s="1"/>
  <c r="G6" i="318" s="1"/>
  <c r="H6" i="318" s="1"/>
  <c r="I6" i="318" s="1"/>
  <c r="J6" i="318" s="1"/>
  <c r="K6" i="318" s="1"/>
  <c r="L6" i="318" s="1"/>
  <c r="M6" i="318" s="1"/>
  <c r="N6" i="318" s="1"/>
  <c r="O6" i="318" s="1"/>
  <c r="P6" i="318" s="1"/>
  <c r="Q6" i="318" s="1"/>
  <c r="R6" i="318" s="1"/>
  <c r="S6" i="318" s="1"/>
  <c r="T7" i="318" l="1"/>
  <c r="U7" i="318"/>
  <c r="T8" i="318"/>
  <c r="U8" i="318"/>
  <c r="T9" i="318"/>
  <c r="U9" i="318"/>
  <c r="T10" i="318"/>
  <c r="U10" i="318"/>
  <c r="T11" i="318"/>
  <c r="U11" i="318"/>
  <c r="T12" i="318"/>
  <c r="U12" i="318"/>
  <c r="T13" i="318"/>
  <c r="U13" i="318"/>
  <c r="T14" i="318"/>
  <c r="U14" i="318"/>
  <c r="T15" i="318"/>
  <c r="U15" i="318"/>
  <c r="T16" i="318"/>
  <c r="U16" i="318"/>
  <c r="T17" i="318"/>
  <c r="U17" i="318"/>
  <c r="T18" i="318"/>
  <c r="U18" i="318"/>
  <c r="T19" i="318"/>
  <c r="U19" i="318"/>
  <c r="T20" i="318"/>
  <c r="U20" i="318"/>
  <c r="T21" i="318"/>
  <c r="U21" i="318"/>
  <c r="T22" i="318"/>
  <c r="U22" i="318"/>
  <c r="T23" i="318"/>
  <c r="U23" i="318"/>
  <c r="T24" i="318"/>
  <c r="U24" i="318"/>
  <c r="T25" i="318"/>
  <c r="U25" i="318"/>
  <c r="AX27" i="318"/>
  <c r="AJ28" i="318"/>
  <c r="AK28" i="318"/>
  <c r="AL28" i="318"/>
  <c r="AM28" i="318"/>
  <c r="AN28" i="318"/>
  <c r="AO28" i="318"/>
  <c r="AP28" i="318"/>
  <c r="AQ28" i="318"/>
  <c r="AR28" i="318"/>
  <c r="AS28" i="318"/>
  <c r="AT28" i="318"/>
  <c r="AU28" i="318"/>
  <c r="AV28" i="318"/>
  <c r="AW28" i="318"/>
  <c r="AJ29" i="318"/>
  <c r="AK29" i="318"/>
  <c r="AL29" i="318"/>
  <c r="AM29" i="318"/>
  <c r="AN29" i="318"/>
  <c r="AO29" i="318"/>
  <c r="AP29" i="318"/>
  <c r="AQ29" i="318"/>
  <c r="AR29" i="318"/>
  <c r="AS29" i="318"/>
  <c r="AT29" i="318"/>
  <c r="AU29" i="318"/>
  <c r="AV29" i="318"/>
  <c r="AW29" i="318"/>
  <c r="AJ30" i="318"/>
  <c r="AK30" i="318"/>
  <c r="AL30" i="318"/>
  <c r="AM30" i="318"/>
  <c r="AN30" i="318"/>
  <c r="AO30" i="318"/>
  <c r="AP30" i="318"/>
  <c r="AQ30" i="318"/>
  <c r="AR30" i="318"/>
  <c r="AS30" i="318"/>
  <c r="AT30" i="318"/>
  <c r="AU30" i="318"/>
  <c r="AV30" i="318"/>
  <c r="AW30" i="318"/>
  <c r="AJ31" i="318"/>
  <c r="AK31" i="318"/>
  <c r="AL31" i="318"/>
  <c r="AM31" i="318"/>
  <c r="AN31" i="318"/>
  <c r="AO31" i="318"/>
  <c r="AP31" i="318"/>
  <c r="AQ31" i="318"/>
  <c r="AR31" i="318"/>
  <c r="AS31" i="318"/>
  <c r="AT31" i="318"/>
  <c r="AU31" i="318"/>
  <c r="AV31" i="318"/>
  <c r="AW31" i="318"/>
  <c r="AJ32" i="318"/>
  <c r="AK32" i="318"/>
  <c r="AL32" i="318"/>
  <c r="AM32" i="318"/>
  <c r="AN32" i="318"/>
  <c r="AO32" i="318"/>
  <c r="AP32" i="318"/>
  <c r="AQ32" i="318"/>
  <c r="AR32" i="318"/>
  <c r="AS32" i="318"/>
  <c r="AT32" i="318"/>
  <c r="AU32" i="318"/>
  <c r="AV32" i="318"/>
  <c r="AW32" i="318"/>
  <c r="AJ33" i="318"/>
  <c r="AK33" i="318"/>
  <c r="AL33" i="318"/>
  <c r="AM33" i="318"/>
  <c r="AN33" i="318"/>
  <c r="AO33" i="318"/>
  <c r="AP33" i="318"/>
  <c r="AQ33" i="318"/>
  <c r="AR33" i="318"/>
  <c r="AS33" i="318"/>
  <c r="AT33" i="318"/>
  <c r="AU33" i="318"/>
  <c r="AV33" i="318"/>
  <c r="AW33" i="318"/>
  <c r="AJ34" i="318"/>
  <c r="AK34" i="318"/>
  <c r="AL34" i="318"/>
  <c r="AM34" i="318"/>
  <c r="AN34" i="318"/>
  <c r="AO34" i="318"/>
  <c r="AP34" i="318"/>
  <c r="AQ34" i="318"/>
  <c r="AR34" i="318"/>
  <c r="AS34" i="318"/>
  <c r="AT34" i="318"/>
  <c r="AU34" i="318"/>
  <c r="AV34" i="318"/>
  <c r="AW34" i="318"/>
  <c r="AJ35" i="318"/>
  <c r="AK35" i="318"/>
  <c r="AL35" i="318"/>
  <c r="AM35" i="318"/>
  <c r="AN35" i="318"/>
  <c r="AO35" i="318"/>
  <c r="AP35" i="318"/>
  <c r="AQ35" i="318"/>
  <c r="AR35" i="318"/>
  <c r="AS35" i="318"/>
  <c r="AT35" i="318"/>
  <c r="AU35" i="318"/>
  <c r="AV35" i="318"/>
  <c r="AW35" i="318"/>
  <c r="AJ36" i="318"/>
  <c r="AK36" i="318"/>
  <c r="AL36" i="318"/>
  <c r="AM36" i="318"/>
  <c r="AN36" i="318"/>
  <c r="AO36" i="318"/>
  <c r="AP36" i="318"/>
  <c r="AQ36" i="318"/>
  <c r="AR36" i="318"/>
  <c r="AS36" i="318"/>
  <c r="AT36" i="318"/>
  <c r="AU36" i="318"/>
  <c r="AV36" i="318"/>
  <c r="AW36" i="318"/>
  <c r="AJ37" i="318"/>
  <c r="AK37" i="318"/>
  <c r="AL37" i="318"/>
  <c r="AM37" i="318"/>
  <c r="AN37" i="318"/>
  <c r="AO37" i="318"/>
  <c r="AP37" i="318"/>
  <c r="AQ37" i="318"/>
  <c r="AR37" i="318"/>
  <c r="AS37" i="318"/>
  <c r="AT37" i="318"/>
  <c r="AU37" i="318"/>
  <c r="AV37" i="318"/>
  <c r="AW37" i="318"/>
  <c r="AJ38" i="318"/>
  <c r="AK38" i="318"/>
  <c r="AL38" i="318"/>
  <c r="AM38" i="318"/>
  <c r="AN38" i="318"/>
  <c r="AO38" i="318"/>
  <c r="AP38" i="318"/>
  <c r="AQ38" i="318"/>
  <c r="AR38" i="318"/>
  <c r="AS38" i="318"/>
  <c r="AT38" i="318"/>
  <c r="AU38" i="318"/>
  <c r="AV38" i="318"/>
  <c r="AW38" i="318"/>
  <c r="AJ39" i="318"/>
  <c r="AK39" i="318"/>
  <c r="AL39" i="318"/>
  <c r="AM39" i="318"/>
  <c r="AN39" i="318"/>
  <c r="AO39" i="318"/>
  <c r="AP39" i="318"/>
  <c r="AQ39" i="318"/>
  <c r="AR39" i="318"/>
  <c r="AS39" i="318"/>
  <c r="AT39" i="318"/>
  <c r="AU39" i="318"/>
  <c r="AV39" i="318"/>
  <c r="AW39" i="318"/>
  <c r="AJ40" i="318"/>
  <c r="AK40" i="318"/>
  <c r="AL40" i="318"/>
  <c r="AM40" i="318"/>
  <c r="AN40" i="318"/>
  <c r="AO40" i="318"/>
  <c r="AP40" i="318"/>
  <c r="AQ40" i="318"/>
  <c r="AR40" i="318"/>
  <c r="AS40" i="318"/>
  <c r="AT40" i="318"/>
  <c r="AU40" i="318"/>
  <c r="AV40" i="318"/>
  <c r="AW40" i="318"/>
  <c r="AJ41" i="318"/>
  <c r="AK41" i="318"/>
  <c r="AL41" i="318"/>
  <c r="AM41" i="318"/>
  <c r="AN41" i="318"/>
  <c r="AO41" i="318"/>
  <c r="AP41" i="318"/>
  <c r="AQ41" i="318"/>
  <c r="AR41" i="318"/>
  <c r="AS41" i="318"/>
  <c r="AT41" i="318"/>
  <c r="AU41" i="318"/>
  <c r="AV41" i="318"/>
  <c r="AW41" i="318"/>
  <c r="AJ42" i="318"/>
  <c r="AK42" i="318"/>
  <c r="AL42" i="318"/>
  <c r="AM42" i="318"/>
  <c r="AN42" i="318"/>
  <c r="AO42" i="318"/>
  <c r="AP42" i="318"/>
  <c r="AQ42" i="318"/>
  <c r="AR42" i="318"/>
  <c r="AS42" i="318"/>
  <c r="AT42" i="318"/>
  <c r="AU42" i="318"/>
  <c r="AV42" i="318"/>
  <c r="AW42" i="318"/>
  <c r="AJ43" i="318"/>
  <c r="AK43" i="318"/>
  <c r="AL43" i="318"/>
  <c r="AM43" i="318"/>
  <c r="AN43" i="318"/>
  <c r="AO43" i="318"/>
  <c r="AP43" i="318"/>
  <c r="AQ43" i="318"/>
  <c r="AR43" i="318"/>
  <c r="AS43" i="318"/>
  <c r="AT43" i="318"/>
  <c r="AU43" i="318"/>
  <c r="AV43" i="318"/>
  <c r="AW43" i="318"/>
  <c r="AJ44" i="318"/>
  <c r="AK44" i="318"/>
  <c r="AL44" i="318"/>
  <c r="AM44" i="318"/>
  <c r="AN44" i="318"/>
  <c r="AO44" i="318"/>
  <c r="AP44" i="318"/>
  <c r="AQ44" i="318"/>
  <c r="AR44" i="318"/>
  <c r="AS44" i="318"/>
  <c r="AT44" i="318"/>
  <c r="AU44" i="318"/>
  <c r="AV44" i="318"/>
  <c r="AW44" i="318"/>
  <c r="AJ45" i="318"/>
  <c r="AK45" i="318"/>
  <c r="AL45" i="318"/>
  <c r="AM45" i="318"/>
  <c r="AN45" i="318"/>
  <c r="AO45" i="318"/>
  <c r="AP45" i="318"/>
  <c r="AQ45" i="318"/>
  <c r="AR45" i="318"/>
  <c r="AS45" i="318"/>
  <c r="AT45" i="318"/>
  <c r="AU45" i="318"/>
  <c r="AV45" i="318"/>
  <c r="AW45" i="318"/>
  <c r="AJ46" i="318"/>
  <c r="AK46" i="318"/>
  <c r="AL46" i="318"/>
  <c r="AM46" i="318"/>
  <c r="AN46" i="318"/>
  <c r="AO46" i="318"/>
  <c r="AP46" i="318"/>
  <c r="AQ46" i="318"/>
  <c r="AR46" i="318"/>
  <c r="AS46" i="318"/>
  <c r="AT46" i="318"/>
  <c r="AU46" i="318"/>
  <c r="AV46" i="318"/>
  <c r="AW46" i="318"/>
  <c r="AJ47" i="318"/>
  <c r="AK47" i="318"/>
  <c r="AL47" i="318"/>
  <c r="AM47" i="318"/>
  <c r="AN47" i="318"/>
  <c r="AO47" i="318"/>
  <c r="AP47" i="318"/>
  <c r="AQ47" i="318"/>
  <c r="AR47" i="318"/>
  <c r="AS47" i="318"/>
  <c r="AT47" i="318"/>
  <c r="AU47" i="318"/>
  <c r="AV47" i="318"/>
  <c r="AW47" i="318"/>
  <c r="AF5" i="315" l="1"/>
  <c r="AH5" i="315" s="1"/>
  <c r="AF6" i="315" l="1"/>
  <c r="AH6" i="315" s="1"/>
  <c r="AF7" i="315" l="1"/>
  <c r="AH7" i="315" s="1"/>
  <c r="AF8" i="315" l="1"/>
  <c r="AH8" i="315" s="1"/>
  <c r="AF9" i="315" l="1"/>
  <c r="AH9" i="315" s="1"/>
  <c r="AF10" i="315" l="1"/>
  <c r="AH10" i="315" s="1"/>
  <c r="AF11" i="315" l="1"/>
  <c r="AH11" i="315" s="1"/>
  <c r="AF12" i="315" l="1"/>
  <c r="AH12" i="315"/>
  <c r="AF13" i="315" l="1"/>
  <c r="AH13" i="315" s="1"/>
  <c r="AF14" i="315" l="1"/>
  <c r="AH14" i="315" s="1"/>
  <c r="AF15" i="315" l="1"/>
  <c r="AH15" i="315" s="1"/>
  <c r="AF16" i="315" l="1"/>
  <c r="AH16" i="315" s="1"/>
  <c r="AF17" i="315" l="1"/>
  <c r="AH17" i="315" s="1"/>
  <c r="AI5" i="315" l="1"/>
  <c r="AI6" i="315"/>
  <c r="AI8" i="315"/>
  <c r="AI7" i="315"/>
  <c r="AI9" i="315"/>
  <c r="AI10" i="315"/>
  <c r="AI11" i="315"/>
  <c r="AI16" i="315"/>
  <c r="AI14" i="315"/>
  <c r="AI12" i="315"/>
  <c r="AI13" i="315"/>
  <c r="AI17" i="315"/>
  <c r="AI15" i="315"/>
  <c r="AH18" i="315"/>
  <c r="AI18" i="315"/>
  <c r="N37" i="315"/>
  <c r="O37" i="315"/>
  <c r="P37" i="315"/>
  <c r="Q37" i="315"/>
  <c r="R37" i="315"/>
  <c r="S37" i="315"/>
  <c r="T37" i="315"/>
  <c r="U37" i="315"/>
  <c r="V37" i="315"/>
  <c r="W37" i="315"/>
  <c r="X37" i="315"/>
  <c r="Y37" i="315"/>
  <c r="Z37" i="315"/>
  <c r="AA37" i="315"/>
  <c r="O38" i="315"/>
  <c r="P38" i="315"/>
  <c r="Q38" i="315"/>
  <c r="R38" i="315"/>
  <c r="S38" i="315"/>
  <c r="T38" i="315"/>
  <c r="U38" i="315"/>
  <c r="V38" i="315"/>
  <c r="W38" i="315"/>
  <c r="X38" i="315"/>
  <c r="Y38" i="315"/>
  <c r="Z38" i="315"/>
  <c r="AA38" i="315"/>
  <c r="O39" i="315"/>
  <c r="P39" i="315"/>
  <c r="Q39" i="315"/>
  <c r="R39" i="315"/>
  <c r="S39" i="315"/>
  <c r="T39" i="315"/>
  <c r="U39" i="315"/>
  <c r="V39" i="315"/>
  <c r="W39" i="315"/>
  <c r="X39" i="315"/>
  <c r="Y39" i="315"/>
  <c r="Z39" i="315"/>
  <c r="AA39" i="315"/>
  <c r="AF47" i="315"/>
  <c r="AH47" i="315" s="1"/>
  <c r="AF48" i="315"/>
  <c r="AH48" i="315" s="1"/>
  <c r="AE37" i="315" l="1"/>
  <c r="AE39" i="315"/>
  <c r="AD39" i="315"/>
  <c r="AD37" i="315"/>
  <c r="AE38" i="315"/>
  <c r="AD38" i="315"/>
  <c r="AF49" i="315"/>
  <c r="AH49" i="315"/>
  <c r="AF50" i="315" l="1"/>
  <c r="AH50" i="315" s="1"/>
  <c r="AF51" i="315" l="1"/>
  <c r="AH51" i="315" s="1"/>
  <c r="AF52" i="315" l="1"/>
  <c r="AH52" i="315" s="1"/>
  <c r="AF53" i="315" l="1"/>
  <c r="AH53" i="315" s="1"/>
  <c r="AF54" i="315" l="1"/>
  <c r="AH54" i="315" s="1"/>
  <c r="AF55" i="315" l="1"/>
  <c r="AH55" i="315" s="1"/>
  <c r="AF56" i="315" l="1"/>
  <c r="AH56" i="315" s="1"/>
  <c r="AF57" i="315" l="1"/>
  <c r="AH57" i="315" s="1"/>
  <c r="AI53" i="315" l="1"/>
  <c r="AI57" i="315"/>
  <c r="AI47" i="315"/>
  <c r="AI48" i="315"/>
  <c r="AI50" i="315"/>
  <c r="AI49" i="315"/>
  <c r="AI51" i="315"/>
  <c r="AI54" i="315"/>
  <c r="AI52" i="315"/>
  <c r="AI56" i="315"/>
  <c r="AI55" i="315"/>
  <c r="P77" i="315"/>
  <c r="Q77" i="315"/>
  <c r="R77" i="315"/>
  <c r="S77" i="315"/>
  <c r="T77" i="315"/>
  <c r="U77" i="315"/>
  <c r="V77" i="315"/>
  <c r="W77" i="315"/>
  <c r="X77" i="315"/>
  <c r="Y77" i="315"/>
  <c r="Z77" i="315"/>
  <c r="AA77" i="315"/>
  <c r="Q78" i="315"/>
  <c r="R78" i="315"/>
  <c r="S78" i="315"/>
  <c r="T78" i="315"/>
  <c r="U78" i="315"/>
  <c r="V78" i="315"/>
  <c r="W78" i="315"/>
  <c r="X78" i="315"/>
  <c r="Y78" i="315"/>
  <c r="Z78" i="315"/>
  <c r="AA78" i="315"/>
  <c r="Q79" i="315"/>
  <c r="R79" i="315"/>
  <c r="S79" i="315"/>
  <c r="T79" i="315"/>
  <c r="U79" i="315"/>
  <c r="V79" i="315"/>
  <c r="W79" i="315"/>
  <c r="X79" i="315"/>
  <c r="Y79" i="315"/>
  <c r="Z79" i="315"/>
  <c r="AA79" i="315"/>
  <c r="AE79" i="315" l="1"/>
  <c r="AE78" i="315"/>
  <c r="AE77" i="315"/>
  <c r="AD77" i="315"/>
  <c r="AD78" i="315"/>
  <c r="AD79" i="315"/>
  <c r="Q8" i="314"/>
  <c r="R8" i="314"/>
  <c r="S8" i="314"/>
  <c r="T8" i="314"/>
  <c r="U8" i="314"/>
  <c r="V8" i="314"/>
  <c r="W8" i="314"/>
  <c r="X8" i="314"/>
  <c r="Y8" i="314"/>
  <c r="Z8" i="314"/>
  <c r="AA8" i="314"/>
  <c r="AB8" i="314"/>
  <c r="AC8" i="314"/>
  <c r="AD8" i="314"/>
  <c r="AE8" i="314"/>
  <c r="AF8" i="314"/>
  <c r="AG8" i="314"/>
  <c r="AH8" i="314"/>
  <c r="AI8" i="314"/>
  <c r="AJ8" i="314"/>
  <c r="B203" i="314"/>
  <c r="B223" i="314"/>
  <c r="B243" i="314"/>
  <c r="B263" i="314"/>
  <c r="B283" i="314"/>
  <c r="B303" i="314"/>
  <c r="B323" i="314"/>
  <c r="B343" i="314"/>
  <c r="B363" i="314"/>
  <c r="B383" i="314"/>
  <c r="W3" i="279" l="1"/>
  <c r="W2" i="279"/>
  <c r="V4" i="277"/>
  <c r="V3" i="277"/>
  <c r="V2" i="277"/>
  <c r="H8" i="249"/>
  <c r="H7" i="249"/>
  <c r="H6" i="249"/>
  <c r="H5" i="249"/>
  <c r="BJ10" i="242"/>
  <c r="BJ11" i="242"/>
  <c r="BJ12" i="242"/>
  <c r="BJ13" i="242"/>
  <c r="BJ14" i="242"/>
  <c r="BJ15" i="242"/>
  <c r="BJ16" i="242"/>
  <c r="BJ17" i="242"/>
  <c r="BJ18" i="242"/>
  <c r="BJ19" i="242"/>
  <c r="BJ20" i="242"/>
  <c r="BJ21" i="242"/>
  <c r="BJ22" i="242"/>
  <c r="BJ23" i="242"/>
  <c r="BJ24" i="242"/>
  <c r="BJ25" i="242"/>
  <c r="BJ26" i="242"/>
  <c r="BJ27" i="242"/>
  <c r="BJ28" i="242"/>
  <c r="BJ29" i="242"/>
  <c r="BJ30" i="242"/>
  <c r="BJ31" i="242"/>
  <c r="BJ32" i="242"/>
  <c r="BJ33" i="242"/>
  <c r="BJ34" i="242"/>
  <c r="BJ35" i="242"/>
  <c r="BJ36" i="242"/>
  <c r="BJ37" i="242"/>
  <c r="BJ38" i="242"/>
  <c r="BJ39" i="242"/>
  <c r="BJ40" i="242"/>
  <c r="BJ9" i="242"/>
  <c r="BI10" i="242"/>
  <c r="BI11" i="242"/>
  <c r="BI12" i="242"/>
  <c r="BI13" i="242"/>
  <c r="BI14" i="242"/>
  <c r="BI15" i="242"/>
  <c r="BI16" i="242"/>
  <c r="BI17" i="242"/>
  <c r="BI18" i="242"/>
  <c r="BI19" i="242"/>
  <c r="BI20" i="242"/>
  <c r="BI21" i="242"/>
  <c r="BI22" i="242"/>
  <c r="BI23" i="242"/>
  <c r="BI24" i="242"/>
  <c r="BI25" i="242"/>
  <c r="BI26" i="242"/>
  <c r="BI27" i="242"/>
  <c r="BI29" i="242"/>
  <c r="BI30" i="242"/>
  <c r="BI31" i="242"/>
  <c r="BI32" i="242"/>
  <c r="BI33" i="242"/>
  <c r="BI34" i="242"/>
  <c r="BI35" i="242"/>
  <c r="BI36" i="242"/>
  <c r="BI37" i="242"/>
  <c r="BI38" i="242"/>
  <c r="BI39" i="242"/>
  <c r="BI40" i="242"/>
  <c r="BI9" i="242"/>
  <c r="BO10" i="242"/>
  <c r="BO11" i="242"/>
  <c r="BO12" i="242"/>
  <c r="BO13" i="242"/>
  <c r="BO14" i="242"/>
  <c r="BO15" i="242"/>
  <c r="BO16" i="242"/>
  <c r="BO17" i="242"/>
  <c r="BO18" i="242"/>
  <c r="BO19" i="242"/>
  <c r="BO20" i="242"/>
  <c r="BO21" i="242"/>
  <c r="BO22" i="242"/>
  <c r="BO23" i="242"/>
  <c r="BO24" i="242"/>
  <c r="BO25" i="242"/>
  <c r="BO26" i="242"/>
  <c r="BO27" i="242"/>
  <c r="D61" i="260" l="1"/>
  <c r="E61" i="260" s="1"/>
  <c r="F61" i="260" s="1"/>
  <c r="G61" i="260" s="1"/>
  <c r="H61" i="260" s="1"/>
  <c r="I61" i="260" s="1"/>
  <c r="J61" i="260" s="1"/>
  <c r="K61" i="260" s="1"/>
  <c r="L61" i="260" s="1"/>
  <c r="M61" i="260" s="1"/>
  <c r="N61" i="260" s="1"/>
  <c r="O61" i="260" s="1"/>
  <c r="P61" i="260" s="1"/>
  <c r="C61" i="260"/>
  <c r="D60" i="260"/>
  <c r="E60" i="260" s="1"/>
  <c r="F60" i="260" s="1"/>
  <c r="G60" i="260" s="1"/>
  <c r="H60" i="260" s="1"/>
  <c r="I60" i="260" s="1"/>
  <c r="J60" i="260" s="1"/>
  <c r="K60" i="260" s="1"/>
  <c r="L60" i="260" s="1"/>
  <c r="M60" i="260" s="1"/>
  <c r="N60" i="260" s="1"/>
  <c r="O60" i="260" s="1"/>
  <c r="P60" i="260" s="1"/>
  <c r="Q60" i="260" s="1"/>
  <c r="R60" i="260" s="1"/>
  <c r="S60" i="260" s="1"/>
  <c r="T60" i="260" s="1"/>
  <c r="U60" i="260" s="1"/>
  <c r="V60" i="260" s="1"/>
  <c r="W60" i="260" s="1"/>
  <c r="X60" i="260" s="1"/>
  <c r="Y60" i="260" s="1"/>
  <c r="Z60" i="260" s="1"/>
  <c r="U4" i="277" l="1"/>
  <c r="T4" i="277"/>
  <c r="S4" i="277"/>
  <c r="R4" i="277"/>
  <c r="Q4" i="277"/>
  <c r="P4" i="277"/>
  <c r="O4" i="277"/>
  <c r="N4" i="277"/>
  <c r="M4" i="277"/>
  <c r="L4" i="277"/>
  <c r="K4" i="277"/>
  <c r="J4" i="277"/>
  <c r="I4" i="277"/>
  <c r="H4" i="277"/>
  <c r="G4" i="277"/>
  <c r="F4" i="277"/>
  <c r="E4" i="277"/>
  <c r="D4" i="277"/>
  <c r="C4" i="277"/>
  <c r="B4" i="277"/>
  <c r="U3" i="277"/>
  <c r="T3" i="277"/>
  <c r="S3" i="277"/>
  <c r="R3" i="277"/>
  <c r="Q3" i="277"/>
  <c r="P3" i="277"/>
  <c r="O3" i="277"/>
  <c r="N3" i="277"/>
  <c r="M3" i="277"/>
  <c r="L3" i="277"/>
  <c r="K3" i="277"/>
  <c r="J3" i="277"/>
  <c r="I3" i="277"/>
  <c r="H3" i="277"/>
  <c r="G3" i="277"/>
  <c r="F3" i="277"/>
  <c r="E3" i="277"/>
  <c r="D3" i="277"/>
  <c r="C3" i="277"/>
  <c r="B3" i="277"/>
  <c r="U2" i="277"/>
  <c r="T2" i="277"/>
  <c r="S2" i="277"/>
  <c r="R2" i="277"/>
  <c r="Q2" i="277"/>
  <c r="P2" i="277"/>
  <c r="O2" i="277"/>
  <c r="N2" i="277"/>
  <c r="M2" i="277"/>
  <c r="L2" i="277"/>
  <c r="K2" i="277"/>
  <c r="J2" i="277"/>
  <c r="I2" i="277"/>
  <c r="H2" i="277"/>
  <c r="G2" i="277"/>
  <c r="F2" i="277"/>
  <c r="E2" i="277"/>
  <c r="D2" i="277"/>
  <c r="C2" i="277"/>
  <c r="B2" i="277"/>
  <c r="AM103" i="120"/>
  <c r="AL103" i="120"/>
  <c r="AK103" i="120"/>
  <c r="AJ103" i="120"/>
  <c r="U103" i="120"/>
  <c r="T103" i="120"/>
  <c r="S103" i="120"/>
  <c r="R103" i="120"/>
  <c r="AM102" i="120"/>
  <c r="AL102" i="120"/>
  <c r="AK102" i="120"/>
  <c r="AJ102" i="120"/>
  <c r="U102" i="120"/>
  <c r="T102" i="120"/>
  <c r="S102" i="120"/>
  <c r="R102" i="120"/>
  <c r="AM101" i="120"/>
  <c r="AL101" i="120"/>
  <c r="AK101" i="120"/>
  <c r="AJ101" i="120"/>
  <c r="U101" i="120"/>
  <c r="T101" i="120"/>
  <c r="S101" i="120"/>
  <c r="R101" i="120"/>
  <c r="AM100" i="120"/>
  <c r="AL100" i="120"/>
  <c r="AK100" i="120"/>
  <c r="AJ100" i="120"/>
  <c r="U100" i="120"/>
  <c r="T100" i="120"/>
  <c r="S100" i="120"/>
  <c r="R100" i="120"/>
  <c r="AM99" i="120"/>
  <c r="AL99" i="120"/>
  <c r="AK99" i="120"/>
  <c r="AJ99" i="120"/>
  <c r="U99" i="120"/>
  <c r="T99" i="120"/>
  <c r="S99" i="120"/>
  <c r="R99" i="120"/>
  <c r="AM98" i="120"/>
  <c r="AL98" i="120"/>
  <c r="AK98" i="120"/>
  <c r="AJ98" i="120"/>
  <c r="U98" i="120"/>
  <c r="T98" i="120"/>
  <c r="S98" i="120"/>
  <c r="R98" i="120"/>
  <c r="AM97" i="120"/>
  <c r="AL97" i="120"/>
  <c r="AK97" i="120"/>
  <c r="AJ97" i="120"/>
  <c r="U97" i="120"/>
  <c r="T97" i="120"/>
  <c r="S97" i="120"/>
  <c r="R97" i="120"/>
  <c r="AM96" i="120"/>
  <c r="AL96" i="120"/>
  <c r="AK96" i="120"/>
  <c r="AJ96" i="120"/>
  <c r="U96" i="120"/>
  <c r="T96" i="120"/>
  <c r="S96" i="120"/>
  <c r="R96" i="120"/>
  <c r="AM95" i="120"/>
  <c r="AL95" i="120"/>
  <c r="AK95" i="120"/>
  <c r="AJ95" i="120"/>
  <c r="U95" i="120"/>
  <c r="T95" i="120"/>
  <c r="S95" i="120"/>
  <c r="R95" i="120"/>
  <c r="AM94" i="120"/>
  <c r="AL94" i="120"/>
  <c r="AK94" i="120"/>
  <c r="AJ94" i="120"/>
  <c r="U94" i="120"/>
  <c r="T94" i="120"/>
  <c r="S94" i="120"/>
  <c r="R94" i="120"/>
  <c r="AM93" i="120"/>
  <c r="AL93" i="120"/>
  <c r="AK93" i="120"/>
  <c r="AJ93" i="120"/>
  <c r="U93" i="120"/>
  <c r="T93" i="120"/>
  <c r="S93" i="120"/>
  <c r="R93" i="120"/>
  <c r="AM92" i="120"/>
  <c r="AL92" i="120"/>
  <c r="AK92" i="120"/>
  <c r="AJ92" i="120"/>
  <c r="U92" i="120"/>
  <c r="T92" i="120"/>
  <c r="S92" i="120"/>
  <c r="R92" i="120"/>
  <c r="X91" i="120"/>
  <c r="E91" i="120"/>
  <c r="AM90" i="120"/>
  <c r="AL90" i="120"/>
  <c r="AK90" i="120"/>
  <c r="AJ90" i="120"/>
  <c r="U90" i="120"/>
  <c r="T90" i="120"/>
  <c r="S90" i="120"/>
  <c r="R90" i="120"/>
  <c r="AM89" i="120"/>
  <c r="AL89" i="120"/>
  <c r="AK89" i="120"/>
  <c r="AJ89" i="120"/>
  <c r="U89" i="120"/>
  <c r="T89" i="120"/>
  <c r="S89" i="120"/>
  <c r="R89" i="120"/>
  <c r="AM88" i="120"/>
  <c r="AL88" i="120"/>
  <c r="AK88" i="120"/>
  <c r="AJ88" i="120"/>
  <c r="U88" i="120"/>
  <c r="T88" i="120"/>
  <c r="S88" i="120"/>
  <c r="R88" i="120"/>
  <c r="AM87" i="120"/>
  <c r="AL87" i="120"/>
  <c r="AK87" i="120"/>
  <c r="AJ87" i="120"/>
  <c r="U87" i="120"/>
  <c r="T87" i="120"/>
  <c r="S87" i="120"/>
  <c r="R87" i="120"/>
  <c r="AM86" i="120"/>
  <c r="AL86" i="120"/>
  <c r="AK86" i="120"/>
  <c r="AJ86" i="120"/>
  <c r="U86" i="120"/>
  <c r="T86" i="120"/>
  <c r="S86" i="120"/>
  <c r="R86" i="120"/>
  <c r="AM85" i="120"/>
  <c r="AL85" i="120"/>
  <c r="AK85" i="120"/>
  <c r="AJ85" i="120"/>
  <c r="U85" i="120"/>
  <c r="T85" i="120"/>
  <c r="S85" i="120"/>
  <c r="R85" i="120"/>
  <c r="AM84" i="120"/>
  <c r="AL84" i="120"/>
  <c r="AK84" i="120"/>
  <c r="AJ84" i="120"/>
  <c r="U84" i="120"/>
  <c r="T84" i="120"/>
  <c r="S84" i="120"/>
  <c r="R84" i="120"/>
  <c r="AM83" i="120"/>
  <c r="AL83" i="120"/>
  <c r="AK83" i="120"/>
  <c r="AJ83" i="120"/>
  <c r="U83" i="120"/>
  <c r="T83" i="120"/>
  <c r="S83" i="120"/>
  <c r="R83" i="120"/>
  <c r="AM82" i="120"/>
  <c r="AL82" i="120"/>
  <c r="AK82" i="120"/>
  <c r="AJ82" i="120"/>
  <c r="U82" i="120"/>
  <c r="T82" i="120"/>
  <c r="S82" i="120"/>
  <c r="R82" i="120"/>
  <c r="AM81" i="120"/>
  <c r="AL81" i="120"/>
  <c r="AK81" i="120"/>
  <c r="AJ81" i="120"/>
  <c r="U81" i="120"/>
  <c r="T81" i="120"/>
  <c r="S81" i="120"/>
  <c r="R81" i="120"/>
  <c r="AM80" i="120"/>
  <c r="AL80" i="120"/>
  <c r="AK80" i="120"/>
  <c r="AJ80" i="120"/>
  <c r="U80" i="120"/>
  <c r="T80" i="120"/>
  <c r="S80" i="120"/>
  <c r="R80" i="120"/>
  <c r="AM79" i="120"/>
  <c r="AL79" i="120"/>
  <c r="AK79" i="120"/>
  <c r="AJ79" i="120"/>
  <c r="U79" i="120"/>
  <c r="T79" i="120"/>
  <c r="S79" i="120"/>
  <c r="R79" i="120"/>
  <c r="AM78" i="120"/>
  <c r="AL78" i="120"/>
  <c r="AK78" i="120"/>
  <c r="AJ78" i="120"/>
  <c r="U78" i="120"/>
  <c r="T78" i="120"/>
  <c r="S78" i="120"/>
  <c r="R78" i="120"/>
  <c r="X77" i="120"/>
  <c r="E77" i="120"/>
  <c r="AM76" i="120"/>
  <c r="AL76" i="120"/>
  <c r="AK76" i="120"/>
  <c r="AJ76" i="120"/>
  <c r="U76" i="120"/>
  <c r="T76" i="120"/>
  <c r="S76" i="120"/>
  <c r="R76" i="120"/>
  <c r="AM75" i="120"/>
  <c r="AL75" i="120"/>
  <c r="AK75" i="120"/>
  <c r="AJ75" i="120"/>
  <c r="U75" i="120"/>
  <c r="T75" i="120"/>
  <c r="S75" i="120"/>
  <c r="R75" i="120"/>
  <c r="AM74" i="120"/>
  <c r="AL74" i="120"/>
  <c r="AK74" i="120"/>
  <c r="AJ74" i="120"/>
  <c r="U74" i="120"/>
  <c r="T74" i="120"/>
  <c r="S74" i="120"/>
  <c r="R74" i="120"/>
  <c r="AM73" i="120"/>
  <c r="AL73" i="120"/>
  <c r="AK73" i="120"/>
  <c r="AJ73" i="120"/>
  <c r="U73" i="120"/>
  <c r="T73" i="120"/>
  <c r="S73" i="120"/>
  <c r="R73" i="120"/>
  <c r="AM72" i="120"/>
  <c r="AL72" i="120"/>
  <c r="AK72" i="120"/>
  <c r="AJ72" i="120"/>
  <c r="U72" i="120"/>
  <c r="T72" i="120"/>
  <c r="S72" i="120"/>
  <c r="R72" i="120"/>
  <c r="AM71" i="120"/>
  <c r="AL71" i="120"/>
  <c r="AK71" i="120"/>
  <c r="AJ71" i="120"/>
  <c r="U71" i="120"/>
  <c r="T71" i="120"/>
  <c r="S71" i="120"/>
  <c r="R71" i="120"/>
  <c r="AM70" i="120"/>
  <c r="AL70" i="120"/>
  <c r="AK70" i="120"/>
  <c r="AJ70" i="120"/>
  <c r="U70" i="120"/>
  <c r="T70" i="120"/>
  <c r="S70" i="120"/>
  <c r="R70" i="120"/>
  <c r="AM69" i="120"/>
  <c r="AL69" i="120"/>
  <c r="AK69" i="120"/>
  <c r="AJ69" i="120"/>
  <c r="U69" i="120"/>
  <c r="T69" i="120"/>
  <c r="S69" i="120"/>
  <c r="R69" i="120"/>
  <c r="AM68" i="120"/>
  <c r="AL68" i="120"/>
  <c r="AK68" i="120"/>
  <c r="AJ68" i="120"/>
  <c r="U68" i="120"/>
  <c r="T68" i="120"/>
  <c r="S68" i="120"/>
  <c r="R68" i="120"/>
  <c r="AM67" i="120"/>
  <c r="AL67" i="120"/>
  <c r="AK67" i="120"/>
  <c r="AJ67" i="120"/>
  <c r="U67" i="120"/>
  <c r="T67" i="120"/>
  <c r="S67" i="120"/>
  <c r="R67" i="120"/>
  <c r="AM66" i="120"/>
  <c r="AL66" i="120"/>
  <c r="AK66" i="120"/>
  <c r="AJ66" i="120"/>
  <c r="U66" i="120"/>
  <c r="T66" i="120"/>
  <c r="S66" i="120"/>
  <c r="R66" i="120"/>
  <c r="AM65" i="120"/>
  <c r="AL65" i="120"/>
  <c r="AK65" i="120"/>
  <c r="AJ65" i="120"/>
  <c r="U65" i="120"/>
  <c r="T65" i="120"/>
  <c r="S65" i="120"/>
  <c r="R65" i="120"/>
  <c r="AM64" i="120"/>
  <c r="AL64" i="120"/>
  <c r="AK64" i="120"/>
  <c r="AJ64" i="120"/>
  <c r="U64" i="120"/>
  <c r="T64" i="120"/>
  <c r="S64" i="120"/>
  <c r="R64" i="120"/>
  <c r="AM63" i="120"/>
  <c r="AL63" i="120"/>
  <c r="AK63" i="120"/>
  <c r="AJ63" i="120"/>
  <c r="U63" i="120"/>
  <c r="T63" i="120"/>
  <c r="S63" i="120"/>
  <c r="R63" i="120"/>
  <c r="AM62" i="120"/>
  <c r="AL62" i="120"/>
  <c r="AK62" i="120"/>
  <c r="AJ62" i="120"/>
  <c r="U62" i="120"/>
  <c r="T62" i="120"/>
  <c r="S62" i="120"/>
  <c r="R62" i="120"/>
  <c r="AM61" i="120"/>
  <c r="AL61" i="120"/>
  <c r="AK61" i="120"/>
  <c r="AJ61" i="120"/>
  <c r="U61" i="120"/>
  <c r="T61" i="120"/>
  <c r="S61" i="120"/>
  <c r="R61" i="120"/>
  <c r="AM60" i="120"/>
  <c r="AL60" i="120"/>
  <c r="AK60" i="120"/>
  <c r="AJ60" i="120"/>
  <c r="U60" i="120"/>
  <c r="T60" i="120"/>
  <c r="S60" i="120"/>
  <c r="R60" i="120"/>
  <c r="AM59" i="120"/>
  <c r="AL59" i="120"/>
  <c r="AK59" i="120"/>
  <c r="AJ59" i="120"/>
  <c r="U59" i="120"/>
  <c r="T59" i="120"/>
  <c r="S59" i="120"/>
  <c r="R59" i="120"/>
  <c r="AM58" i="120"/>
  <c r="AL58" i="120"/>
  <c r="AK58" i="120"/>
  <c r="AJ58" i="120"/>
  <c r="U58" i="120"/>
  <c r="T58" i="120"/>
  <c r="S58" i="120"/>
  <c r="R58" i="120"/>
  <c r="AM57" i="120"/>
  <c r="AL57" i="120"/>
  <c r="AK57" i="120"/>
  <c r="AJ57" i="120"/>
  <c r="U57" i="120"/>
  <c r="T57" i="120"/>
  <c r="S57" i="120"/>
  <c r="R57" i="120"/>
  <c r="AM56" i="120"/>
  <c r="AL56" i="120"/>
  <c r="AK56" i="120"/>
  <c r="AJ56" i="120"/>
  <c r="U56" i="120"/>
  <c r="T56" i="120"/>
  <c r="S56" i="120"/>
  <c r="R56" i="120"/>
  <c r="AM55" i="120"/>
  <c r="AL55" i="120"/>
  <c r="AK55" i="120"/>
  <c r="AJ55" i="120"/>
  <c r="U55" i="120"/>
  <c r="T55" i="120"/>
  <c r="S55" i="120"/>
  <c r="R55" i="120"/>
  <c r="AM54" i="120"/>
  <c r="AL54" i="120"/>
  <c r="AK54" i="120"/>
  <c r="AJ54" i="120"/>
  <c r="U54" i="120"/>
  <c r="T54" i="120"/>
  <c r="S54" i="120"/>
  <c r="R54" i="120"/>
  <c r="AM53" i="120"/>
  <c r="AL53" i="120"/>
  <c r="AK53" i="120"/>
  <c r="AJ53" i="120"/>
  <c r="U53" i="120"/>
  <c r="T53" i="120"/>
  <c r="S53" i="120"/>
  <c r="R53" i="120"/>
  <c r="AM52" i="120"/>
  <c r="AL52" i="120"/>
  <c r="AK52" i="120"/>
  <c r="AJ52" i="120"/>
  <c r="U52" i="120"/>
  <c r="T52" i="120"/>
  <c r="S52" i="120"/>
  <c r="R52" i="120"/>
  <c r="AM51" i="120"/>
  <c r="AL51" i="120"/>
  <c r="AK51" i="120"/>
  <c r="AJ51" i="120"/>
  <c r="U51" i="120"/>
  <c r="T51" i="120"/>
  <c r="S51" i="120"/>
  <c r="R51" i="120"/>
  <c r="X50" i="120"/>
  <c r="E50" i="120"/>
  <c r="AM49" i="120"/>
  <c r="AL49" i="120"/>
  <c r="AK49" i="120"/>
  <c r="AJ49" i="120"/>
  <c r="U49" i="120"/>
  <c r="T49" i="120"/>
  <c r="S49" i="120"/>
  <c r="R49" i="120"/>
  <c r="AM48" i="120"/>
  <c r="AL48" i="120"/>
  <c r="AK48" i="120"/>
  <c r="AJ48" i="120"/>
  <c r="U48" i="120"/>
  <c r="T48" i="120"/>
  <c r="S48" i="120"/>
  <c r="R48" i="120"/>
  <c r="AM47" i="120"/>
  <c r="AL47" i="120"/>
  <c r="AK47" i="120"/>
  <c r="AJ47" i="120"/>
  <c r="U47" i="120"/>
  <c r="T47" i="120"/>
  <c r="S47" i="120"/>
  <c r="R47" i="120"/>
  <c r="AM46" i="120"/>
  <c r="AL46" i="120"/>
  <c r="AK46" i="120"/>
  <c r="AJ46" i="120"/>
  <c r="U46" i="120"/>
  <c r="T46" i="120"/>
  <c r="S46" i="120"/>
  <c r="R46" i="120"/>
  <c r="AM45" i="120"/>
  <c r="AL45" i="120"/>
  <c r="AK45" i="120"/>
  <c r="AJ45" i="120"/>
  <c r="U45" i="120"/>
  <c r="T45" i="120"/>
  <c r="S45" i="120"/>
  <c r="R45" i="120"/>
  <c r="AM44" i="120"/>
  <c r="AL44" i="120"/>
  <c r="AK44" i="120"/>
  <c r="AJ44" i="120"/>
  <c r="U44" i="120"/>
  <c r="T44" i="120"/>
  <c r="S44" i="120"/>
  <c r="R44" i="120"/>
  <c r="AM42" i="120"/>
  <c r="AL42" i="120"/>
  <c r="AK42" i="120"/>
  <c r="AJ42" i="120"/>
  <c r="U42" i="120"/>
  <c r="T42" i="120"/>
  <c r="S42" i="120"/>
  <c r="R42" i="120"/>
  <c r="AM41" i="120"/>
  <c r="AL41" i="120"/>
  <c r="AK41" i="120"/>
  <c r="AJ41" i="120"/>
  <c r="U41" i="120"/>
  <c r="T41" i="120"/>
  <c r="S41" i="120"/>
  <c r="R41" i="120"/>
  <c r="AM40" i="120"/>
  <c r="AL40" i="120"/>
  <c r="AK40" i="120"/>
  <c r="AJ40" i="120"/>
  <c r="U40" i="120"/>
  <c r="T40" i="120"/>
  <c r="S40" i="120"/>
  <c r="R40" i="120"/>
  <c r="AM39" i="120"/>
  <c r="AL39" i="120"/>
  <c r="AK39" i="120"/>
  <c r="AJ39" i="120"/>
  <c r="U39" i="120"/>
  <c r="T39" i="120"/>
  <c r="S39" i="120"/>
  <c r="R39" i="120"/>
  <c r="AM38" i="120"/>
  <c r="AL38" i="120"/>
  <c r="AK38" i="120"/>
  <c r="AJ38" i="120"/>
  <c r="U38" i="120"/>
  <c r="T38" i="120"/>
  <c r="S38" i="120"/>
  <c r="R38" i="120"/>
  <c r="AM37" i="120"/>
  <c r="AL37" i="120"/>
  <c r="AK37" i="120"/>
  <c r="AJ37" i="120"/>
  <c r="U37" i="120"/>
  <c r="T37" i="120"/>
  <c r="S37" i="120"/>
  <c r="R37" i="120"/>
  <c r="AM36" i="120"/>
  <c r="AL36" i="120"/>
  <c r="AK36" i="120"/>
  <c r="AJ36" i="120"/>
  <c r="U36" i="120"/>
  <c r="T36" i="120"/>
  <c r="S36" i="120"/>
  <c r="R36" i="120"/>
  <c r="AM35" i="120"/>
  <c r="AL35" i="120"/>
  <c r="AK35" i="120"/>
  <c r="AJ35" i="120"/>
  <c r="U35" i="120"/>
  <c r="T35" i="120"/>
  <c r="S35" i="120"/>
  <c r="R35" i="120"/>
  <c r="X34" i="120"/>
  <c r="E34" i="120"/>
  <c r="AM33" i="120"/>
  <c r="AL33" i="120"/>
  <c r="AK33" i="120"/>
  <c r="AJ33" i="120"/>
  <c r="U33" i="120"/>
  <c r="T33" i="120"/>
  <c r="S33" i="120"/>
  <c r="R33" i="120"/>
  <c r="AM32" i="120"/>
  <c r="AL32" i="120"/>
  <c r="AK32" i="120"/>
  <c r="AJ32" i="120"/>
  <c r="U32" i="120"/>
  <c r="T32" i="120"/>
  <c r="S32" i="120"/>
  <c r="R32" i="120"/>
  <c r="AM31" i="120"/>
  <c r="AL31" i="120"/>
  <c r="AK31" i="120"/>
  <c r="AJ31" i="120"/>
  <c r="U31" i="120"/>
  <c r="T31" i="120"/>
  <c r="S31" i="120"/>
  <c r="R31" i="120"/>
  <c r="AM30" i="120"/>
  <c r="AL30" i="120"/>
  <c r="AK30" i="120"/>
  <c r="AJ30" i="120"/>
  <c r="U30" i="120"/>
  <c r="T30" i="120"/>
  <c r="S30" i="120"/>
  <c r="R30" i="120"/>
  <c r="AM29" i="120"/>
  <c r="AL29" i="120"/>
  <c r="AK29" i="120"/>
  <c r="AJ29" i="120"/>
  <c r="U29" i="120"/>
  <c r="T29" i="120"/>
  <c r="S29" i="120"/>
  <c r="R29" i="120"/>
  <c r="AM28" i="120"/>
  <c r="AL28" i="120"/>
  <c r="AK28" i="120"/>
  <c r="AJ28" i="120"/>
  <c r="U28" i="120"/>
  <c r="T28" i="120"/>
  <c r="S28" i="120"/>
  <c r="R28" i="120"/>
  <c r="AM27" i="120"/>
  <c r="AL27" i="120"/>
  <c r="AK27" i="120"/>
  <c r="AJ27" i="120"/>
  <c r="U27" i="120"/>
  <c r="T27" i="120"/>
  <c r="S27" i="120"/>
  <c r="R27" i="120"/>
  <c r="AM26" i="120"/>
  <c r="AL26" i="120"/>
  <c r="AK26" i="120"/>
  <c r="AJ26" i="120"/>
  <c r="U26" i="120"/>
  <c r="T26" i="120"/>
  <c r="S26" i="120"/>
  <c r="R26" i="120"/>
  <c r="X25" i="120"/>
  <c r="E25" i="120"/>
  <c r="AM24" i="120"/>
  <c r="AL24" i="120"/>
  <c r="AK24" i="120"/>
  <c r="AJ24" i="120"/>
  <c r="U24" i="120"/>
  <c r="T24" i="120"/>
  <c r="S24" i="120"/>
  <c r="R24" i="120"/>
  <c r="AM23" i="120"/>
  <c r="AL23" i="120"/>
  <c r="AK23" i="120"/>
  <c r="AJ23" i="120"/>
  <c r="U23" i="120"/>
  <c r="T23" i="120"/>
  <c r="S23" i="120"/>
  <c r="R23" i="120"/>
  <c r="AM22" i="120"/>
  <c r="AL22" i="120"/>
  <c r="AK22" i="120"/>
  <c r="AJ22" i="120"/>
  <c r="U22" i="120"/>
  <c r="T22" i="120"/>
  <c r="S22" i="120"/>
  <c r="R22" i="120"/>
  <c r="AM21" i="120"/>
  <c r="AL21" i="120"/>
  <c r="AK21" i="120"/>
  <c r="AJ21" i="120"/>
  <c r="U21" i="120"/>
  <c r="T21" i="120"/>
  <c r="S21" i="120"/>
  <c r="R21" i="120"/>
  <c r="AM20" i="120"/>
  <c r="AL20" i="120"/>
  <c r="AK20" i="120"/>
  <c r="AJ20" i="120"/>
  <c r="U20" i="120"/>
  <c r="T20" i="120"/>
  <c r="S20" i="120"/>
  <c r="R20" i="120"/>
  <c r="AM19" i="120"/>
  <c r="AL19" i="120"/>
  <c r="AK19" i="120"/>
  <c r="AJ19" i="120"/>
  <c r="U19" i="120"/>
  <c r="T19" i="120"/>
  <c r="S19" i="120"/>
  <c r="R19" i="120"/>
  <c r="AM18" i="120"/>
  <c r="AL18" i="120"/>
  <c r="AK18" i="120"/>
  <c r="AJ18" i="120"/>
  <c r="U18" i="120"/>
  <c r="T18" i="120"/>
  <c r="S18" i="120"/>
  <c r="R18" i="120"/>
  <c r="AM17" i="120"/>
  <c r="AL17" i="120"/>
  <c r="AK17" i="120"/>
  <c r="AJ17" i="120"/>
  <c r="U17" i="120"/>
  <c r="T17" i="120"/>
  <c r="S17" i="120"/>
  <c r="R17" i="120"/>
  <c r="AM16" i="120"/>
  <c r="AL16" i="120"/>
  <c r="AK16" i="120"/>
  <c r="AJ16" i="120"/>
  <c r="U16" i="120"/>
  <c r="T16" i="120"/>
  <c r="S16" i="120"/>
  <c r="R16" i="120"/>
  <c r="X15" i="120"/>
  <c r="E15" i="120"/>
  <c r="AM14" i="120"/>
  <c r="AL14" i="120"/>
  <c r="AK14" i="120"/>
  <c r="AJ14" i="120"/>
  <c r="AI14" i="120"/>
  <c r="AH14" i="120"/>
  <c r="AG14" i="120"/>
  <c r="AF14" i="120"/>
  <c r="U14" i="120"/>
  <c r="T14" i="120"/>
  <c r="S14" i="120"/>
  <c r="R14" i="120"/>
  <c r="Q14" i="120"/>
  <c r="P14" i="120"/>
  <c r="O14" i="120"/>
  <c r="N14" i="120"/>
  <c r="AF13" i="120"/>
  <c r="AA13" i="120"/>
  <c r="H13" i="120"/>
  <c r="X11" i="120"/>
  <c r="E11" i="120"/>
  <c r="C9" i="120"/>
  <c r="B9" i="120"/>
  <c r="B7" i="120"/>
  <c r="B5" i="120"/>
  <c r="C3" i="120"/>
  <c r="B3" i="120"/>
  <c r="T21" i="257"/>
  <c r="S21" i="257"/>
  <c r="Q21" i="257"/>
  <c r="P21" i="257"/>
  <c r="M21" i="257"/>
  <c r="Q20" i="257"/>
  <c r="P20" i="257"/>
  <c r="O20" i="257"/>
  <c r="N20" i="257"/>
  <c r="M20" i="257"/>
  <c r="S19" i="257"/>
  <c r="P19" i="257"/>
  <c r="O19" i="257"/>
  <c r="N19" i="257"/>
  <c r="M19" i="257"/>
  <c r="S18" i="257"/>
  <c r="P18" i="257"/>
  <c r="O18" i="257"/>
  <c r="T17" i="257"/>
  <c r="S17" i="257"/>
  <c r="R17" i="257"/>
  <c r="Q17" i="257"/>
  <c r="O17" i="257"/>
  <c r="N17" i="257"/>
  <c r="M17" i="257"/>
  <c r="R16" i="257"/>
  <c r="Q16" i="257"/>
  <c r="M16" i="257"/>
  <c r="T15" i="257"/>
  <c r="R15" i="257"/>
  <c r="P15" i="257"/>
  <c r="S13" i="257"/>
  <c r="Q13" i="257"/>
  <c r="P13" i="257"/>
  <c r="O13" i="257"/>
  <c r="N13" i="257"/>
  <c r="M13" i="257"/>
  <c r="T12" i="257"/>
  <c r="S12" i="257"/>
  <c r="R12" i="257"/>
  <c r="Q12" i="257"/>
  <c r="P12" i="257"/>
  <c r="O12" i="257"/>
  <c r="N12" i="257"/>
  <c r="M12" i="257"/>
  <c r="T11" i="257"/>
  <c r="S11" i="257"/>
  <c r="X11" i="257" s="1"/>
  <c r="Y11" i="257" s="1"/>
  <c r="R11" i="257"/>
  <c r="Q11" i="257"/>
  <c r="P11" i="257"/>
  <c r="M11" i="257"/>
  <c r="T10" i="257"/>
  <c r="S10" i="257"/>
  <c r="R10" i="257"/>
  <c r="Q10" i="257"/>
  <c r="P10" i="257"/>
  <c r="O10" i="257"/>
  <c r="N10" i="257"/>
  <c r="M10" i="257"/>
  <c r="T9" i="257"/>
  <c r="R9" i="257"/>
  <c r="P9" i="257"/>
  <c r="O9" i="257"/>
  <c r="N9" i="257"/>
  <c r="M9" i="257"/>
  <c r="S8" i="257"/>
  <c r="P8" i="257"/>
  <c r="O8" i="257"/>
  <c r="N8" i="257"/>
  <c r="M8" i="257"/>
  <c r="R7" i="257"/>
  <c r="Q7" i="257"/>
  <c r="P7" i="257"/>
  <c r="O7" i="257"/>
  <c r="N7" i="257"/>
  <c r="M7" i="257"/>
  <c r="Q6" i="257"/>
  <c r="P6" i="257"/>
  <c r="M6" i="257"/>
  <c r="M5" i="257"/>
  <c r="S4" i="257"/>
  <c r="R4" i="257"/>
  <c r="P4" i="257"/>
  <c r="O4" i="257"/>
  <c r="N4" i="257"/>
  <c r="M4" i="257"/>
  <c r="H22" i="257"/>
  <c r="G22" i="257"/>
  <c r="F22" i="257"/>
  <c r="E22" i="257"/>
  <c r="D22" i="257"/>
  <c r="C22" i="257"/>
  <c r="R21" i="257"/>
  <c r="O21" i="257"/>
  <c r="T20" i="257"/>
  <c r="S20" i="257"/>
  <c r="R20" i="257"/>
  <c r="T19" i="257"/>
  <c r="F19" i="257"/>
  <c r="R19" i="257" s="1"/>
  <c r="Q19" i="257"/>
  <c r="T18" i="257"/>
  <c r="R18" i="257"/>
  <c r="Q18" i="257"/>
  <c r="P17" i="257"/>
  <c r="T16" i="257"/>
  <c r="S16" i="257"/>
  <c r="P16" i="257"/>
  <c r="O16" i="257"/>
  <c r="S15" i="257"/>
  <c r="Q15" i="257"/>
  <c r="O15" i="257"/>
  <c r="T14" i="257"/>
  <c r="S14" i="257"/>
  <c r="R14" i="257"/>
  <c r="Q14" i="257"/>
  <c r="P14" i="257"/>
  <c r="O14" i="257"/>
  <c r="T13" i="257"/>
  <c r="R13" i="257"/>
  <c r="O11" i="257"/>
  <c r="S9" i="257"/>
  <c r="Q9" i="257"/>
  <c r="T8" i="257"/>
  <c r="R8" i="257"/>
  <c r="Q8" i="257"/>
  <c r="T7" i="257"/>
  <c r="S7" i="257"/>
  <c r="T6" i="257"/>
  <c r="S6" i="257"/>
  <c r="R6" i="257"/>
  <c r="O6" i="257"/>
  <c r="T5" i="257"/>
  <c r="S5" i="257"/>
  <c r="R5" i="257"/>
  <c r="Q5" i="257"/>
  <c r="P5" i="257"/>
  <c r="O5" i="257"/>
  <c r="E4" i="257"/>
  <c r="Q4" i="257" s="1"/>
  <c r="H22" i="256"/>
  <c r="G22" i="256"/>
  <c r="F22" i="256"/>
  <c r="E22" i="256"/>
  <c r="D22" i="256"/>
  <c r="C22" i="256"/>
  <c r="B22" i="256"/>
  <c r="F19" i="256"/>
  <c r="E4" i="256"/>
  <c r="Z56" i="260"/>
  <c r="Y56" i="260"/>
  <c r="X56" i="260"/>
  <c r="Z55" i="260"/>
  <c r="Y55" i="260"/>
  <c r="X55" i="260"/>
  <c r="Z54" i="260"/>
  <c r="Y54" i="260"/>
  <c r="X54" i="260"/>
  <c r="Z53" i="260"/>
  <c r="Y53" i="260"/>
  <c r="X53" i="260"/>
  <c r="Z52" i="260"/>
  <c r="Y52" i="260"/>
  <c r="X52" i="260"/>
  <c r="Z51" i="260"/>
  <c r="Y51" i="260"/>
  <c r="X51" i="260"/>
  <c r="Z50" i="260"/>
  <c r="Y50" i="260"/>
  <c r="X50" i="260"/>
  <c r="Z49" i="260"/>
  <c r="Y49" i="260"/>
  <c r="X49" i="260"/>
  <c r="Z48" i="260"/>
  <c r="Y48" i="260"/>
  <c r="X48" i="260"/>
  <c r="Z47" i="260"/>
  <c r="Y47" i="260"/>
  <c r="X47" i="260"/>
  <c r="Z46" i="260"/>
  <c r="Y46" i="260"/>
  <c r="X46" i="260"/>
  <c r="Z45" i="260"/>
  <c r="Y45" i="260"/>
  <c r="X45" i="260"/>
  <c r="Z44" i="260"/>
  <c r="Y44" i="260"/>
  <c r="X44" i="260"/>
  <c r="Z43" i="260"/>
  <c r="Y43" i="260"/>
  <c r="X43" i="260"/>
  <c r="Z42" i="260"/>
  <c r="Y42" i="260"/>
  <c r="X42" i="260"/>
  <c r="Z41" i="260"/>
  <c r="Y41" i="260"/>
  <c r="X41" i="260"/>
  <c r="Z40" i="260"/>
  <c r="Y40" i="260"/>
  <c r="X40" i="260"/>
  <c r="Z39" i="260"/>
  <c r="Y39" i="260"/>
  <c r="X39" i="260"/>
  <c r="Z38" i="260"/>
  <c r="Y38" i="260"/>
  <c r="X38" i="260"/>
  <c r="Z37" i="260"/>
  <c r="Y37" i="260"/>
  <c r="X37" i="260"/>
  <c r="Z36" i="260"/>
  <c r="Y36" i="260"/>
  <c r="X36" i="260"/>
  <c r="R35" i="260"/>
  <c r="S35" i="260" s="1"/>
  <c r="T35" i="260" s="1"/>
  <c r="U35" i="260" s="1"/>
  <c r="V35" i="260" s="1"/>
  <c r="W35" i="260" s="1"/>
  <c r="Y29" i="260"/>
  <c r="X29" i="260"/>
  <c r="D9" i="321" s="1"/>
  <c r="W29" i="260"/>
  <c r="V29" i="260"/>
  <c r="U29" i="260"/>
  <c r="T29" i="260"/>
  <c r="S29" i="260"/>
  <c r="R29" i="260"/>
  <c r="Q29" i="260"/>
  <c r="P29" i="260"/>
  <c r="E9" i="321" s="1"/>
  <c r="O29" i="260"/>
  <c r="N29" i="260"/>
  <c r="C9" i="321" s="1"/>
  <c r="M29" i="260"/>
  <c r="L29" i="260"/>
  <c r="K29" i="260"/>
  <c r="J29" i="260"/>
  <c r="I29" i="260"/>
  <c r="H29" i="260"/>
  <c r="G29" i="260"/>
  <c r="F29" i="260"/>
  <c r="E29" i="260"/>
  <c r="B9" i="321" s="1"/>
  <c r="D29" i="260"/>
  <c r="C29" i="260"/>
  <c r="Y28" i="260"/>
  <c r="X28" i="260"/>
  <c r="W28" i="260"/>
  <c r="V28" i="260"/>
  <c r="U28" i="260"/>
  <c r="T28" i="260"/>
  <c r="S28" i="260"/>
  <c r="R28" i="260"/>
  <c r="Q28" i="260"/>
  <c r="P28" i="260"/>
  <c r="O28" i="260"/>
  <c r="N28" i="260"/>
  <c r="M28" i="260"/>
  <c r="L28" i="260"/>
  <c r="K28" i="260"/>
  <c r="J28" i="260"/>
  <c r="I28" i="260"/>
  <c r="H28" i="260"/>
  <c r="G28" i="260"/>
  <c r="F28" i="260"/>
  <c r="E28" i="260"/>
  <c r="D28" i="260"/>
  <c r="Y27" i="260"/>
  <c r="X27" i="260"/>
  <c r="W27" i="260"/>
  <c r="V27" i="260"/>
  <c r="U27" i="260"/>
  <c r="T27" i="260"/>
  <c r="S27" i="260"/>
  <c r="R27" i="260"/>
  <c r="Q27" i="260"/>
  <c r="P27" i="260"/>
  <c r="O27" i="260"/>
  <c r="N27" i="260"/>
  <c r="M27" i="260"/>
  <c r="L27" i="260"/>
  <c r="K27" i="260"/>
  <c r="J27" i="260"/>
  <c r="I27" i="260"/>
  <c r="H27" i="260"/>
  <c r="G27" i="260"/>
  <c r="F27" i="260"/>
  <c r="E27" i="260"/>
  <c r="D27" i="260"/>
  <c r="Y26" i="260"/>
  <c r="X26" i="260"/>
  <c r="W26" i="260"/>
  <c r="V26" i="260"/>
  <c r="U26" i="260"/>
  <c r="T26" i="260"/>
  <c r="S26" i="260"/>
  <c r="R26" i="260"/>
  <c r="Q26" i="260"/>
  <c r="P26" i="260"/>
  <c r="O26" i="260"/>
  <c r="N26" i="260"/>
  <c r="M26" i="260"/>
  <c r="L26" i="260"/>
  <c r="K26" i="260"/>
  <c r="J26" i="260"/>
  <c r="I26" i="260"/>
  <c r="H26" i="260"/>
  <c r="G26" i="260"/>
  <c r="AB25" i="260"/>
  <c r="D14" i="319" s="1"/>
  <c r="Z25" i="260"/>
  <c r="B14" i="319" s="1"/>
  <c r="AB24" i="260"/>
  <c r="Z24" i="260"/>
  <c r="AB23" i="260"/>
  <c r="Z23" i="260"/>
  <c r="AB22" i="260"/>
  <c r="Z22" i="260"/>
  <c r="AB21" i="260"/>
  <c r="Z21" i="260"/>
  <c r="AB20" i="260"/>
  <c r="Z20" i="260"/>
  <c r="AB19" i="260"/>
  <c r="Z19" i="260"/>
  <c r="AB18" i="260"/>
  <c r="Z18" i="260"/>
  <c r="AB17" i="260"/>
  <c r="Z17" i="260"/>
  <c r="AB16" i="260"/>
  <c r="Z16" i="260"/>
  <c r="AB15" i="260"/>
  <c r="Z15" i="260"/>
  <c r="AB14" i="260"/>
  <c r="Z14" i="260"/>
  <c r="AB13" i="260"/>
  <c r="Z13" i="260"/>
  <c r="AB12" i="260"/>
  <c r="Z12" i="260"/>
  <c r="AB11" i="260"/>
  <c r="Z11" i="260"/>
  <c r="AB10" i="260"/>
  <c r="Z10" i="260"/>
  <c r="AB9" i="260"/>
  <c r="Z9" i="260"/>
  <c r="AB8" i="260"/>
  <c r="Z8" i="260"/>
  <c r="AB7" i="260"/>
  <c r="Z7" i="260"/>
  <c r="AB6" i="260"/>
  <c r="Z6" i="260"/>
  <c r="R5" i="260"/>
  <c r="S5" i="260" s="1"/>
  <c r="T5" i="260" s="1"/>
  <c r="U5" i="260" s="1"/>
  <c r="V5" i="260" s="1"/>
  <c r="W5" i="260" s="1"/>
  <c r="X5" i="260" s="1"/>
  <c r="Y5" i="260" s="1"/>
  <c r="AY415" i="242"/>
  <c r="AX415" i="242"/>
  <c r="AW415" i="242"/>
  <c r="AV415" i="242"/>
  <c r="AU415" i="242"/>
  <c r="AT415" i="242"/>
  <c r="AS415" i="242"/>
  <c r="AQ415" i="242"/>
  <c r="AH415" i="242"/>
  <c r="Y415" i="242"/>
  <c r="AY380" i="242"/>
  <c r="AX380" i="242"/>
  <c r="AW380" i="242"/>
  <c r="AV380" i="242"/>
  <c r="AU380" i="242"/>
  <c r="AT380" i="242"/>
  <c r="AS380" i="242"/>
  <c r="AQ380" i="242"/>
  <c r="AH380" i="242"/>
  <c r="Y380" i="242"/>
  <c r="AY343" i="242"/>
  <c r="AX343" i="242"/>
  <c r="AW343" i="242"/>
  <c r="AV343" i="242"/>
  <c r="AU343" i="242"/>
  <c r="AT343" i="242"/>
  <c r="AS343" i="242"/>
  <c r="AQ343" i="242"/>
  <c r="AH343" i="242"/>
  <c r="Y343" i="242"/>
  <c r="AY306" i="242"/>
  <c r="AX306" i="242"/>
  <c r="AW306" i="242"/>
  <c r="AV306" i="242"/>
  <c r="AU306" i="242"/>
  <c r="AT306" i="242"/>
  <c r="AS306" i="242"/>
  <c r="AQ306" i="242"/>
  <c r="AH306" i="242"/>
  <c r="Y306" i="242"/>
  <c r="AY269" i="242"/>
  <c r="AX269" i="242"/>
  <c r="AW269" i="242"/>
  <c r="AV269" i="242"/>
  <c r="AU269" i="242"/>
  <c r="AT269" i="242"/>
  <c r="AS269" i="242"/>
  <c r="AQ269" i="242"/>
  <c r="AH269" i="242"/>
  <c r="Y269" i="242"/>
  <c r="AY232" i="242"/>
  <c r="AX232" i="242"/>
  <c r="AW232" i="242"/>
  <c r="AV232" i="242"/>
  <c r="AU232" i="242"/>
  <c r="AT232" i="242"/>
  <c r="AS232" i="242"/>
  <c r="AQ232" i="242"/>
  <c r="AH232" i="242"/>
  <c r="Y232" i="242"/>
  <c r="AY195" i="242"/>
  <c r="AX195" i="242"/>
  <c r="AW195" i="242"/>
  <c r="AV195" i="242"/>
  <c r="AU195" i="242"/>
  <c r="AT195" i="242"/>
  <c r="AS195" i="242"/>
  <c r="AQ195" i="242"/>
  <c r="AH195" i="242"/>
  <c r="Y195" i="242"/>
  <c r="AY158" i="242"/>
  <c r="AX158" i="242"/>
  <c r="AW158" i="242"/>
  <c r="AV158" i="242"/>
  <c r="AU158" i="242"/>
  <c r="AT158" i="242"/>
  <c r="AS158" i="242"/>
  <c r="AQ158" i="242"/>
  <c r="AH158" i="242"/>
  <c r="Y158" i="242"/>
  <c r="AY121" i="242"/>
  <c r="AX121" i="242"/>
  <c r="AW121" i="242"/>
  <c r="AV121" i="242"/>
  <c r="AU121" i="242"/>
  <c r="AT121" i="242"/>
  <c r="AS121" i="242"/>
  <c r="AQ121" i="242"/>
  <c r="AH121" i="242"/>
  <c r="Y121" i="242"/>
  <c r="AY84" i="242"/>
  <c r="AX84" i="242"/>
  <c r="AW84" i="242"/>
  <c r="AV84" i="242"/>
  <c r="AU84" i="242"/>
  <c r="AT84" i="242"/>
  <c r="AS84" i="242"/>
  <c r="AQ84" i="242"/>
  <c r="AH84" i="242"/>
  <c r="Y84" i="242"/>
  <c r="C80" i="242"/>
  <c r="C117" i="242" s="1"/>
  <c r="C154" i="242" s="1"/>
  <c r="C191" i="242" s="1"/>
  <c r="C228" i="242" s="1"/>
  <c r="C265" i="242" s="1"/>
  <c r="C302" i="242" s="1"/>
  <c r="C339" i="242" s="1"/>
  <c r="C376" i="242" s="1"/>
  <c r="BF47" i="242"/>
  <c r="BF84" i="242" s="1"/>
  <c r="BF121" i="242" s="1"/>
  <c r="BF158" i="242" s="1"/>
  <c r="BF195" i="242" s="1"/>
  <c r="BF232" i="242" s="1"/>
  <c r="BF269" i="242" s="1"/>
  <c r="BF306" i="242" s="1"/>
  <c r="BF343" i="242" s="1"/>
  <c r="BF380" i="242" s="1"/>
  <c r="BF415" i="242" s="1"/>
  <c r="AY47" i="242"/>
  <c r="AX47" i="242"/>
  <c r="AW47" i="242"/>
  <c r="AV47" i="242"/>
  <c r="AU47" i="242"/>
  <c r="AT47" i="242"/>
  <c r="AS47" i="242"/>
  <c r="AQ47" i="242"/>
  <c r="AH47" i="242"/>
  <c r="Y47" i="242"/>
  <c r="BA46" i="242"/>
  <c r="BA83" i="242" s="1"/>
  <c r="BA120" i="242" s="1"/>
  <c r="BA194" i="242" s="1"/>
  <c r="BA231" i="242" s="1"/>
  <c r="BA268" i="242" s="1"/>
  <c r="BA305" i="242" s="1"/>
  <c r="BA342" i="242" s="1"/>
  <c r="BA379" i="242" s="1"/>
  <c r="BA414" i="242" s="1"/>
  <c r="AS46" i="242"/>
  <c r="AS83" i="242" s="1"/>
  <c r="AJ46" i="242"/>
  <c r="AJ83" i="242" s="1"/>
  <c r="AA46" i="242"/>
  <c r="AA83" i="242" s="1"/>
  <c r="AA157" i="242" s="1"/>
  <c r="D46" i="242"/>
  <c r="D83" i="242" s="1"/>
  <c r="Y43" i="242"/>
  <c r="X43" i="242"/>
  <c r="D4" i="251" s="1"/>
  <c r="W43" i="242"/>
  <c r="V43" i="242"/>
  <c r="U43" i="242"/>
  <c r="T43" i="242"/>
  <c r="S43" i="242"/>
  <c r="R43" i="242"/>
  <c r="Q43" i="242"/>
  <c r="E4" i="251" s="1"/>
  <c r="P43" i="242"/>
  <c r="O43" i="242"/>
  <c r="N43" i="242"/>
  <c r="C4" i="251" s="1"/>
  <c r="M43" i="242"/>
  <c r="L43" i="242"/>
  <c r="K43" i="242"/>
  <c r="J43" i="242"/>
  <c r="I43" i="242"/>
  <c r="H43" i="242"/>
  <c r="G43" i="242"/>
  <c r="F43" i="242"/>
  <c r="E43" i="242"/>
  <c r="B4" i="251" s="1"/>
  <c r="D43" i="242"/>
  <c r="Y42" i="242"/>
  <c r="X42" i="242"/>
  <c r="D3" i="251" s="1"/>
  <c r="W42" i="242"/>
  <c r="V42" i="242"/>
  <c r="U42" i="242"/>
  <c r="T42" i="242"/>
  <c r="S42" i="242"/>
  <c r="R42" i="242"/>
  <c r="Q42" i="242"/>
  <c r="P42" i="242"/>
  <c r="E3" i="251" s="1"/>
  <c r="O42" i="242"/>
  <c r="N42" i="242"/>
  <c r="C3" i="251" s="1"/>
  <c r="M42" i="242"/>
  <c r="L42" i="242"/>
  <c r="K42" i="242"/>
  <c r="J42" i="242"/>
  <c r="I42" i="242"/>
  <c r="H42" i="242"/>
  <c r="G42" i="242"/>
  <c r="F42" i="242"/>
  <c r="E42" i="242"/>
  <c r="B3" i="251" s="1"/>
  <c r="D42" i="242"/>
  <c r="BV40" i="242"/>
  <c r="F7" i="249" s="1"/>
  <c r="BT40" i="242"/>
  <c r="BM40" i="242"/>
  <c r="BN40" i="242" s="1"/>
  <c r="BL40" i="242"/>
  <c r="BK40" i="242"/>
  <c r="I7" i="249"/>
  <c r="BV39" i="242"/>
  <c r="BT39" i="242"/>
  <c r="D8" i="249" s="1"/>
  <c r="BM39" i="242"/>
  <c r="BN39" i="242" s="1"/>
  <c r="BL39" i="242"/>
  <c r="BK39" i="242"/>
  <c r="I8" i="249"/>
  <c r="BV38" i="242"/>
  <c r="F6" i="249" s="1"/>
  <c r="BT38" i="242"/>
  <c r="D6" i="249" s="1"/>
  <c r="BM38" i="242"/>
  <c r="BN38" i="242" s="1"/>
  <c r="BL38" i="242"/>
  <c r="BK38" i="242"/>
  <c r="I6" i="249"/>
  <c r="BV37" i="242"/>
  <c r="BT37" i="242"/>
  <c r="BM37" i="242"/>
  <c r="BN37" i="242" s="1"/>
  <c r="BL37" i="242"/>
  <c r="BK37" i="242"/>
  <c r="BV36" i="242"/>
  <c r="BT36" i="242"/>
  <c r="BM36" i="242"/>
  <c r="BN36" i="242" s="1"/>
  <c r="BL36" i="242"/>
  <c r="BK36" i="242"/>
  <c r="BV35" i="242"/>
  <c r="BT35" i="242"/>
  <c r="BM35" i="242"/>
  <c r="BN35" i="242" s="1"/>
  <c r="BL35" i="242"/>
  <c r="BK35" i="242"/>
  <c r="BV34" i="242"/>
  <c r="BT34" i="242"/>
  <c r="BM34" i="242"/>
  <c r="BN34" i="242" s="1"/>
  <c r="BL34" i="242"/>
  <c r="BK34" i="242"/>
  <c r="BV33" i="242"/>
  <c r="BT33" i="242"/>
  <c r="BM33" i="242"/>
  <c r="BN33" i="242" s="1"/>
  <c r="BL33" i="242"/>
  <c r="BK33" i="242"/>
  <c r="BV32" i="242"/>
  <c r="BT32" i="242"/>
  <c r="BM32" i="242"/>
  <c r="BN32" i="242" s="1"/>
  <c r="BL32" i="242"/>
  <c r="BK32" i="242"/>
  <c r="BV31" i="242"/>
  <c r="BT31" i="242"/>
  <c r="BM31" i="242"/>
  <c r="BN31" i="242" s="1"/>
  <c r="BL31" i="242"/>
  <c r="BK31" i="242"/>
  <c r="BV30" i="242"/>
  <c r="BT30" i="242"/>
  <c r="BM30" i="242"/>
  <c r="BN30" i="242" s="1"/>
  <c r="BL30" i="242"/>
  <c r="BK30" i="242"/>
  <c r="BV29" i="242"/>
  <c r="BT29" i="242"/>
  <c r="BM29" i="242"/>
  <c r="BN29" i="242" s="1"/>
  <c r="BL29" i="242"/>
  <c r="BK29" i="242"/>
  <c r="BV28" i="242"/>
  <c r="F5" i="249" s="1"/>
  <c r="BT28" i="242"/>
  <c r="D5" i="249" s="1"/>
  <c r="BM28" i="242"/>
  <c r="BN28" i="242" s="1"/>
  <c r="BL28" i="242"/>
  <c r="BK28" i="242"/>
  <c r="BV27" i="242"/>
  <c r="BT27" i="242"/>
  <c r="BQ27" i="242"/>
  <c r="BS27" i="242" s="1"/>
  <c r="BM27" i="242"/>
  <c r="BN27" i="242" s="1"/>
  <c r="BL27" i="242"/>
  <c r="BK27" i="242"/>
  <c r="BV26" i="242"/>
  <c r="BT26" i="242"/>
  <c r="BQ26" i="242"/>
  <c r="BS26" i="242" s="1"/>
  <c r="BM26" i="242"/>
  <c r="BN26" i="242" s="1"/>
  <c r="BL26" i="242"/>
  <c r="BK26" i="242"/>
  <c r="BV25" i="242"/>
  <c r="BT25" i="242"/>
  <c r="BQ25" i="242"/>
  <c r="BS25" i="242" s="1"/>
  <c r="BM25" i="242"/>
  <c r="BN25" i="242" s="1"/>
  <c r="BL25" i="242"/>
  <c r="BK25" i="242"/>
  <c r="BV24" i="242"/>
  <c r="BT24" i="242"/>
  <c r="BQ24" i="242"/>
  <c r="BS24" i="242" s="1"/>
  <c r="BM24" i="242"/>
  <c r="BN24" i="242" s="1"/>
  <c r="BL24" i="242"/>
  <c r="BK24" i="242"/>
  <c r="BV23" i="242"/>
  <c r="BT23" i="242"/>
  <c r="BQ23" i="242"/>
  <c r="BS23" i="242" s="1"/>
  <c r="BM23" i="242"/>
  <c r="BN23" i="242" s="1"/>
  <c r="BL23" i="242"/>
  <c r="BK23" i="242"/>
  <c r="BV22" i="242"/>
  <c r="BT22" i="242"/>
  <c r="BQ22" i="242"/>
  <c r="BS22" i="242" s="1"/>
  <c r="BM22" i="242"/>
  <c r="BN22" i="242" s="1"/>
  <c r="BL22" i="242"/>
  <c r="BK22" i="242"/>
  <c r="BV21" i="242"/>
  <c r="BT21" i="242"/>
  <c r="BQ21" i="242"/>
  <c r="BS21" i="242" s="1"/>
  <c r="BM21" i="242"/>
  <c r="BN21" i="242" s="1"/>
  <c r="BL21" i="242"/>
  <c r="BK21" i="242"/>
  <c r="BV20" i="242"/>
  <c r="BT20" i="242"/>
  <c r="BQ20" i="242"/>
  <c r="BS20" i="242" s="1"/>
  <c r="BM20" i="242"/>
  <c r="BN20" i="242" s="1"/>
  <c r="BL20" i="242"/>
  <c r="BK20" i="242"/>
  <c r="BV19" i="242"/>
  <c r="BT19" i="242"/>
  <c r="BQ19" i="242"/>
  <c r="BS19" i="242" s="1"/>
  <c r="BM19" i="242"/>
  <c r="BN19" i="242" s="1"/>
  <c r="BL19" i="242"/>
  <c r="BK19" i="242"/>
  <c r="BV18" i="242"/>
  <c r="BT18" i="242"/>
  <c r="BQ18" i="242"/>
  <c r="BS18" i="242" s="1"/>
  <c r="BM18" i="242"/>
  <c r="BN18" i="242" s="1"/>
  <c r="BL18" i="242"/>
  <c r="BK18" i="242"/>
  <c r="BV17" i="242"/>
  <c r="BT17" i="242"/>
  <c r="BQ17" i="242"/>
  <c r="BS17" i="242" s="1"/>
  <c r="BM17" i="242"/>
  <c r="BN17" i="242" s="1"/>
  <c r="BL17" i="242"/>
  <c r="BK17" i="242"/>
  <c r="BV16" i="242"/>
  <c r="BT16" i="242"/>
  <c r="BQ16" i="242"/>
  <c r="BS16" i="242" s="1"/>
  <c r="BM16" i="242"/>
  <c r="BN16" i="242" s="1"/>
  <c r="BL16" i="242"/>
  <c r="BK16" i="242"/>
  <c r="BV15" i="242"/>
  <c r="BT15" i="242"/>
  <c r="BQ15" i="242"/>
  <c r="BS15" i="242" s="1"/>
  <c r="BM15" i="242"/>
  <c r="BN15" i="242" s="1"/>
  <c r="BL15" i="242"/>
  <c r="BK15" i="242"/>
  <c r="BV14" i="242"/>
  <c r="BT14" i="242"/>
  <c r="BQ14" i="242"/>
  <c r="BS14" i="242" s="1"/>
  <c r="BM14" i="242"/>
  <c r="BN14" i="242" s="1"/>
  <c r="BL14" i="242"/>
  <c r="BK14" i="242"/>
  <c r="BV13" i="242"/>
  <c r="BT13" i="242"/>
  <c r="BQ13" i="242"/>
  <c r="BS13" i="242" s="1"/>
  <c r="BM13" i="242"/>
  <c r="BN13" i="242" s="1"/>
  <c r="BL13" i="242"/>
  <c r="BK13" i="242"/>
  <c r="BV12" i="242"/>
  <c r="BT12" i="242"/>
  <c r="BQ12" i="242"/>
  <c r="BS12" i="242" s="1"/>
  <c r="BM12" i="242"/>
  <c r="BN12" i="242" s="1"/>
  <c r="BL12" i="242"/>
  <c r="BK12" i="242"/>
  <c r="BV11" i="242"/>
  <c r="BT11" i="242"/>
  <c r="BQ11" i="242"/>
  <c r="BS11" i="242" s="1"/>
  <c r="BM11" i="242"/>
  <c r="BN11" i="242" s="1"/>
  <c r="BL11" i="242"/>
  <c r="BK11" i="242"/>
  <c r="BV10" i="242"/>
  <c r="BT10" i="242"/>
  <c r="BQ10" i="242"/>
  <c r="BS10" i="242" s="1"/>
  <c r="BM10" i="242"/>
  <c r="BN10" i="242" s="1"/>
  <c r="BL10" i="242"/>
  <c r="BK10" i="242"/>
  <c r="BV9" i="242"/>
  <c r="BT9" i="242"/>
  <c r="BQ9" i="242"/>
  <c r="BS9" i="242" s="1"/>
  <c r="BO9" i="242"/>
  <c r="BM9" i="242"/>
  <c r="BN9" i="242" s="1"/>
  <c r="BL9" i="242"/>
  <c r="BK9" i="242"/>
  <c r="BE8" i="242"/>
  <c r="BE47" i="242" s="1"/>
  <c r="BE84" i="242" s="1"/>
  <c r="BE121" i="242" s="1"/>
  <c r="BE158" i="242" s="1"/>
  <c r="BE195" i="242" s="1"/>
  <c r="BE232" i="242" s="1"/>
  <c r="BE269" i="242" s="1"/>
  <c r="BE306" i="242" s="1"/>
  <c r="BE343" i="242" s="1"/>
  <c r="BE380" i="242" s="1"/>
  <c r="BE415" i="242" s="1"/>
  <c r="AP8" i="242"/>
  <c r="AP84" i="242" s="1"/>
  <c r="AG8" i="242"/>
  <c r="AF8" i="242" s="1"/>
  <c r="X8" i="242"/>
  <c r="W8" i="242" s="1"/>
  <c r="AY119" i="1"/>
  <c r="AX119" i="1"/>
  <c r="AW119" i="1"/>
  <c r="AV119" i="1"/>
  <c r="AU119" i="1"/>
  <c r="AT119" i="1"/>
  <c r="AS119" i="1"/>
  <c r="AQ119" i="1"/>
  <c r="AH119" i="1"/>
  <c r="Y119" i="1"/>
  <c r="AY82" i="1"/>
  <c r="AX82" i="1"/>
  <c r="AW82" i="1"/>
  <c r="AV82" i="1"/>
  <c r="AU82" i="1"/>
  <c r="AT82" i="1"/>
  <c r="AS82" i="1"/>
  <c r="AQ82" i="1"/>
  <c r="AH82" i="1"/>
  <c r="Y82" i="1"/>
  <c r="U80" i="1"/>
  <c r="C77" i="1"/>
  <c r="C115" i="1" s="1"/>
  <c r="C152" i="1" s="1"/>
  <c r="BF44" i="1"/>
  <c r="BF82" i="1" s="1"/>
  <c r="BF119" i="1" s="1"/>
  <c r="AY44" i="1"/>
  <c r="AX44" i="1"/>
  <c r="AW44" i="1"/>
  <c r="AV44" i="1"/>
  <c r="AU44" i="1"/>
  <c r="AT44" i="1"/>
  <c r="AS44" i="1"/>
  <c r="AQ44" i="1"/>
  <c r="AH44" i="1"/>
  <c r="Y44" i="1"/>
  <c r="BA43" i="1"/>
  <c r="AS43" i="1"/>
  <c r="AJ43" i="1"/>
  <c r="AA43" i="1"/>
  <c r="AA81" i="1" s="1"/>
  <c r="AA118" i="1" s="1"/>
  <c r="D43" i="1"/>
  <c r="D81" i="1" s="1"/>
  <c r="BE7" i="1"/>
  <c r="BE44" i="1" s="1"/>
  <c r="BE82" i="1" s="1"/>
  <c r="BE119" i="1" s="1"/>
  <c r="AP7" i="1"/>
  <c r="AG7" i="1"/>
  <c r="AF7" i="1" s="1"/>
  <c r="X7" i="1"/>
  <c r="K8" i="249"/>
  <c r="G8" i="249"/>
  <c r="F8" i="249"/>
  <c r="E8" i="249"/>
  <c r="G7" i="249"/>
  <c r="D7" i="249"/>
  <c r="G6" i="249"/>
  <c r="E6" i="249"/>
  <c r="K5" i="249"/>
  <c r="I5" i="249"/>
  <c r="G5" i="249"/>
  <c r="E5" i="249"/>
  <c r="V3" i="279"/>
  <c r="U3" i="279"/>
  <c r="T3" i="279"/>
  <c r="S3" i="279"/>
  <c r="R3" i="279"/>
  <c r="Q3" i="279"/>
  <c r="P3" i="279"/>
  <c r="O3" i="279"/>
  <c r="N3" i="279"/>
  <c r="M3" i="279"/>
  <c r="L3" i="279"/>
  <c r="K3" i="279"/>
  <c r="J3" i="279"/>
  <c r="I3" i="279"/>
  <c r="H3" i="279"/>
  <c r="G3" i="279"/>
  <c r="F3" i="279"/>
  <c r="E3" i="279"/>
  <c r="D3" i="279"/>
  <c r="C3" i="279"/>
  <c r="V2" i="279"/>
  <c r="U2" i="279"/>
  <c r="T2" i="279"/>
  <c r="S2" i="279"/>
  <c r="R2" i="279"/>
  <c r="Q2" i="279"/>
  <c r="P2" i="279"/>
  <c r="O2" i="279"/>
  <c r="N2" i="279"/>
  <c r="M2" i="279"/>
  <c r="L2" i="279"/>
  <c r="K2" i="279"/>
  <c r="J2" i="279"/>
  <c r="I2" i="279"/>
  <c r="H2" i="279"/>
  <c r="G2" i="279"/>
  <c r="F2" i="279"/>
  <c r="E2" i="279"/>
  <c r="D2" i="279"/>
  <c r="C2" i="279"/>
  <c r="AA120" i="242" l="1"/>
  <c r="AA194" i="242" s="1"/>
  <c r="AA231" i="242" s="1"/>
  <c r="AA268" i="242" s="1"/>
  <c r="AA305" i="242" s="1"/>
  <c r="AA342" i="242" s="1"/>
  <c r="AA379" i="242" s="1"/>
  <c r="AA414" i="242" s="1"/>
  <c r="X47" i="242"/>
  <c r="AJ157" i="242"/>
  <c r="AJ120" i="242"/>
  <c r="AJ194" i="242" s="1"/>
  <c r="AJ231" i="242" s="1"/>
  <c r="AJ268" i="242" s="1"/>
  <c r="AJ305" i="242" s="1"/>
  <c r="AJ342" i="242" s="1"/>
  <c r="AJ379" i="242" s="1"/>
  <c r="AJ414" i="242" s="1"/>
  <c r="AF343" i="242"/>
  <c r="AF195" i="242"/>
  <c r="AF47" i="242"/>
  <c r="AF306" i="242"/>
  <c r="AF158" i="242"/>
  <c r="AF415" i="242"/>
  <c r="AF269" i="242"/>
  <c r="AF121" i="242"/>
  <c r="AF84" i="242"/>
  <c r="AF232" i="242"/>
  <c r="AE8" i="242"/>
  <c r="AF380" i="242"/>
  <c r="C411" i="242"/>
  <c r="C448" i="242"/>
  <c r="W343" i="242"/>
  <c r="W195" i="242"/>
  <c r="W47" i="242"/>
  <c r="W306" i="242"/>
  <c r="W158" i="242"/>
  <c r="W415" i="242"/>
  <c r="W269" i="242"/>
  <c r="W121" i="242"/>
  <c r="AP380" i="242"/>
  <c r="X306" i="242"/>
  <c r="X158" i="242"/>
  <c r="X415" i="242"/>
  <c r="X269" i="242"/>
  <c r="X121" i="242"/>
  <c r="X380" i="242"/>
  <c r="X232" i="242"/>
  <c r="X84" i="242"/>
  <c r="AP232" i="242"/>
  <c r="X343" i="242"/>
  <c r="W84" i="242"/>
  <c r="AO8" i="242"/>
  <c r="X195" i="242"/>
  <c r="W380" i="242"/>
  <c r="V8" i="242"/>
  <c r="AP343" i="242"/>
  <c r="AP195" i="242"/>
  <c r="AP47" i="242"/>
  <c r="AP306" i="242"/>
  <c r="AP158" i="242"/>
  <c r="AP415" i="242"/>
  <c r="AP269" i="242"/>
  <c r="AP121" i="242"/>
  <c r="BD8" i="242"/>
  <c r="AS157" i="242"/>
  <c r="AS120" i="242"/>
  <c r="AS194" i="242" s="1"/>
  <c r="AS231" i="242" s="1"/>
  <c r="AS268" i="242" s="1"/>
  <c r="AS305" i="242" s="1"/>
  <c r="AS342" i="242" s="1"/>
  <c r="AS379" i="242" s="1"/>
  <c r="AS414" i="242" s="1"/>
  <c r="BA157" i="242"/>
  <c r="W232" i="242"/>
  <c r="W7" i="1"/>
  <c r="AJ81" i="1"/>
  <c r="AJ118" i="1" s="1"/>
  <c r="W82" i="1"/>
  <c r="W44" i="1"/>
  <c r="W119" i="1"/>
  <c r="AF82" i="1"/>
  <c r="AF44" i="1"/>
  <c r="AE7" i="1"/>
  <c r="AP82" i="1"/>
  <c r="AP44" i="1"/>
  <c r="AP119" i="1"/>
  <c r="AO7" i="1"/>
  <c r="BA81" i="1"/>
  <c r="BA118" i="1" s="1"/>
  <c r="AF119" i="1"/>
  <c r="BD7" i="1"/>
  <c r="AS81" i="1"/>
  <c r="AS118" i="1" s="1"/>
  <c r="X44" i="1"/>
  <c r="X119" i="1"/>
  <c r="X82" i="1"/>
  <c r="F17" i="319"/>
  <c r="X2" i="279"/>
  <c r="C4" i="279" s="1"/>
  <c r="D4" i="279" s="1"/>
  <c r="E4" i="279" s="1"/>
  <c r="F4" i="279" s="1"/>
  <c r="G4" i="279" s="1"/>
  <c r="H4" i="279" s="1"/>
  <c r="I4" i="279" s="1"/>
  <c r="J4" i="279" s="1"/>
  <c r="K4" i="279" s="1"/>
  <c r="L4" i="279" s="1"/>
  <c r="M4" i="279" s="1"/>
  <c r="N4" i="279" s="1"/>
  <c r="O4" i="279" s="1"/>
  <c r="P4" i="279" s="1"/>
  <c r="Q4" i="279" s="1"/>
  <c r="R4" i="279" s="1"/>
  <c r="S4" i="279" s="1"/>
  <c r="T4" i="279" s="1"/>
  <c r="U4" i="279" s="1"/>
  <c r="V4" i="279" s="1"/>
  <c r="W4" i="279" s="1"/>
  <c r="X4" i="279" s="1"/>
  <c r="X3" i="279"/>
  <c r="C5" i="279" s="1"/>
  <c r="D5" i="279" s="1"/>
  <c r="E5" i="279" s="1"/>
  <c r="F5" i="279" s="1"/>
  <c r="G5" i="279" s="1"/>
  <c r="H5" i="279" s="1"/>
  <c r="I5" i="279" s="1"/>
  <c r="J5" i="279" s="1"/>
  <c r="K5" i="279" s="1"/>
  <c r="L5" i="279" s="1"/>
  <c r="M5" i="279" s="1"/>
  <c r="N5" i="279" s="1"/>
  <c r="O5" i="279" s="1"/>
  <c r="P5" i="279" s="1"/>
  <c r="Q5" i="279" s="1"/>
  <c r="R5" i="279" s="1"/>
  <c r="S5" i="279" s="1"/>
  <c r="T5" i="279" s="1"/>
  <c r="U5" i="279" s="1"/>
  <c r="V5" i="279" s="1"/>
  <c r="W5" i="279" s="1"/>
  <c r="X5" i="279" s="1"/>
  <c r="F15" i="319"/>
  <c r="F16" i="319"/>
  <c r="D120" i="242"/>
  <c r="D194" i="242" s="1"/>
  <c r="D231" i="242" s="1"/>
  <c r="D268" i="242" s="1"/>
  <c r="D305" i="242" s="1"/>
  <c r="D342" i="242" s="1"/>
  <c r="D379" i="242" s="1"/>
  <c r="D414" i="242" s="1"/>
  <c r="D157" i="242"/>
  <c r="D118" i="1"/>
  <c r="K7" i="249"/>
  <c r="AB27" i="260"/>
  <c r="Z27" i="260"/>
  <c r="Z26" i="260"/>
  <c r="AB28" i="260"/>
  <c r="Z28" i="260"/>
  <c r="AB26" i="260"/>
  <c r="K6" i="249"/>
  <c r="N18" i="257"/>
  <c r="N21" i="257"/>
  <c r="M14" i="257"/>
  <c r="AA10" i="257"/>
  <c r="AB10" i="257" s="1"/>
  <c r="AA12" i="257"/>
  <c r="AB12" i="257" s="1"/>
  <c r="AA20" i="257"/>
  <c r="AB20" i="257" s="1"/>
  <c r="AA19" i="257"/>
  <c r="AB19" i="257" s="1"/>
  <c r="N16" i="257"/>
  <c r="AA13" i="257"/>
  <c r="AB13" i="257" s="1"/>
  <c r="AA15" i="257"/>
  <c r="AB15" i="257" s="1"/>
  <c r="AA21" i="257"/>
  <c r="AB21" i="257" s="1"/>
  <c r="X17" i="257"/>
  <c r="Y17" i="257" s="1"/>
  <c r="N14" i="257"/>
  <c r="X4" i="257"/>
  <c r="Y4" i="257" s="1"/>
  <c r="M18" i="257"/>
  <c r="T4" i="257"/>
  <c r="AA4" i="257" s="1"/>
  <c r="AB4" i="257" s="1"/>
  <c r="N6" i="257"/>
  <c r="N15" i="257"/>
  <c r="X15" i="257"/>
  <c r="Y15" i="257" s="1"/>
  <c r="X7" i="257"/>
  <c r="Y7" i="257" s="1"/>
  <c r="AA7" i="257"/>
  <c r="AB7" i="257" s="1"/>
  <c r="X12" i="257"/>
  <c r="Y12" i="257" s="1"/>
  <c r="X5" i="257"/>
  <c r="Y5" i="257" s="1"/>
  <c r="M15" i="257"/>
  <c r="X21" i="257"/>
  <c r="Y21" i="257" s="1"/>
  <c r="X20" i="257"/>
  <c r="Y20" i="257" s="1"/>
  <c r="Z14" i="257"/>
  <c r="N11" i="257"/>
  <c r="X16" i="257"/>
  <c r="Y16" i="257" s="1"/>
  <c r="X19" i="257"/>
  <c r="Y19" i="257" s="1"/>
  <c r="X13" i="257"/>
  <c r="Y13" i="257" s="1"/>
  <c r="B22" i="257"/>
  <c r="N5" i="257"/>
  <c r="AA11" i="257"/>
  <c r="AB11" i="257" s="1"/>
  <c r="X10" i="257"/>
  <c r="Y10" i="257" s="1"/>
  <c r="AA17" i="257"/>
  <c r="AB17" i="257" s="1"/>
  <c r="Z6" i="257"/>
  <c r="V380" i="242" l="1"/>
  <c r="V232" i="242"/>
  <c r="V84" i="242"/>
  <c r="V343" i="242"/>
  <c r="V195" i="242"/>
  <c r="V306" i="242"/>
  <c r="V158" i="242"/>
  <c r="V47" i="242"/>
  <c r="V121" i="242"/>
  <c r="U8" i="242"/>
  <c r="V269" i="242"/>
  <c r="V415" i="242"/>
  <c r="BD47" i="242"/>
  <c r="BD84" i="242" s="1"/>
  <c r="BD121" i="242" s="1"/>
  <c r="BD158" i="242" s="1"/>
  <c r="BD195" i="242" s="1"/>
  <c r="BD232" i="242" s="1"/>
  <c r="BD269" i="242" s="1"/>
  <c r="BD306" i="242" s="1"/>
  <c r="BD343" i="242" s="1"/>
  <c r="BD380" i="242" s="1"/>
  <c r="BD415" i="242" s="1"/>
  <c r="BC8" i="242"/>
  <c r="AO380" i="242"/>
  <c r="AO232" i="242"/>
  <c r="AO84" i="242"/>
  <c r="AO343" i="242"/>
  <c r="AO195" i="242"/>
  <c r="AO306" i="242"/>
  <c r="AO158" i="242"/>
  <c r="AO269" i="242"/>
  <c r="AO415" i="242"/>
  <c r="AO47" i="242"/>
  <c r="AN8" i="242"/>
  <c r="AO121" i="242"/>
  <c r="AE380" i="242"/>
  <c r="AE232" i="242"/>
  <c r="AE84" i="242"/>
  <c r="AE343" i="242"/>
  <c r="AE195" i="242"/>
  <c r="AE306" i="242"/>
  <c r="AE158" i="242"/>
  <c r="AE415" i="242"/>
  <c r="AE47" i="242"/>
  <c r="AE121" i="242"/>
  <c r="AD8" i="242"/>
  <c r="AE269" i="242"/>
  <c r="V7" i="1"/>
  <c r="U7" i="1" s="1"/>
  <c r="BD44" i="1"/>
  <c r="BD82" i="1" s="1"/>
  <c r="BD119" i="1" s="1"/>
  <c r="BC7" i="1"/>
  <c r="AO82" i="1"/>
  <c r="AO119" i="1"/>
  <c r="AN7" i="1"/>
  <c r="AO44" i="1"/>
  <c r="AE82" i="1"/>
  <c r="AE119" i="1"/>
  <c r="AD7" i="1"/>
  <c r="AE44" i="1"/>
  <c r="B15" i="319"/>
  <c r="D15" i="319"/>
  <c r="B17" i="319"/>
  <c r="D16" i="319"/>
  <c r="B16" i="319"/>
  <c r="D17" i="319"/>
  <c r="BC47" i="242" l="1"/>
  <c r="BC84" i="242" s="1"/>
  <c r="BC121" i="242" s="1"/>
  <c r="BC158" i="242" s="1"/>
  <c r="BC195" i="242" s="1"/>
  <c r="BC232" i="242" s="1"/>
  <c r="BC269" i="242" s="1"/>
  <c r="BC306" i="242" s="1"/>
  <c r="BC343" i="242" s="1"/>
  <c r="BC380" i="242" s="1"/>
  <c r="BC415" i="242" s="1"/>
  <c r="BB8" i="242"/>
  <c r="U415" i="242"/>
  <c r="U269" i="242"/>
  <c r="U121" i="242"/>
  <c r="U380" i="242"/>
  <c r="U232" i="242"/>
  <c r="U84" i="242"/>
  <c r="U343" i="242"/>
  <c r="U195" i="242"/>
  <c r="U47" i="242"/>
  <c r="U306" i="242"/>
  <c r="U158" i="242"/>
  <c r="T8" i="242"/>
  <c r="AD415" i="242"/>
  <c r="AD269" i="242"/>
  <c r="AD121" i="242"/>
  <c r="AD380" i="242"/>
  <c r="AD232" i="242"/>
  <c r="AD84" i="242"/>
  <c r="AD343" i="242"/>
  <c r="AD195" i="242"/>
  <c r="AD47" i="242"/>
  <c r="AD158" i="242"/>
  <c r="AC8" i="242"/>
  <c r="AD306" i="242"/>
  <c r="AN415" i="242"/>
  <c r="AN269" i="242"/>
  <c r="AN121" i="242"/>
  <c r="AN380" i="242"/>
  <c r="AN232" i="242"/>
  <c r="AN84" i="242"/>
  <c r="AN343" i="242"/>
  <c r="AN195" i="242"/>
  <c r="AN47" i="242"/>
  <c r="AN306" i="242"/>
  <c r="AM8" i="242"/>
  <c r="AN158" i="242"/>
  <c r="V44" i="1"/>
  <c r="V82" i="1"/>
  <c r="V119" i="1"/>
  <c r="U119" i="1"/>
  <c r="U82" i="1"/>
  <c r="T7" i="1"/>
  <c r="U44" i="1"/>
  <c r="BB7" i="1"/>
  <c r="BC44" i="1"/>
  <c r="BC82" i="1" s="1"/>
  <c r="BC119" i="1" s="1"/>
  <c r="AD119" i="1"/>
  <c r="AC7" i="1"/>
  <c r="AD82" i="1"/>
  <c r="AD44" i="1"/>
  <c r="AN119" i="1"/>
  <c r="AN82" i="1"/>
  <c r="AM7" i="1"/>
  <c r="AN44" i="1"/>
  <c r="T306" i="242" l="1"/>
  <c r="T158" i="242"/>
  <c r="T415" i="242"/>
  <c r="T269" i="242"/>
  <c r="T121" i="242"/>
  <c r="T380" i="242"/>
  <c r="T232" i="242"/>
  <c r="T84" i="242"/>
  <c r="T47" i="242"/>
  <c r="S8" i="242"/>
  <c r="T195" i="242"/>
  <c r="T343" i="242"/>
  <c r="BB47" i="242"/>
  <c r="BB84" i="242" s="1"/>
  <c r="BB121" i="242" s="1"/>
  <c r="BB158" i="242" s="1"/>
  <c r="BB195" i="242" s="1"/>
  <c r="BB232" i="242" s="1"/>
  <c r="BB269" i="242" s="1"/>
  <c r="BB306" i="242" s="1"/>
  <c r="BB343" i="242" s="1"/>
  <c r="BB380" i="242" s="1"/>
  <c r="BB415" i="242" s="1"/>
  <c r="BA8" i="242"/>
  <c r="BA47" i="242" s="1"/>
  <c r="BA84" i="242" s="1"/>
  <c r="BA121" i="242" s="1"/>
  <c r="BA158" i="242" s="1"/>
  <c r="BA195" i="242" s="1"/>
  <c r="BA232" i="242" s="1"/>
  <c r="BA269" i="242" s="1"/>
  <c r="BA306" i="242" s="1"/>
  <c r="BA343" i="242" s="1"/>
  <c r="BA380" i="242" s="1"/>
  <c r="BA415" i="242" s="1"/>
  <c r="AM306" i="242"/>
  <c r="AM158" i="242"/>
  <c r="AM415" i="242"/>
  <c r="AM269" i="242"/>
  <c r="AM121" i="242"/>
  <c r="AM380" i="242"/>
  <c r="AM232" i="242"/>
  <c r="AM84" i="242"/>
  <c r="AM47" i="242"/>
  <c r="AL8" i="242"/>
  <c r="AM195" i="242"/>
  <c r="AM343" i="242"/>
  <c r="AC306" i="242"/>
  <c r="AC158" i="242"/>
  <c r="AC415" i="242"/>
  <c r="AC269" i="242"/>
  <c r="AC121" i="242"/>
  <c r="AC380" i="242"/>
  <c r="AC232" i="242"/>
  <c r="AC84" i="242"/>
  <c r="AC343" i="242"/>
  <c r="AC47" i="242"/>
  <c r="AB8" i="242"/>
  <c r="AC195" i="242"/>
  <c r="AM119" i="1"/>
  <c r="AM82" i="1"/>
  <c r="AM44" i="1"/>
  <c r="AL7" i="1"/>
  <c r="AC119" i="1"/>
  <c r="AC82" i="1"/>
  <c r="AC44" i="1"/>
  <c r="AB7" i="1"/>
  <c r="T119" i="1"/>
  <c r="T82" i="1"/>
  <c r="T44" i="1"/>
  <c r="S7" i="1"/>
  <c r="BB44" i="1"/>
  <c r="BB82" i="1" s="1"/>
  <c r="BB119" i="1" s="1"/>
  <c r="BA7" i="1"/>
  <c r="BA44" i="1" s="1"/>
  <c r="BA82" i="1" s="1"/>
  <c r="BA119" i="1" s="1"/>
  <c r="S343" i="242" l="1"/>
  <c r="S195" i="242"/>
  <c r="S47" i="242"/>
  <c r="S306" i="242"/>
  <c r="S158" i="242"/>
  <c r="S415" i="242"/>
  <c r="S269" i="242"/>
  <c r="S121" i="242"/>
  <c r="S84" i="242"/>
  <c r="R8" i="242"/>
  <c r="S232" i="242"/>
  <c r="S380" i="242"/>
  <c r="AL343" i="242"/>
  <c r="AL195" i="242"/>
  <c r="AL47" i="242"/>
  <c r="AL306" i="242"/>
  <c r="AL158" i="242"/>
  <c r="AL415" i="242"/>
  <c r="AL269" i="242"/>
  <c r="AL121" i="242"/>
  <c r="AL380" i="242"/>
  <c r="AK8" i="242"/>
  <c r="AL84" i="242"/>
  <c r="AL232" i="242"/>
  <c r="AB343" i="242"/>
  <c r="AB195" i="242"/>
  <c r="AB47" i="242"/>
  <c r="AB306" i="242"/>
  <c r="AB158" i="242"/>
  <c r="AB415" i="242"/>
  <c r="AB269" i="242"/>
  <c r="AB121" i="242"/>
  <c r="AB84" i="242"/>
  <c r="AA8" i="242"/>
  <c r="AB380" i="242"/>
  <c r="AB232" i="242"/>
  <c r="AB82" i="1"/>
  <c r="AB44" i="1"/>
  <c r="AB119" i="1"/>
  <c r="AA7" i="1"/>
  <c r="AL82" i="1"/>
  <c r="AL119" i="1"/>
  <c r="AL44" i="1"/>
  <c r="AK7" i="1"/>
  <c r="S82" i="1"/>
  <c r="S44" i="1"/>
  <c r="S119" i="1"/>
  <c r="R7" i="1"/>
  <c r="E2" i="326"/>
  <c r="F2" i="326" s="1"/>
  <c r="G2" i="326" s="1"/>
  <c r="H2" i="326" s="1"/>
  <c r="I2" i="326" s="1"/>
  <c r="J2" i="326" s="1"/>
  <c r="K2" i="326" s="1"/>
  <c r="L2" i="326" s="1"/>
  <c r="M2" i="326" s="1"/>
  <c r="N2" i="326" s="1"/>
  <c r="O2" i="326" s="1"/>
  <c r="P2" i="326" s="1"/>
  <c r="R2" i="326" s="1"/>
  <c r="S2" i="326" s="1"/>
  <c r="T2" i="326" s="1"/>
  <c r="U2" i="326" s="1"/>
  <c r="V2" i="326" s="1"/>
  <c r="W2" i="326" s="1"/>
  <c r="X2" i="326" s="1"/>
  <c r="Y2" i="326" s="1"/>
  <c r="AA380" i="242" l="1"/>
  <c r="AA232" i="242"/>
  <c r="AA84" i="242"/>
  <c r="AA343" i="242"/>
  <c r="AA195" i="242"/>
  <c r="AA306" i="242"/>
  <c r="AA158" i="242"/>
  <c r="AA269" i="242"/>
  <c r="AA415" i="242"/>
  <c r="AA47" i="242"/>
  <c r="AA121" i="242"/>
  <c r="AK380" i="242"/>
  <c r="AK232" i="242"/>
  <c r="AK84" i="242"/>
  <c r="AK343" i="242"/>
  <c r="AK195" i="242"/>
  <c r="AK306" i="242"/>
  <c r="AK158" i="242"/>
  <c r="AK121" i="242"/>
  <c r="AK269" i="242"/>
  <c r="AK47" i="242"/>
  <c r="AK415" i="242"/>
  <c r="AJ8" i="242"/>
  <c r="R380" i="242"/>
  <c r="R232" i="242"/>
  <c r="R84" i="242"/>
  <c r="R343" i="242"/>
  <c r="R195" i="242"/>
  <c r="R306" i="242"/>
  <c r="R158" i="242"/>
  <c r="R415" i="242"/>
  <c r="R269" i="242"/>
  <c r="R121" i="242"/>
  <c r="R47" i="242"/>
  <c r="AA82" i="1"/>
  <c r="AA119" i="1"/>
  <c r="AA44" i="1"/>
  <c r="R82" i="1"/>
  <c r="R119" i="1"/>
  <c r="R44" i="1"/>
  <c r="AK82" i="1"/>
  <c r="AK119" i="1"/>
  <c r="AJ7" i="1"/>
  <c r="AK44" i="1"/>
  <c r="AJ415" i="242" l="1"/>
  <c r="AJ269" i="242"/>
  <c r="AJ121" i="242"/>
  <c r="AJ380" i="242"/>
  <c r="AJ232" i="242"/>
  <c r="AJ84" i="242"/>
  <c r="AJ343" i="242"/>
  <c r="AJ195" i="242"/>
  <c r="AJ47" i="242"/>
  <c r="AJ306" i="242"/>
  <c r="AJ158" i="242"/>
  <c r="AJ119" i="1"/>
  <c r="AJ82" i="1"/>
  <c r="AJ44" i="1"/>
</calcChain>
</file>

<file path=xl/sharedStrings.xml><?xml version="1.0" encoding="utf-8"?>
<sst xmlns="http://schemas.openxmlformats.org/spreadsheetml/2006/main" count="4407" uniqueCount="651">
  <si>
    <t>SED</t>
  </si>
  <si>
    <t>STB</t>
  </si>
  <si>
    <t>PDF</t>
  </si>
  <si>
    <t>TOR</t>
  </si>
  <si>
    <t>MAL</t>
  </si>
  <si>
    <t>YER</t>
  </si>
  <si>
    <t>YET</t>
  </si>
  <si>
    <r>
      <t xml:space="preserve">Index of consumer prices </t>
    </r>
    <r>
      <rPr>
        <sz val="10"/>
        <color indexed="63"/>
        <rFont val="Gill Sans MT"/>
        <family val="2"/>
      </rPr>
      <t>(% change on preceding year)</t>
    </r>
  </si>
  <si>
    <t>Belgium</t>
  </si>
  <si>
    <r>
      <t xml:space="preserve">Gross Domestic Product, volume </t>
    </r>
    <r>
      <rPr>
        <sz val="10"/>
        <color indexed="63"/>
        <rFont val="Gill Sans MT"/>
        <family val="2"/>
      </rPr>
      <t>(% change on preceding year)</t>
    </r>
  </si>
  <si>
    <t>BE</t>
  </si>
  <si>
    <t>BEL</t>
  </si>
  <si>
    <t>DE</t>
  </si>
  <si>
    <t>DEU</t>
  </si>
  <si>
    <t>EE</t>
  </si>
  <si>
    <t>EST</t>
  </si>
  <si>
    <t>IE</t>
  </si>
  <si>
    <t>IRL</t>
  </si>
  <si>
    <t>GR</t>
  </si>
  <si>
    <t>GRC</t>
  </si>
  <si>
    <t>ES</t>
  </si>
  <si>
    <t>ESP</t>
  </si>
  <si>
    <t>FR</t>
  </si>
  <si>
    <t>FRA</t>
  </si>
  <si>
    <t>IT</t>
  </si>
  <si>
    <t>ITA</t>
  </si>
  <si>
    <t>CY</t>
  </si>
  <si>
    <t>CYP</t>
  </si>
  <si>
    <t>LU</t>
  </si>
  <si>
    <t>LUX</t>
  </si>
  <si>
    <t>MT</t>
  </si>
  <si>
    <t>MLT</t>
  </si>
  <si>
    <t>NL</t>
  </si>
  <si>
    <t>NLD</t>
  </si>
  <si>
    <t>AT</t>
  </si>
  <si>
    <t>AUT</t>
  </si>
  <si>
    <t>PT</t>
  </si>
  <si>
    <t>PRT</t>
  </si>
  <si>
    <t>SI</t>
  </si>
  <si>
    <t>SVN</t>
  </si>
  <si>
    <t>SK</t>
  </si>
  <si>
    <t>SVK</t>
  </si>
  <si>
    <t>FI</t>
  </si>
  <si>
    <t>FIN</t>
  </si>
  <si>
    <t>BG</t>
  </si>
  <si>
    <t>CZ</t>
  </si>
  <si>
    <t>DK</t>
  </si>
  <si>
    <t>LV</t>
  </si>
  <si>
    <t>LT</t>
  </si>
  <si>
    <t>HU</t>
  </si>
  <si>
    <t>PL</t>
  </si>
  <si>
    <t>RO</t>
  </si>
  <si>
    <t>SE</t>
  </si>
  <si>
    <t>GB</t>
  </si>
  <si>
    <t>V1</t>
  </si>
  <si>
    <t>BGR</t>
  </si>
  <si>
    <t>CZE</t>
  </si>
  <si>
    <t>DNK</t>
  </si>
  <si>
    <t>LVA</t>
  </si>
  <si>
    <t>LTU</t>
  </si>
  <si>
    <t>HUN</t>
  </si>
  <si>
    <t>POL</t>
  </si>
  <si>
    <t>ROM</t>
  </si>
  <si>
    <t>SWE</t>
  </si>
  <si>
    <t>GBR</t>
  </si>
  <si>
    <t>EU27</t>
  </si>
  <si>
    <t>US</t>
  </si>
  <si>
    <t>JPN</t>
  </si>
  <si>
    <t>Japan</t>
  </si>
  <si>
    <t>USA</t>
  </si>
  <si>
    <t>Germany</t>
  </si>
  <si>
    <t>Ireland</t>
  </si>
  <si>
    <t>Greece</t>
  </si>
  <si>
    <t>Spain</t>
  </si>
  <si>
    <t>France</t>
  </si>
  <si>
    <t>Italy</t>
  </si>
  <si>
    <t>Cyprus</t>
  </si>
  <si>
    <t>Luxembourg</t>
  </si>
  <si>
    <t>Malta</t>
  </si>
  <si>
    <t>Netherlands</t>
  </si>
  <si>
    <t>Austria</t>
  </si>
  <si>
    <t>Portugal</t>
  </si>
  <si>
    <t>Slovenia</t>
  </si>
  <si>
    <t>Slovakia</t>
  </si>
  <si>
    <t>Finland</t>
  </si>
  <si>
    <t>Euro area</t>
  </si>
  <si>
    <t>-</t>
  </si>
  <si>
    <t>Bulgaria</t>
  </si>
  <si>
    <t>Czech Republic</t>
  </si>
  <si>
    <t>Denmark</t>
  </si>
  <si>
    <t>Estonia</t>
  </si>
  <si>
    <t>Latvia</t>
  </si>
  <si>
    <t>Lithuania</t>
  </si>
  <si>
    <t>Hungary</t>
  </si>
  <si>
    <t>Poland</t>
  </si>
  <si>
    <t>Romania</t>
  </si>
  <si>
    <t>Sweden</t>
  </si>
  <si>
    <t>United Kingdom</t>
  </si>
  <si>
    <t>European Union</t>
  </si>
  <si>
    <r>
      <t xml:space="preserve">Government budget balance </t>
    </r>
    <r>
      <rPr>
        <sz val="10"/>
        <color indexed="63"/>
        <rFont val="Gill Sans MT"/>
        <family val="2"/>
      </rPr>
      <t>(% of GDP)</t>
    </r>
  </si>
  <si>
    <r>
      <t xml:space="preserve">Structural budget balance </t>
    </r>
    <r>
      <rPr>
        <sz val="10"/>
        <color indexed="63"/>
        <rFont val="Gill Sans MT"/>
        <family val="2"/>
      </rPr>
      <t>(% of GDP)</t>
    </r>
  </si>
  <si>
    <r>
      <t xml:space="preserve">Cyclically adjusted budget balance </t>
    </r>
    <r>
      <rPr>
        <sz val="11"/>
        <color indexed="63"/>
        <rFont val="Gill Sans MT"/>
        <family val="2"/>
      </rPr>
      <t>(% of GDP)</t>
    </r>
  </si>
  <si>
    <t>I6</t>
  </si>
  <si>
    <t>EA17</t>
  </si>
  <si>
    <t>CAB</t>
  </si>
  <si>
    <t>Refresh</t>
  </si>
  <si>
    <t>ECB</t>
  </si>
  <si>
    <r>
      <t xml:space="preserve">Government gross debt </t>
    </r>
    <r>
      <rPr>
        <sz val="10"/>
        <color indexed="63"/>
        <rFont val="Gill Sans MT"/>
        <family val="2"/>
      </rPr>
      <t>(% of GDP)</t>
    </r>
  </si>
  <si>
    <r>
      <t xml:space="preserve">Government total expenditure </t>
    </r>
    <r>
      <rPr>
        <sz val="10"/>
        <color indexed="63"/>
        <rFont val="Gill Sans MT"/>
        <family val="2"/>
      </rPr>
      <t>(% of GDP)</t>
    </r>
  </si>
  <si>
    <r>
      <t xml:space="preserve">Government total revenue </t>
    </r>
    <r>
      <rPr>
        <sz val="10"/>
        <color indexed="63"/>
        <rFont val="Gill Sans MT"/>
        <family val="2"/>
      </rPr>
      <t>(% of GDP)</t>
    </r>
  </si>
  <si>
    <r>
      <t xml:space="preserve">Government interest payments </t>
    </r>
    <r>
      <rPr>
        <sz val="10"/>
        <color indexed="63"/>
        <rFont val="Gill Sans MT"/>
        <family val="2"/>
      </rPr>
      <t>(% of GDP)</t>
    </r>
  </si>
  <si>
    <t>Total revenue</t>
  </si>
  <si>
    <t>PTE</t>
  </si>
  <si>
    <t>CYC</t>
  </si>
  <si>
    <t>Cyclical component</t>
  </si>
  <si>
    <t>CPB</t>
  </si>
  <si>
    <t>Cyclically adjusted primary balance</t>
  </si>
  <si>
    <t>Structural balance</t>
  </si>
  <si>
    <t>SPB</t>
  </si>
  <si>
    <t>Structural primary balance</t>
  </si>
  <si>
    <t>SEI</t>
  </si>
  <si>
    <t>DTE</t>
  </si>
  <si>
    <t>DTH</t>
  </si>
  <si>
    <t>TIN</t>
  </si>
  <si>
    <t>VAT</t>
  </si>
  <si>
    <t>ETX</t>
  </si>
  <si>
    <t>SCT</t>
  </si>
  <si>
    <t>SAL</t>
  </si>
  <si>
    <t>Sales</t>
  </si>
  <si>
    <t>CTH</t>
  </si>
  <si>
    <t>PEN</t>
  </si>
  <si>
    <t>UNB</t>
  </si>
  <si>
    <t>OSP</t>
  </si>
  <si>
    <t>SIN</t>
  </si>
  <si>
    <t>Subsidies</t>
  </si>
  <si>
    <t>COE</t>
  </si>
  <si>
    <t>Compensation of employees</t>
  </si>
  <si>
    <t>WGS</t>
  </si>
  <si>
    <t>INC</t>
  </si>
  <si>
    <t>Intermediate consumption</t>
  </si>
  <si>
    <t>GIN</t>
  </si>
  <si>
    <t>DDA</t>
  </si>
  <si>
    <t>Deficit debt adjustment</t>
  </si>
  <si>
    <t>IGD</t>
  </si>
  <si>
    <t>GOS</t>
  </si>
  <si>
    <t>IIR</t>
  </si>
  <si>
    <t>LNG</t>
  </si>
  <si>
    <t>STM</t>
  </si>
  <si>
    <t>TOEE</t>
  </si>
  <si>
    <t>TOEO</t>
  </si>
  <si>
    <t>NOS</t>
  </si>
  <si>
    <t>TORO</t>
  </si>
  <si>
    <t>TXS</t>
  </si>
  <si>
    <t>YEN</t>
  </si>
  <si>
    <t>CFC</t>
  </si>
  <si>
    <t>Consumption of fixed capital</t>
  </si>
  <si>
    <t>GCD</t>
  </si>
  <si>
    <t>GCN</t>
  </si>
  <si>
    <t>GCR</t>
  </si>
  <si>
    <t>GID</t>
  </si>
  <si>
    <t>GIR</t>
  </si>
  <si>
    <t>Primary balance</t>
  </si>
  <si>
    <t>DAS_TXS</t>
  </si>
  <si>
    <t>DAS_TXS_FD</t>
  </si>
  <si>
    <t>DAS_TXS_DC</t>
  </si>
  <si>
    <t>DAS_TXS_PD</t>
  </si>
  <si>
    <t>DAS_TXS_RS</t>
  </si>
  <si>
    <t>DAS_PTE</t>
  </si>
  <si>
    <t>Social contributions</t>
  </si>
  <si>
    <t>Indirect taxes</t>
  </si>
  <si>
    <t>Taxes and social contributions overall</t>
  </si>
  <si>
    <t>YENT</t>
  </si>
  <si>
    <t>GAP</t>
  </si>
  <si>
    <t>National currency</t>
  </si>
  <si>
    <t>Unemployment rate</t>
  </si>
  <si>
    <t>Employment</t>
  </si>
  <si>
    <t>LNN</t>
  </si>
  <si>
    <t>PCN</t>
  </si>
  <si>
    <t>WIN</t>
  </si>
  <si>
    <t>CEX</t>
  </si>
  <si>
    <t>Net operating surplus</t>
  </si>
  <si>
    <t>Taxes on production paid minus subsidies received</t>
  </si>
  <si>
    <t>Primary expenditure</t>
  </si>
  <si>
    <t>Cyclically adjusted balance</t>
  </si>
  <si>
    <t>Social payments</t>
  </si>
  <si>
    <t>other social payments</t>
  </si>
  <si>
    <t>Social transfers in kind provided via non government units</t>
  </si>
  <si>
    <t>SETTINGS</t>
  </si>
  <si>
    <t>COUNTRY</t>
  </si>
  <si>
    <t>PAST VINTAGE</t>
  </si>
  <si>
    <t>UNIT</t>
  </si>
  <si>
    <t>CURRENT VINTAGE</t>
  </si>
  <si>
    <t>C</t>
  </si>
  <si>
    <t>% of GDP</t>
  </si>
  <si>
    <t>Difference</t>
  </si>
  <si>
    <t>Disaggregated framework (annual change in pp of trend GDP)</t>
  </si>
  <si>
    <t>Decoupling</t>
  </si>
  <si>
    <t>Residual</t>
  </si>
  <si>
    <t>Budget balance (EDP)</t>
  </si>
  <si>
    <t>Total expenditure (EDP)</t>
  </si>
  <si>
    <t>Interest expenditure (EDP)</t>
  </si>
  <si>
    <t>Gross debt</t>
  </si>
  <si>
    <t>Snowball effect</t>
  </si>
  <si>
    <t>Output gap (HP filter)</t>
  </si>
  <si>
    <t>Composition effect (level)</t>
  </si>
  <si>
    <t>Temporary measures / effects</t>
  </si>
  <si>
    <t>Capital taxes</t>
  </si>
  <si>
    <t>Direct taxes paid by enterprises</t>
  </si>
  <si>
    <t>Direct taxes paid by households</t>
  </si>
  <si>
    <t>Taxes and social contributions</t>
  </si>
  <si>
    <t>Energy taxes</t>
  </si>
  <si>
    <t>Fiscal drag</t>
  </si>
  <si>
    <t>Legislation changes</t>
  </si>
  <si>
    <t>Structural primary expenditure</t>
  </si>
  <si>
    <t>Nominal GDP</t>
  </si>
  <si>
    <t>Real GDP</t>
  </si>
  <si>
    <t>Trend nominal GDP</t>
  </si>
  <si>
    <t>Trend real GDP</t>
  </si>
  <si>
    <t>Nominal private consumption</t>
  </si>
  <si>
    <t>Operating surplus</t>
  </si>
  <si>
    <t>Long term interest (%)</t>
  </si>
  <si>
    <t>Short term interest (%)</t>
  </si>
  <si>
    <t>Government consumption - nominal</t>
  </si>
  <si>
    <t>Government consumption - real</t>
  </si>
  <si>
    <t>Government consumption - deflator</t>
  </si>
  <si>
    <t>Government investment - real</t>
  </si>
  <si>
    <t>Government investment - deflator</t>
  </si>
  <si>
    <t>Deflator GDP</t>
  </si>
  <si>
    <t>Direct paid by enterprises</t>
  </si>
  <si>
    <t>taxes on energy</t>
  </si>
  <si>
    <t>Other revenues</t>
  </si>
  <si>
    <t>-- Memo: Implicit interest rate (%)</t>
  </si>
  <si>
    <t>old-age pensions</t>
  </si>
  <si>
    <t>-- Memo: individual pension increases</t>
  </si>
  <si>
    <t>-- Memo: number of pensions paid</t>
  </si>
  <si>
    <t>unemployment benefits</t>
  </si>
  <si>
    <t>-- Memo: government employment</t>
  </si>
  <si>
    <t>-- Memo: average wage</t>
  </si>
  <si>
    <t>-- Memo: average wage o/w negotiated wage</t>
  </si>
  <si>
    <t>Government investment</t>
  </si>
  <si>
    <t>Other expenditures</t>
  </si>
  <si>
    <t>Compensation per employee</t>
  </si>
  <si>
    <t>CEF</t>
  </si>
  <si>
    <t>7_G12</t>
  </si>
  <si>
    <t>6_W12</t>
  </si>
  <si>
    <t>COUNTRY LIST</t>
  </si>
  <si>
    <t>COUNTRY CODE LIST</t>
  </si>
  <si>
    <t>VINTAGE LIST</t>
  </si>
  <si>
    <t>VINTAGE CODE LIST</t>
  </si>
  <si>
    <t>3_S07</t>
  </si>
  <si>
    <t>3_A07</t>
  </si>
  <si>
    <t>3_W08</t>
  </si>
  <si>
    <t>5_G08</t>
  </si>
  <si>
    <t>2_S08</t>
  </si>
  <si>
    <t>5_A08</t>
  </si>
  <si>
    <t>4_W09</t>
  </si>
  <si>
    <t>9_G09</t>
  </si>
  <si>
    <t>3_S09</t>
  </si>
  <si>
    <t>9_A09</t>
  </si>
  <si>
    <t>6_W10</t>
  </si>
  <si>
    <t>7_G10</t>
  </si>
  <si>
    <t>6_S10</t>
  </si>
  <si>
    <t>8_A10</t>
  </si>
  <si>
    <t>5_W11</t>
  </si>
  <si>
    <t>9_G11</t>
  </si>
  <si>
    <t>4_S11</t>
  </si>
  <si>
    <t>7_A11</t>
  </si>
  <si>
    <t>0_S12</t>
  </si>
  <si>
    <t>UNIT LIST</t>
  </si>
  <si>
    <t>N</t>
  </si>
  <si>
    <t>TSCFQ</t>
  </si>
  <si>
    <t>DTEFQ</t>
  </si>
  <si>
    <t>DTHFQ</t>
  </si>
  <si>
    <t>TINFQ</t>
  </si>
  <si>
    <t>VATFQ</t>
  </si>
  <si>
    <t>ETXFQ</t>
  </si>
  <si>
    <t>SCTFQ</t>
  </si>
  <si>
    <t>KTXFQ</t>
  </si>
  <si>
    <t>PEX</t>
  </si>
  <si>
    <t>PEM</t>
  </si>
  <si>
    <t>YED</t>
  </si>
  <si>
    <t>URX</t>
  </si>
  <si>
    <t>ltn</t>
  </si>
  <si>
    <t>stn</t>
  </si>
  <si>
    <t>ESCB June 2012 BMPE - 6</t>
  </si>
  <si>
    <t>ESCB June 2012 BMPE - 5</t>
  </si>
  <si>
    <t>ESCB June 2012 BMPE - 4</t>
  </si>
  <si>
    <t>ESCB June 2012 BMPE - 3</t>
  </si>
  <si>
    <t>ESCB June 2012 BMPE - 2</t>
  </si>
  <si>
    <t>ESCB June 2012 BMPE - 1</t>
  </si>
  <si>
    <t>ESCB June 2012 BMPE - 0</t>
  </si>
  <si>
    <t>0_G12</t>
  </si>
  <si>
    <t>1_G12</t>
  </si>
  <si>
    <t>2_G12</t>
  </si>
  <si>
    <t>3_G12</t>
  </si>
  <si>
    <t>4_G12</t>
  </si>
  <si>
    <t>5_G12</t>
  </si>
  <si>
    <t>6_G12</t>
  </si>
  <si>
    <t>ECB March 2012 MPE - Final</t>
  </si>
  <si>
    <t>ESCB December 2011 BMPE - Final</t>
  </si>
  <si>
    <t>ECB September 2011 MPE - Final</t>
  </si>
  <si>
    <t>ESCB June 2011 BMPE - Final</t>
  </si>
  <si>
    <t>ECB March 2011 MPE - Final</t>
  </si>
  <si>
    <t>ESCB December 2010 BMPE - Final</t>
  </si>
  <si>
    <t>ECB September 2010 MPE - Final</t>
  </si>
  <si>
    <t>ESCB June 2010 BMPE - Final</t>
  </si>
  <si>
    <t>ECB March 2010 MPE - Final</t>
  </si>
  <si>
    <t>ESCB December 2009 BMPE - Final</t>
  </si>
  <si>
    <t>ECB September 2009 MPE - Final</t>
  </si>
  <si>
    <t>ESCB June 2009 BMPE - Final</t>
  </si>
  <si>
    <t>ECB March 2009 MPE - Final</t>
  </si>
  <si>
    <t>ESCB December 2008 BMPE - Final</t>
  </si>
  <si>
    <t>ECB September 2008 MPE - Final</t>
  </si>
  <si>
    <t>ESCB June 2008 BMPE - Final</t>
  </si>
  <si>
    <t>ECB March 2008 MPE - Final</t>
  </si>
  <si>
    <t>ESCB December 2007 BMPE - Final</t>
  </si>
  <si>
    <t>ECB September 2007 MPE - Final</t>
  </si>
  <si>
    <t>ESCB June 2012 BMPE - Final</t>
  </si>
  <si>
    <t>ECB September 2012 MPE - 0</t>
  </si>
  <si>
    <t>ECB September 2012 MPE - 6</t>
  </si>
  <si>
    <t>ECB September 2012 MPE - 5</t>
  </si>
  <si>
    <t>ECB September 2012 MPE - 4</t>
  </si>
  <si>
    <t>ECB September 2012 MPE - 3</t>
  </si>
  <si>
    <t>ECB September 2012 MPE - 2</t>
  </si>
  <si>
    <t>ECB September 2012 MPE - 1</t>
  </si>
  <si>
    <t>ECBTM</t>
  </si>
  <si>
    <t>AMECO</t>
  </si>
  <si>
    <t>EXERCISES</t>
  </si>
  <si>
    <t>7_S12</t>
  </si>
  <si>
    <t>6_S12</t>
  </si>
  <si>
    <t>5_S12</t>
  </si>
  <si>
    <t>4_S12</t>
  </si>
  <si>
    <t>3_S12</t>
  </si>
  <si>
    <t>2_S12</t>
  </si>
  <si>
    <t>1_S12</t>
  </si>
  <si>
    <t>ECB September 2012 MPE - 7</t>
  </si>
  <si>
    <t>Output gap (HP filter, percentage trend GDP)</t>
  </si>
  <si>
    <t>European Commission's economic forecast</t>
  </si>
  <si>
    <t>---</t>
  </si>
  <si>
    <t>1.0.0.0</t>
  </si>
  <si>
    <t>1.0.319.0</t>
  </si>
  <si>
    <t>UBLGE</t>
  </si>
  <si>
    <t>Croatia</t>
  </si>
  <si>
    <t>HRV</t>
  </si>
  <si>
    <r>
      <t xml:space="preserve">Government primary balance </t>
    </r>
    <r>
      <rPr>
        <sz val="10"/>
        <color indexed="63"/>
        <rFont val="Gill Sans MT"/>
        <family val="2"/>
      </rPr>
      <t>(% of GDP)</t>
    </r>
  </si>
  <si>
    <t>EU28</t>
  </si>
  <si>
    <t>I8</t>
  </si>
  <si>
    <t>EA19</t>
  </si>
  <si>
    <r>
      <t xml:space="preserve">Potential real GDP </t>
    </r>
    <r>
      <rPr>
        <sz val="10"/>
        <color indexed="63"/>
        <rFont val="Gill Sans MT"/>
        <family val="2"/>
      </rPr>
      <t>(% growth rate)</t>
    </r>
  </si>
  <si>
    <r>
      <t xml:space="preserve">Output gap </t>
    </r>
    <r>
      <rPr>
        <sz val="10"/>
        <color indexed="63"/>
        <rFont val="Gill Sans MT"/>
        <family val="2"/>
      </rPr>
      <t>(% potential GDP)</t>
    </r>
  </si>
  <si>
    <t>European Commission's 
Autumn 2016 economic forecast</t>
  </si>
  <si>
    <t>FIP8_A16</t>
  </si>
  <si>
    <t>ame16a</t>
  </si>
  <si>
    <t>Sources: European Commission's Winter 2017 and Autumn 2016 economic forecast, ECB March 2017 MPE, ECB December 2016 BMPE, Spring 2016 update of stability and convergence programmes, OECD Economic Outlook November 2016, IMF World Economic Outlook October 2016, October 2016 EDP Notifications and ECB calculations.</t>
  </si>
  <si>
    <t>SCP0_G17</t>
  </si>
  <si>
    <t>2017 Stability program
 (Spring 2017)</t>
  </si>
  <si>
    <t>ESCB June 2017 BMPE</t>
  </si>
  <si>
    <t>ESCB December 2017 BMPE</t>
  </si>
  <si>
    <t>FIP8_G17</t>
  </si>
  <si>
    <t>1997-2016</t>
  </si>
  <si>
    <t>since in euro area</t>
  </si>
  <si>
    <t>$AX$8</t>
  </si>
  <si>
    <t>in percent</t>
  </si>
  <si>
    <t>number of years in EA</t>
  </si>
  <si>
    <t>Average</t>
  </si>
  <si>
    <t>average</t>
  </si>
  <si>
    <t>&gt;20</t>
  </si>
  <si>
    <t>n.a.</t>
  </si>
  <si>
    <t>Number of years it took to reduce the last deficit  above 3% of GDP to or below the reference value</t>
  </si>
  <si>
    <t>number of years with deficit at/below -3% of GDP</t>
  </si>
  <si>
    <t>Number of countries with BB &lt;-3 (EA)</t>
  </si>
  <si>
    <t>Number of countries with BB &lt;-3 (EU)</t>
  </si>
  <si>
    <t>EA</t>
  </si>
  <si>
    <t>EU</t>
  </si>
  <si>
    <t>Number of years with budget balance at/outperfoming the 3% deficit reference value</t>
  </si>
  <si>
    <t>Budget balance (average)</t>
  </si>
  <si>
    <t>memo: 2009</t>
  </si>
  <si>
    <t>Table: Number of countries with deficits above the 3% of reference value</t>
  </si>
  <si>
    <t xml:space="preserve">For countries under the preventive arm of the SGP, for countries at the MTO, the effort is 0. </t>
  </si>
  <si>
    <t xml:space="preserve">For some of these EDPs, the Council recommendations request an annual average improvement over a certain time horizon with meausres not needing to start in the first year of it. </t>
  </si>
  <si>
    <t>EDPs ahead of the six-back contained annual average strucutral effort requirements, which have been applied to individual years.</t>
  </si>
  <si>
    <t>Greece has not been included for it being a programme country with primary balance targets.</t>
  </si>
  <si>
    <t xml:space="preserve">For countries in EDP, the structural effort requirements reflect those outlined in Council recommendations. </t>
  </si>
  <si>
    <t>requirement without flexibility EDP (1 + 2)</t>
  </si>
  <si>
    <t>For 2017, the flexibility clauses for structural reforms and investment have not been included as flexibility will be granted ex post.</t>
  </si>
  <si>
    <t>Flexibility relates to that granted for pensions, structural reforms and investment. It also contains additional flexibility clauses for migration and security costs.</t>
  </si>
  <si>
    <t>For countries under the preventive arm, the structural effort requirements reflect those ahead of the introduction of matrices in 2014 and 2015, which notably reduced structural effort requirements for countries with large negative output gaps.</t>
  </si>
  <si>
    <t>This has been accomodated by putting an adjustment requirement of zero in the years for which no adjustment has been explicitly required, while splitting the overall needed adjust over the specified time horizon equally over the remaining years.</t>
  </si>
  <si>
    <t>Notes</t>
  </si>
  <si>
    <t>orange</t>
  </si>
  <si>
    <t>yellow</t>
  </si>
  <si>
    <t>EDP</t>
  </si>
  <si>
    <t>green</t>
  </si>
  <si>
    <t>at MTO</t>
  </si>
  <si>
    <t>[0.1] (since 2012)</t>
  </si>
  <si>
    <t>red</t>
  </si>
  <si>
    <t>[-0.1] (since 2012)</t>
  </si>
  <si>
    <t>DSA "overall risk category"</t>
  </si>
  <si>
    <t>average annual shortfall 2016-17</t>
  </si>
  <si>
    <t>cumulative deviations 2016-17</t>
  </si>
  <si>
    <t>since 2012</t>
  </si>
  <si>
    <t>average annual shortfall sin PA</t>
  </si>
  <si>
    <t>cumulated deviations since in PA</t>
  </si>
  <si>
    <t>"normal times"</t>
  </si>
  <si>
    <t xml:space="preserve"> preventive arm</t>
  </si>
  <si>
    <t>In preventive arm since</t>
  </si>
  <si>
    <t xml:space="preserve">Number of years in </t>
  </si>
  <si>
    <t>requirement with flexibility EDP (1 + 2)</t>
  </si>
  <si>
    <t>Change in structural balance (p.p.), real-time</t>
  </si>
  <si>
    <t>Change in structural balance (p.p.), ex-post</t>
  </si>
  <si>
    <t>1997-2007</t>
  </si>
  <si>
    <t>2015-2016</t>
  </si>
  <si>
    <t>2008-2014</t>
  </si>
  <si>
    <t>memo: nominal GDP growth</t>
  </si>
  <si>
    <t>year with lowest debt to GDP</t>
  </si>
  <si>
    <t>year</t>
  </si>
  <si>
    <t>EA (number of countries with debt&lt;60)</t>
  </si>
  <si>
    <t>EU (number of countries with debt &lt;60)</t>
  </si>
  <si>
    <t>EU*</t>
  </si>
  <si>
    <t>Notes: * starting in 2000</t>
  </si>
  <si>
    <t>Table: Number of countries with government debt above the 60% of reference value</t>
  </si>
  <si>
    <t>Min</t>
  </si>
  <si>
    <t>Max</t>
  </si>
  <si>
    <t>Level in 2016</t>
  </si>
  <si>
    <t xml:space="preserve">Level </t>
  </si>
  <si>
    <t>Year</t>
  </si>
  <si>
    <t>year with highest debt to GDP</t>
  </si>
  <si>
    <t>Government gross debt (% of GDP), y-o-y change</t>
  </si>
  <si>
    <t>Notes: * starting in 2001</t>
  </si>
  <si>
    <t>$T$4</t>
  </si>
  <si>
    <t>$T$5</t>
  </si>
  <si>
    <t>$T$6</t>
  </si>
  <si>
    <t>$T$7</t>
  </si>
  <si>
    <t>$T$8</t>
  </si>
  <si>
    <t>$T$9</t>
  </si>
  <si>
    <t>$T$10</t>
  </si>
  <si>
    <t>$T$11</t>
  </si>
  <si>
    <t>$T$12</t>
  </si>
  <si>
    <t>$T$13</t>
  </si>
  <si>
    <t>$T$14</t>
  </si>
  <si>
    <t>$T$15</t>
  </si>
  <si>
    <t>$T$16</t>
  </si>
  <si>
    <t>$T$17</t>
  </si>
  <si>
    <t>$T$18</t>
  </si>
  <si>
    <t>$T$19</t>
  </si>
  <si>
    <t>$T$20</t>
  </si>
  <si>
    <t>$T$21</t>
  </si>
  <si>
    <t>$T$22</t>
  </si>
  <si>
    <t>Deficit (% of GDP)</t>
  </si>
  <si>
    <t>Nominal GDP growth (%)</t>
  </si>
  <si>
    <t>Defcit growth combinations consistent with a 60% debt-to-GDP ratio</t>
  </si>
  <si>
    <t>General government debt (average)</t>
  </si>
  <si>
    <t>General government budget balance</t>
  </si>
  <si>
    <t>Average (ex-post) structural effort</t>
  </si>
  <si>
    <t>Average requirement</t>
  </si>
  <si>
    <t>European Commission's 
Spring 2018 economic forecast</t>
  </si>
  <si>
    <t>2004-2017 (14 years)</t>
  </si>
  <si>
    <t>1998-2017 (20 years)</t>
  </si>
  <si>
    <t>Compliance with the 3% of GDP deficit reference value 1998-2017</t>
  </si>
  <si>
    <t>1998-2017</t>
  </si>
  <si>
    <t>Level in 2017</t>
  </si>
  <si>
    <t>Note: excluding outlier IE in 2010</t>
  </si>
  <si>
    <t>Government Budget Balance</t>
  </si>
  <si>
    <t>Revisions</t>
  </si>
  <si>
    <t>Average revision</t>
  </si>
  <si>
    <t>Ex-post (change of the CAPB)</t>
  </si>
  <si>
    <t>Ex-post (level of the CAPB)</t>
  </si>
  <si>
    <t>Real-time (change of the CAPB)</t>
  </si>
  <si>
    <t>Real-time (level of the CAPB)</t>
  </si>
  <si>
    <t>AME June 2018</t>
  </si>
  <si>
    <t>(ame'ame.a.EA19.1.0.0.0.AVGDGP)</t>
  </si>
  <si>
    <t>ame</t>
  </si>
  <si>
    <t>Database</t>
  </si>
  <si>
    <t>Change</t>
  </si>
  <si>
    <t>Latest estimate (ameco winter 2017)</t>
  </si>
  <si>
    <t>Real time estimate (spring forecast for the same year)</t>
  </si>
  <si>
    <t>Real time estimate (autumn forecast in year t-1 for year t)</t>
  </si>
  <si>
    <t>average 2011-2017</t>
  </si>
  <si>
    <t>As % of GDP</t>
  </si>
  <si>
    <t>Variable</t>
  </si>
  <si>
    <t>(ame'ame.a.FIN.1.0.319.0.UBLGAPS)</t>
  </si>
  <si>
    <t>(ame'ame.a.SVK.1.0.319.0.UBLGAPS)</t>
  </si>
  <si>
    <t>(ame'ame.a.SVN.1.0.319.0.UBLGAPS)</t>
  </si>
  <si>
    <t>(ame'ame.a.PRT.1.0.319.0.UBLGAPS)</t>
  </si>
  <si>
    <t>(ame'ame.a.AUT.1.0.319.0.UBLGAPS)</t>
  </si>
  <si>
    <t>(ame'ame.a.NLD.1.0.319.0.UBLGAPS)</t>
  </si>
  <si>
    <t>(ame'ame.a.MLT.1.0.319.0.UBLGAPS)</t>
  </si>
  <si>
    <t>(ame'ame.a.LUX.1.0.319.0.UBLGAPS)</t>
  </si>
  <si>
    <t>(ame'ame.a.LTU.1.0.319.0.UBLGAPS)</t>
  </si>
  <si>
    <t>(ame'ame.a.LVA.1.0.319.0.UBLGAPS)</t>
  </si>
  <si>
    <t>(ame'ame.a.CYP.1.0.319.0.UBLGAPS)</t>
  </si>
  <si>
    <t>(ame'ame.a.ITA.1.0.319.0.UBLGAPS)</t>
  </si>
  <si>
    <t>(ame'ame.a.FRA.1.0.319.0.UBLGAPS)</t>
  </si>
  <si>
    <t>(ame'ame.a.ESP.1.0.319.0.UBLGAPS)</t>
  </si>
  <si>
    <t>(ame'ame.a.IRL.1.0.319.0.UBLGAPS)</t>
  </si>
  <si>
    <t>(ame'ame.a.EST.1.0.319.0.UBLGAPS)</t>
  </si>
  <si>
    <t>(ame'ame.a.DEU.1.0.319.0.UBLGAPS)</t>
  </si>
  <si>
    <t>(ame'ame.a.BEL.1.0.319.0.UBLGAPS)</t>
  </si>
  <si>
    <t>Struct. balance</t>
  </si>
  <si>
    <t>End Date</t>
  </si>
  <si>
    <t>Start Date</t>
  </si>
  <si>
    <t>SE requirements 2012-13</t>
  </si>
  <si>
    <t>SE requirements 2015-17</t>
  </si>
  <si>
    <t>change in SB 2013-11</t>
  </si>
  <si>
    <t>Change in SB 2017-15</t>
  </si>
  <si>
    <t>2012-13</t>
  </si>
  <si>
    <t>2015-17</t>
  </si>
  <si>
    <t>gap</t>
  </si>
  <si>
    <t>cumulated change in the structural balance</t>
  </si>
  <si>
    <t>cumulated structural effort requirement</t>
  </si>
  <si>
    <t>annual average change in the structural balance</t>
  </si>
  <si>
    <t>INPUT sheet - SE requirements</t>
  </si>
  <si>
    <t>$D$4</t>
  </si>
  <si>
    <t>$AH$4</t>
  </si>
  <si>
    <t>$D$5</t>
  </si>
  <si>
    <t>$AH$5</t>
  </si>
  <si>
    <t>$D$6</t>
  </si>
  <si>
    <t>$AH$6</t>
  </si>
  <si>
    <t>$D$7</t>
  </si>
  <si>
    <t>$AH$7</t>
  </si>
  <si>
    <t>$D$8</t>
  </si>
  <si>
    <t>$AH$8</t>
  </si>
  <si>
    <t>$D$9</t>
  </si>
  <si>
    <t>$AH$9</t>
  </si>
  <si>
    <t>$D$10</t>
  </si>
  <si>
    <t>$AH$10</t>
  </si>
  <si>
    <t>$D$11</t>
  </si>
  <si>
    <t>$AH$11</t>
  </si>
  <si>
    <t>$D$12</t>
  </si>
  <si>
    <t>$AH$12</t>
  </si>
  <si>
    <t>$D$13</t>
  </si>
  <si>
    <t>$AH$13</t>
  </si>
  <si>
    <t>$D$14</t>
  </si>
  <si>
    <t>$AH$14</t>
  </si>
  <si>
    <t>$D$15</t>
  </si>
  <si>
    <t>$AH$15</t>
  </si>
  <si>
    <t>$D$16</t>
  </si>
  <si>
    <t>$AH$16</t>
  </si>
  <si>
    <t>$D$17</t>
  </si>
  <si>
    <t>$AH$17</t>
  </si>
  <si>
    <t>$D$18</t>
  </si>
  <si>
    <t>$AH$18</t>
  </si>
  <si>
    <t>$D$19</t>
  </si>
  <si>
    <t>$AH$19</t>
  </si>
  <si>
    <t>$D$20</t>
  </si>
  <si>
    <t>$AH$20</t>
  </si>
  <si>
    <t>$D$21</t>
  </si>
  <si>
    <t>$AH$21</t>
  </si>
  <si>
    <t>$D$22</t>
  </si>
  <si>
    <t>$AH$22</t>
  </si>
  <si>
    <t>$D$24</t>
  </si>
  <si>
    <t>$T$24</t>
  </si>
  <si>
    <t>$AH$24</t>
  </si>
  <si>
    <t>$D$25</t>
  </si>
  <si>
    <t>$T$25</t>
  </si>
  <si>
    <t>$AH$25</t>
  </si>
  <si>
    <t>$D$26</t>
  </si>
  <si>
    <t>$T$26</t>
  </si>
  <si>
    <t>$AH$26</t>
  </si>
  <si>
    <t>$D$27</t>
  </si>
  <si>
    <t>$T$27</t>
  </si>
  <si>
    <t>$AH$27</t>
  </si>
  <si>
    <t>$D$28</t>
  </si>
  <si>
    <t>$T$28</t>
  </si>
  <si>
    <t>$AH$28</t>
  </si>
  <si>
    <t>$D$29</t>
  </si>
  <si>
    <t>$T$29</t>
  </si>
  <si>
    <t>$AH$29</t>
  </si>
  <si>
    <t>$D$30</t>
  </si>
  <si>
    <t>$T$30</t>
  </si>
  <si>
    <t>$AH$30</t>
  </si>
  <si>
    <t>$D$31</t>
  </si>
  <si>
    <t>$T$31</t>
  </si>
  <si>
    <t>$AH$31</t>
  </si>
  <si>
    <t>$D$32</t>
  </si>
  <si>
    <t>$T$32</t>
  </si>
  <si>
    <t>$AH$32</t>
  </si>
  <si>
    <t>$D$37</t>
  </si>
  <si>
    <t>$T$37</t>
  </si>
  <si>
    <t>$D$38</t>
  </si>
  <si>
    <t>$T$38</t>
  </si>
  <si>
    <t>$D$39</t>
  </si>
  <si>
    <t>$T$39</t>
  </si>
  <si>
    <t>$D$40</t>
  </si>
  <si>
    <t>$T$40</t>
  </si>
  <si>
    <t>$D$42</t>
  </si>
  <si>
    <t>$T$42</t>
  </si>
  <si>
    <t>$D$43</t>
  </si>
  <si>
    <t>$T$43</t>
  </si>
  <si>
    <t>$D$44</t>
  </si>
  <si>
    <t>$T$44</t>
  </si>
  <si>
    <t>$D$45</t>
  </si>
  <si>
    <t>$T$45</t>
  </si>
  <si>
    <t>$D$46</t>
  </si>
  <si>
    <t>$T$46</t>
  </si>
  <si>
    <t>$D$47</t>
  </si>
  <si>
    <t>$T$47</t>
  </si>
  <si>
    <t>$D$48</t>
  </si>
  <si>
    <t>$T$48</t>
  </si>
  <si>
    <t>$D$49</t>
  </si>
  <si>
    <t>$T$49</t>
  </si>
  <si>
    <t>$D$50</t>
  </si>
  <si>
    <t>$T$50</t>
  </si>
  <si>
    <t>$D$51</t>
  </si>
  <si>
    <t>$T$51</t>
  </si>
  <si>
    <t>$D$52</t>
  </si>
  <si>
    <t>$T$52</t>
  </si>
  <si>
    <t>$D$53</t>
  </si>
  <si>
    <t>$T$53</t>
  </si>
  <si>
    <t>$D$54</t>
  </si>
  <si>
    <t>$T$54</t>
  </si>
  <si>
    <t>$D$55</t>
  </si>
  <si>
    <t>$T$55</t>
  </si>
  <si>
    <t>$T$57</t>
  </si>
  <si>
    <t>$T$58</t>
  </si>
  <si>
    <t>$T$59</t>
  </si>
  <si>
    <t>$T$60</t>
  </si>
  <si>
    <t>$T$61</t>
  </si>
  <si>
    <t>$T$62</t>
  </si>
  <si>
    <t>$T$63</t>
  </si>
  <si>
    <t>$T$64</t>
  </si>
  <si>
    <t>$T$65</t>
  </si>
  <si>
    <t>Debt</t>
  </si>
  <si>
    <t>Chart 5</t>
  </si>
  <si>
    <t>Chart 7</t>
  </si>
  <si>
    <t>$D$23</t>
  </si>
  <si>
    <t>UBLGAPS</t>
  </si>
  <si>
    <t>could we format this as follows: red for countries with debt above (below) 60% and a SB worse than -0.5 (-1)</t>
  </si>
  <si>
    <t>green for countries with debt above (below) 60% and a SB more favourable than -0.5 (-1)</t>
  </si>
  <si>
    <t>(ame'ame.a.GRC.1.0.319.0.UBLGAPS)</t>
  </si>
  <si>
    <t>As % of GDP (distance to the MTO)</t>
  </si>
  <si>
    <t>DBP in year t-1 for year t</t>
  </si>
  <si>
    <t>Average (1998-2017)</t>
  </si>
  <si>
    <t xml:space="preserve">Government budget balance </t>
  </si>
  <si>
    <t xml:space="preserve">Structural effort requirement (p.p.) </t>
  </si>
  <si>
    <t>1980-1997</t>
  </si>
  <si>
    <t>nominal GDP growth (average)</t>
  </si>
  <si>
    <r>
      <rPr>
        <sz val="10"/>
        <rFont val="Arial"/>
        <family val="2"/>
      </rPr>
      <t>EU</t>
    </r>
    <r>
      <rPr>
        <i/>
        <sz val="10"/>
        <rFont val="Arial"/>
        <family val="2"/>
      </rPr>
      <t>*</t>
    </r>
  </si>
  <si>
    <t>Latest estimate (AMECO spring 2018)</t>
  </si>
  <si>
    <t>percentage of GDP</t>
  </si>
  <si>
    <t>(percentage of GDP)</t>
  </si>
  <si>
    <t>(percentage of  GDP)</t>
  </si>
  <si>
    <t>Number of years with general government debt outperforming the 60% debt reference value</t>
  </si>
  <si>
    <t>Sources: AMECO</t>
  </si>
  <si>
    <r>
      <t xml:space="preserve">Gross Domestic Product, volume </t>
    </r>
    <r>
      <rPr>
        <sz val="10"/>
        <color rgb="FFFF0000"/>
        <rFont val="Gill Sans MT"/>
        <family val="2"/>
      </rPr>
      <t>(% change on preceding year)</t>
    </r>
  </si>
  <si>
    <r>
      <t xml:space="preserve">Structural budget balance </t>
    </r>
    <r>
      <rPr>
        <sz val="10"/>
        <color rgb="FFFF0000"/>
        <rFont val="Gill Sans MT"/>
        <family val="2"/>
      </rPr>
      <t>(% of GDP)</t>
    </r>
  </si>
  <si>
    <t>Current Prices</t>
  </si>
  <si>
    <t>Constant Prices</t>
  </si>
  <si>
    <t>Annual average change in the structural balance</t>
  </si>
  <si>
    <t>Annual average structural effort requirement</t>
  </si>
  <si>
    <t>annual average structural effort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</si>
</sst>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 #,##0.00_-;_-* &quot;-&quot;??_-;_-@_-"/>
    <numFmt numFmtId="165" formatCode="0.0%"/>
    <numFmt numFmtId="166" formatCode="0.0"/>
    <numFmt numFmtId="167" formatCode="_-* #,##0.0_-;\-* #,##0.0_-;_-* &quot;-&quot;_-;_-@_-"/>
    <numFmt numFmtId="168" formatCode="mmmm\ d\,\ yyyy"/>
    <numFmt numFmtId="169" formatCode="_-[$€]* #,##0.00_-;\-[$€]* #,##0.00_-;_-[$€]* &quot;-&quot;??_-;_-@_-"/>
    <numFmt numFmtId="170" formatCode="#,##0.0"/>
    <numFmt numFmtId="171" formatCode="#,##0\ &quot;F&quot;;\-#,##0\ &quot;F&quot;"/>
    <numFmt numFmtId="172" formatCode="#\ ###\ ##0;&quot;-&quot;#\ ###\ ##0"/>
    <numFmt numFmtId="173" formatCode="0.0_)"/>
  </numFmts>
  <fonts count="125">
    <font>
      <sz val="10"/>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u/>
      <sz val="10"/>
      <color indexed="12"/>
      <name val="Times New Roman"/>
      <family val="1"/>
    </font>
    <font>
      <sz val="10"/>
      <name val="Gill Sans MT"/>
      <family val="2"/>
    </font>
    <font>
      <i/>
      <sz val="10"/>
      <name val="Gill Sans MT"/>
      <family val="2"/>
    </font>
    <font>
      <sz val="16"/>
      <color indexed="60"/>
      <name val="Gill Sans MT"/>
      <family val="2"/>
    </font>
    <font>
      <b/>
      <sz val="11"/>
      <color indexed="63"/>
      <name val="Gill Sans MT"/>
      <family val="2"/>
    </font>
    <font>
      <sz val="10"/>
      <color indexed="63"/>
      <name val="Gill Sans MT"/>
      <family val="2"/>
    </font>
    <font>
      <i/>
      <sz val="10"/>
      <color indexed="63"/>
      <name val="Gill Sans MT"/>
      <family val="2"/>
    </font>
    <font>
      <sz val="9"/>
      <color indexed="63"/>
      <name val="Gill Sans MT"/>
      <family val="2"/>
    </font>
    <font>
      <sz val="10"/>
      <name val="Arial"/>
      <family val="2"/>
    </font>
    <font>
      <sz val="10"/>
      <name val="Helv"/>
    </font>
    <font>
      <b/>
      <i/>
      <sz val="10"/>
      <color indexed="63"/>
      <name val="Gill Sans MT"/>
      <family val="2"/>
    </font>
    <font>
      <sz val="11"/>
      <color indexed="63"/>
      <name val="Gill Sans MT"/>
      <family val="2"/>
    </font>
    <font>
      <b/>
      <sz val="10"/>
      <color indexed="10"/>
      <name val="Gill Sans MT"/>
      <family val="2"/>
    </font>
    <font>
      <sz val="10"/>
      <name val="Times New Roman"/>
      <family val="1"/>
    </font>
    <font>
      <b/>
      <sz val="10"/>
      <name val="Arial"/>
      <family val="2"/>
    </font>
    <font>
      <sz val="10"/>
      <name val="Arial"/>
      <family val="2"/>
    </font>
    <font>
      <sz val="11"/>
      <color indexed="8"/>
      <name val="Calibri"/>
      <family val="2"/>
    </font>
    <font>
      <sz val="11"/>
      <color indexed="10"/>
      <name val="Calibri"/>
      <family val="2"/>
    </font>
    <font>
      <sz val="9"/>
      <name val="Gill Sans MT"/>
      <family val="2"/>
    </font>
    <font>
      <b/>
      <sz val="9"/>
      <name val="Gill Sans MT"/>
      <family val="2"/>
    </font>
    <font>
      <i/>
      <sz val="9"/>
      <name val="Gill Sans MT"/>
      <family val="2"/>
    </font>
    <font>
      <sz val="11"/>
      <color theme="1"/>
      <name val="Calibri"/>
      <family val="2"/>
      <scheme val="minor"/>
    </font>
    <font>
      <u/>
      <sz val="11"/>
      <color theme="10"/>
      <name val="Calibri"/>
      <family val="2"/>
      <scheme val="minor"/>
    </font>
    <font>
      <b/>
      <sz val="11"/>
      <color theme="1"/>
      <name val="Calibri"/>
      <family val="2"/>
      <scheme val="minor"/>
    </font>
    <font>
      <b/>
      <sz val="11"/>
      <name val="Calibri"/>
      <family val="2"/>
      <scheme val="minor"/>
    </font>
    <font>
      <b/>
      <sz val="10"/>
      <color theme="0"/>
      <name val="Times New Roman"/>
      <family val="1"/>
    </font>
    <font>
      <b/>
      <sz val="16"/>
      <color theme="0"/>
      <name val="Times New Roman"/>
      <family val="1"/>
    </font>
    <font>
      <sz val="10"/>
      <color rgb="FFFF0000"/>
      <name val="Gill Sans MT"/>
      <family val="2"/>
    </font>
    <font>
      <b/>
      <sz val="11"/>
      <color indexed="9"/>
      <name val="Gill Sans MT"/>
      <family val="2"/>
    </font>
    <font>
      <sz val="11"/>
      <color indexed="9"/>
      <name val="Gill Sans MT"/>
      <family val="2"/>
    </font>
    <font>
      <b/>
      <sz val="11"/>
      <color theme="0"/>
      <name val="Times New Roman"/>
      <family val="1"/>
    </font>
    <font>
      <b/>
      <sz val="10"/>
      <name val="Times New Roman"/>
      <family val="1"/>
    </font>
    <font>
      <i/>
      <sz val="10"/>
      <name val="Arial"/>
      <family val="2"/>
    </font>
    <font>
      <sz val="10"/>
      <name val="Times New Roman"/>
      <family val="1"/>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i/>
      <sz val="10"/>
      <color indexed="63"/>
      <name val="Gill Sans MT"/>
      <family val="2"/>
    </font>
    <font>
      <b/>
      <sz val="10"/>
      <color indexed="63"/>
      <name val="Gill Sans MT"/>
      <family val="2"/>
    </font>
    <font>
      <b/>
      <sz val="10"/>
      <color rgb="FFFF0000"/>
      <name val="Gill Sans MT"/>
      <family val="2"/>
    </font>
    <font>
      <sz val="10"/>
      <color rgb="FFFF0000"/>
      <name val="Gill Sans MT"/>
      <family val="2"/>
    </font>
    <font>
      <sz val="11"/>
      <color rgb="FFFF0000"/>
      <name val="Calibri"/>
      <family val="2"/>
      <scheme val="minor"/>
    </font>
    <font>
      <b/>
      <u/>
      <sz val="11"/>
      <color theme="1"/>
      <name val="Calibri"/>
      <family val="2"/>
      <scheme val="minor"/>
    </font>
    <font>
      <i/>
      <sz val="11"/>
      <color theme="1"/>
      <name val="Calibri"/>
      <family val="2"/>
      <scheme val="minor"/>
    </font>
    <font>
      <sz val="10"/>
      <color rgb="FF00B050"/>
      <name val="Arial"/>
      <family val="2"/>
    </font>
    <font>
      <b/>
      <sz val="10"/>
      <color rgb="FF00B050"/>
      <name val="Arial"/>
      <family val="2"/>
    </font>
    <font>
      <i/>
      <sz val="10"/>
      <color rgb="FF00B050"/>
      <name val="Arial"/>
      <family val="2"/>
    </font>
    <font>
      <sz val="10"/>
      <name val="Gill Sans MT"/>
      <family val="2"/>
    </font>
    <font>
      <sz val="10"/>
      <color indexed="8"/>
      <name val="Arial CE"/>
      <family val="2"/>
      <charset val="238"/>
    </font>
    <font>
      <sz val="11"/>
      <color indexed="8"/>
      <name val="Czcionka tekstu podstawowego"/>
      <family val="2"/>
      <charset val="238"/>
    </font>
    <font>
      <sz val="10"/>
      <color indexed="9"/>
      <name val="Arial CE"/>
      <family val="2"/>
      <charset val="238"/>
    </font>
    <font>
      <sz val="11"/>
      <color indexed="9"/>
      <name val="Czcionka tekstu podstawowego"/>
      <family val="2"/>
      <charset val="238"/>
    </font>
    <font>
      <b/>
      <sz val="10"/>
      <color indexed="8"/>
      <name val="Arial CE"/>
      <family val="2"/>
      <charset val="238"/>
    </font>
    <font>
      <sz val="10"/>
      <color indexed="20"/>
      <name val="Arial CE"/>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b/>
      <sz val="18"/>
      <name val="Arial"/>
      <family val="2"/>
    </font>
    <font>
      <b/>
      <sz val="12"/>
      <name val="Arial"/>
      <family val="2"/>
    </font>
    <font>
      <sz val="11"/>
      <color indexed="52"/>
      <name val="Czcionka tekstu podstawowego"/>
      <family val="2"/>
      <charset val="238"/>
    </font>
    <font>
      <b/>
      <sz val="11"/>
      <color indexed="9"/>
      <name val="Czcionka tekstu podstawowego"/>
      <family val="2"/>
      <charset val="238"/>
    </font>
    <font>
      <b/>
      <sz val="10"/>
      <color indexed="9"/>
      <name val="Arial CE"/>
      <family val="2"/>
      <charset val="238"/>
    </font>
    <font>
      <b/>
      <sz val="15"/>
      <color indexed="56"/>
      <name val="Arial CE"/>
      <family val="2"/>
      <charset val="238"/>
    </font>
    <font>
      <b/>
      <sz val="13"/>
      <color indexed="56"/>
      <name val="Arial CE"/>
      <family val="2"/>
      <charset val="238"/>
    </font>
    <font>
      <b/>
      <sz val="11"/>
      <color indexed="56"/>
      <name val="Arial CE"/>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b/>
      <sz val="18"/>
      <color indexed="56"/>
      <name val="Cambria"/>
      <family val="2"/>
      <charset val="238"/>
    </font>
    <font>
      <sz val="11"/>
      <color indexed="60"/>
      <name val="Czcionka tekstu podstawowego"/>
      <family val="2"/>
      <charset val="238"/>
    </font>
    <font>
      <sz val="10"/>
      <color indexed="60"/>
      <name val="Arial CE"/>
      <family val="2"/>
      <charset val="238"/>
    </font>
    <font>
      <sz val="10"/>
      <color theme="1"/>
      <name val="Arial"/>
      <family val="2"/>
    </font>
    <font>
      <sz val="11"/>
      <name val="Arial"/>
      <family val="2"/>
    </font>
    <font>
      <sz val="10"/>
      <name val="Arial CE"/>
      <charset val="238"/>
    </font>
    <font>
      <sz val="9"/>
      <name val="Times New Roman"/>
      <family val="1"/>
    </font>
    <font>
      <b/>
      <sz val="11"/>
      <color indexed="52"/>
      <name val="Czcionka tekstu podstawowego"/>
      <family val="2"/>
      <charset val="238"/>
    </font>
    <font>
      <sz val="10"/>
      <name val="Arial"/>
      <family val="2"/>
      <charset val="238"/>
    </font>
    <font>
      <sz val="10"/>
      <color indexed="52"/>
      <name val="Arial CE"/>
      <family val="2"/>
      <charset val="238"/>
    </font>
    <font>
      <sz val="10"/>
      <color indexed="17"/>
      <name val="Arial CE"/>
      <family val="2"/>
      <charset val="238"/>
    </font>
    <font>
      <sz val="6.5"/>
      <name val="Univers"/>
      <family val="2"/>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i/>
      <sz val="8"/>
      <name val="Tms Rmn"/>
    </font>
    <font>
      <sz val="10"/>
      <color indexed="10"/>
      <name val="Arial CE"/>
      <family val="2"/>
      <charset val="238"/>
    </font>
    <font>
      <b/>
      <sz val="10"/>
      <color rgb="FFFFFFFF"/>
      <name val="Arial MT"/>
    </font>
    <font>
      <sz val="10"/>
      <color indexed="62"/>
      <name val="Arial CE"/>
      <family val="2"/>
      <charset val="238"/>
    </font>
    <font>
      <b/>
      <sz val="10"/>
      <color indexed="52"/>
      <name val="Arial CE"/>
      <family val="2"/>
      <charset val="238"/>
    </font>
    <font>
      <b/>
      <sz val="10"/>
      <color indexed="63"/>
      <name val="Arial CE"/>
      <family val="2"/>
      <charset val="238"/>
    </font>
    <font>
      <i/>
      <sz val="10"/>
      <color indexed="23"/>
      <name val="Arial CE"/>
      <family val="2"/>
      <charset val="238"/>
    </font>
    <font>
      <sz val="11"/>
      <color indexed="20"/>
      <name val="Czcionka tekstu podstawowego"/>
      <family val="2"/>
      <charset val="238"/>
    </font>
    <font>
      <i/>
      <sz val="10"/>
      <color indexed="63"/>
      <name val="Arial"/>
      <family val="2"/>
    </font>
    <font>
      <sz val="10"/>
      <color indexed="63"/>
      <name val="Arial"/>
      <family val="2"/>
    </font>
    <font>
      <b/>
      <sz val="10"/>
      <color theme="1"/>
      <name val="Arial"/>
      <family val="2"/>
    </font>
    <font>
      <sz val="14"/>
      <name val="Arial"/>
      <family val="2"/>
    </font>
    <font>
      <b/>
      <sz val="11"/>
      <color rgb="FFFF0000"/>
      <name val="Gill Sans MT"/>
      <family val="2"/>
    </font>
    <font>
      <sz val="10"/>
      <name val="Times New Roman"/>
      <family val="1"/>
    </font>
    <font>
      <b/>
      <u/>
      <sz val="11"/>
      <color rgb="FFFF0000"/>
      <name val="Calibri"/>
      <family val="2"/>
      <scheme val="minor"/>
    </font>
    <font>
      <sz val="10"/>
      <name val="Gill Sans MT"/>
    </font>
  </fonts>
  <fills count="4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3"/>
        <bgColor indexed="64"/>
      </patternFill>
    </fill>
    <fill>
      <patternFill patternType="solid">
        <fgColor theme="4" tint="-0.249977111117893"/>
        <bgColor indexed="64"/>
      </patternFill>
    </fill>
    <fill>
      <patternFill patternType="solid">
        <fgColor theme="9"/>
        <bgColor indexed="64"/>
      </patternFill>
    </fill>
    <fill>
      <patternFill patternType="solid">
        <fgColor rgb="FF92D05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2" tint="-9.9978637043366805E-2"/>
        <bgColor indexed="64"/>
      </patternFill>
    </fill>
    <fill>
      <patternFill patternType="solid">
        <fgColor rgb="FFFF000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9900"/>
        <bgColor rgb="FFFFFFFF"/>
      </patternFill>
    </fill>
  </fills>
  <borders count="73">
    <border>
      <left/>
      <right/>
      <top/>
      <bottom/>
      <diagonal/>
    </border>
    <border>
      <left/>
      <right/>
      <top style="thin">
        <color indexed="63"/>
      </top>
      <bottom style="thin">
        <color indexed="63"/>
      </bottom>
      <diagonal/>
    </border>
    <border>
      <left/>
      <right/>
      <top style="double">
        <color indexed="63"/>
      </top>
      <bottom style="thin">
        <color indexed="63"/>
      </bottom>
      <diagonal/>
    </border>
    <border>
      <left/>
      <right/>
      <top style="thin">
        <color indexed="63"/>
      </top>
      <bottom/>
      <diagonal/>
    </border>
    <border>
      <left/>
      <right/>
      <top/>
      <bottom style="thin">
        <color indexed="63"/>
      </bottom>
      <diagonal/>
    </border>
    <border>
      <left/>
      <right style="thin">
        <color indexed="63"/>
      </right>
      <top style="thin">
        <color indexed="63"/>
      </top>
      <bottom/>
      <diagonal/>
    </border>
    <border>
      <left/>
      <right style="thin">
        <color indexed="63"/>
      </right>
      <top/>
      <bottom/>
      <diagonal/>
    </border>
    <border>
      <left/>
      <right style="thin">
        <color indexed="63"/>
      </right>
      <top/>
      <bottom style="thin">
        <color indexed="63"/>
      </bottom>
      <diagonal/>
    </border>
    <border>
      <left/>
      <right style="thin">
        <color indexed="63"/>
      </right>
      <top style="thin">
        <color indexed="63"/>
      </top>
      <bottom style="thin">
        <color indexed="63"/>
      </bottom>
      <diagonal/>
    </border>
    <border>
      <left style="thin">
        <color indexed="64"/>
      </left>
      <right/>
      <top style="thin">
        <color indexed="63"/>
      </top>
      <bottom style="thin">
        <color indexed="63"/>
      </bottom>
      <diagonal/>
    </border>
    <border>
      <left style="thin">
        <color indexed="64"/>
      </left>
      <right/>
      <top style="thin">
        <color indexed="63"/>
      </top>
      <bottom/>
      <diagonal/>
    </border>
    <border>
      <left style="thin">
        <color indexed="64"/>
      </left>
      <right/>
      <top/>
      <bottom/>
      <diagonal/>
    </border>
    <border>
      <left style="thin">
        <color indexed="64"/>
      </left>
      <right/>
      <top/>
      <bottom style="thin">
        <color indexed="63"/>
      </bottom>
      <diagonal/>
    </border>
    <border>
      <left/>
      <right/>
      <top/>
      <bottom style="double">
        <color indexed="64"/>
      </bottom>
      <diagonal/>
    </border>
    <border>
      <left style="thin">
        <color indexed="64"/>
      </left>
      <right/>
      <top/>
      <bottom style="double">
        <color indexed="64"/>
      </bottom>
      <diagonal/>
    </border>
    <border>
      <left/>
      <right style="thin">
        <color indexed="63"/>
      </right>
      <top/>
      <bottom style="double">
        <color indexed="64"/>
      </bottom>
      <diagonal/>
    </border>
    <border>
      <left/>
      <right/>
      <top style="thin">
        <color indexed="64"/>
      </top>
      <bottom/>
      <diagonal/>
    </border>
    <border>
      <left style="thin">
        <color indexed="64"/>
      </left>
      <right/>
      <top style="double">
        <color indexed="63"/>
      </top>
      <bottom/>
      <diagonal/>
    </border>
    <border>
      <left style="thin">
        <color indexed="64"/>
      </left>
      <right style="thin">
        <color indexed="64"/>
      </right>
      <top style="double">
        <color indexed="64"/>
      </top>
      <bottom style="thin">
        <color indexed="63"/>
      </bottom>
      <diagonal/>
    </border>
    <border>
      <left/>
      <right style="thin">
        <color indexed="64"/>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3"/>
      </bottom>
      <diagonal/>
    </border>
    <border>
      <left/>
      <right/>
      <top style="thin">
        <color indexed="63"/>
      </top>
      <bottom style="thin">
        <color indexed="64"/>
      </bottom>
      <diagonal/>
    </border>
    <border>
      <left/>
      <right style="thin">
        <color indexed="64"/>
      </right>
      <top style="thin">
        <color indexed="63"/>
      </top>
      <bottom/>
      <diagonal/>
    </border>
    <border>
      <left/>
      <right style="thin">
        <color indexed="64"/>
      </right>
      <top/>
      <bottom/>
      <diagonal/>
    </border>
    <border>
      <left/>
      <right style="thin">
        <color indexed="64"/>
      </right>
      <top/>
      <bottom style="thin">
        <color indexed="63"/>
      </bottom>
      <diagonal/>
    </border>
    <border>
      <left/>
      <right style="thin">
        <color indexed="64"/>
      </right>
      <top/>
      <bottom style="double">
        <color indexed="64"/>
      </bottom>
      <diagonal/>
    </border>
    <border>
      <left/>
      <right style="thin">
        <color indexed="64"/>
      </right>
      <top style="double">
        <color indexed="63"/>
      </top>
      <bottom style="thin">
        <color indexed="63"/>
      </bottom>
      <diagonal/>
    </border>
    <border>
      <left/>
      <right style="thin">
        <color indexed="64"/>
      </right>
      <top style="thin">
        <color indexed="64"/>
      </top>
      <bottom/>
      <diagonal/>
    </border>
    <border>
      <left style="thin">
        <color indexed="64"/>
      </left>
      <right/>
      <top style="thin">
        <color indexed="64"/>
      </top>
      <bottom style="thin">
        <color indexed="63"/>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3"/>
      </top>
      <bottom style="thin">
        <color indexed="63"/>
      </bottom>
      <diagonal/>
    </border>
    <border>
      <left/>
      <right/>
      <top style="double">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3"/>
      </bottom>
      <diagonal/>
    </border>
    <border>
      <left/>
      <right/>
      <top style="double">
        <color indexed="64"/>
      </top>
      <bottom style="thin">
        <color indexed="63"/>
      </bottom>
      <diagonal/>
    </border>
    <border>
      <left/>
      <right style="thin">
        <color indexed="64"/>
      </right>
      <top style="double">
        <color indexed="64"/>
      </top>
      <bottom style="thin">
        <color indexed="63"/>
      </bottom>
      <diagonal/>
    </border>
    <border>
      <left style="thin">
        <color indexed="64"/>
      </left>
      <right/>
      <top style="double">
        <color indexed="63"/>
      </top>
      <bottom style="thin">
        <color indexed="63"/>
      </bottom>
      <diagonal/>
    </border>
    <border>
      <left/>
      <right style="thin">
        <color indexed="63"/>
      </right>
      <top style="double">
        <color indexed="63"/>
      </top>
      <bottom style="thin">
        <color indexed="63"/>
      </bottom>
      <diagonal/>
    </border>
    <border>
      <left/>
      <right/>
      <top style="double">
        <color indexed="63"/>
      </top>
      <bottom/>
      <diagonal/>
    </border>
    <border>
      <left/>
      <right style="thin">
        <color indexed="64"/>
      </right>
      <top style="double">
        <color indexed="63"/>
      </top>
      <bottom/>
      <diagonal/>
    </border>
    <border>
      <left style="thick">
        <color theme="0"/>
      </left>
      <right style="thick">
        <color theme="0"/>
      </right>
      <top style="thick">
        <color theme="0"/>
      </top>
      <bottom style="thick">
        <color theme="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3"/>
      </top>
      <bottom style="double">
        <color indexed="64"/>
      </bottom>
      <diagonal/>
    </border>
    <border>
      <left/>
      <right/>
      <top style="thin">
        <color indexed="63"/>
      </top>
      <bottom style="double">
        <color indexed="64"/>
      </bottom>
      <diagonal/>
    </border>
    <border>
      <left style="thin">
        <color indexed="64"/>
      </left>
      <right/>
      <top style="thin">
        <color indexed="63"/>
      </top>
      <bottom style="double">
        <color indexed="64"/>
      </bottom>
      <diagonal/>
    </border>
    <border>
      <left/>
      <right style="thin">
        <color indexed="63"/>
      </right>
      <top style="thin">
        <color indexed="63"/>
      </top>
      <bottom style="double">
        <color indexed="64"/>
      </bottom>
      <diagonal/>
    </border>
    <border>
      <left/>
      <right style="thin">
        <color indexed="64"/>
      </right>
      <top style="thin">
        <color indexed="63"/>
      </top>
      <bottom style="double">
        <color indexed="64"/>
      </bottom>
      <diagonal/>
    </border>
    <border>
      <left style="thin">
        <color indexed="64"/>
      </left>
      <right style="thin">
        <color indexed="64"/>
      </right>
      <top/>
      <bottom style="thin">
        <color indexed="63"/>
      </bottom>
      <diagonal/>
    </border>
    <border>
      <left style="thin">
        <color indexed="64"/>
      </left>
      <right style="thin">
        <color indexed="64"/>
      </right>
      <top/>
      <bottom style="double">
        <color indexed="64"/>
      </bottom>
      <diagonal/>
    </border>
    <border>
      <left/>
      <right/>
      <top style="dotted">
        <color indexed="64"/>
      </top>
      <bottom/>
      <diagonal/>
    </border>
    <border>
      <left style="dotted">
        <color indexed="64"/>
      </left>
      <right/>
      <top/>
      <bottom/>
      <diagonal/>
    </border>
    <border>
      <left style="dotted">
        <color indexed="64"/>
      </left>
      <right/>
      <top/>
      <bottom style="double">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dotted">
        <color indexed="64"/>
      </top>
      <bottom/>
      <diagonal/>
    </border>
    <border>
      <left/>
      <right/>
      <top style="thin">
        <color indexed="64"/>
      </top>
      <bottom style="double">
        <color indexed="64"/>
      </bottom>
      <diagonal/>
    </border>
  </borders>
  <cellStyleXfs count="296">
    <xf numFmtId="0" fontId="0" fillId="0" borderId="0"/>
    <xf numFmtId="164" fontId="13" fillId="0" borderId="0" applyFont="0" applyFill="0" applyBorder="0" applyAlignment="0" applyProtection="0"/>
    <xf numFmtId="0" fontId="36" fillId="0" borderId="0" applyNumberFormat="0" applyFill="0" applyBorder="0" applyAlignment="0" applyProtection="0"/>
    <xf numFmtId="0" fontId="29" fillId="0" borderId="0"/>
    <xf numFmtId="0" fontId="27" fillId="0" borderId="0"/>
    <xf numFmtId="0" fontId="35" fillId="0" borderId="0"/>
    <xf numFmtId="9" fontId="13" fillId="0" borderId="0" applyFont="0" applyFill="0" applyBorder="0" applyAlignment="0" applyProtection="0"/>
    <xf numFmtId="0" fontId="23" fillId="0" borderId="0"/>
    <xf numFmtId="0" fontId="12" fillId="0" borderId="0"/>
    <xf numFmtId="0" fontId="47" fillId="0" borderId="0"/>
    <xf numFmtId="164" fontId="13" fillId="0" borderId="0" applyFont="0" applyFill="0" applyBorder="0" applyAlignment="0" applyProtection="0"/>
    <xf numFmtId="0" fontId="22" fillId="0" borderId="0"/>
    <xf numFmtId="0" fontId="13" fillId="0" borderId="0"/>
    <xf numFmtId="0" fontId="12" fillId="0" borderId="0"/>
    <xf numFmtId="9" fontId="13" fillId="0" borderId="0" applyFont="0" applyFill="0" applyBorder="0" applyAlignment="0" applyProtection="0"/>
    <xf numFmtId="0" fontId="11" fillId="0" borderId="0"/>
    <xf numFmtId="0" fontId="11" fillId="0" borderId="0"/>
    <xf numFmtId="0" fontId="22" fillId="0" borderId="0"/>
    <xf numFmtId="0" fontId="22" fillId="0" borderId="0"/>
    <xf numFmtId="0" fontId="22" fillId="0" borderId="0"/>
    <xf numFmtId="0" fontId="22" fillId="0" borderId="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17" borderId="0" applyNumberFormat="0" applyBorder="0" applyAlignment="0" applyProtection="0"/>
    <xf numFmtId="0" fontId="30" fillId="20" borderId="0" applyNumberFormat="0" applyBorder="0" applyAlignment="0" applyProtection="0"/>
    <xf numFmtId="0" fontId="30" fillId="23" borderId="0" applyNumberFormat="0" applyBorder="0" applyAlignment="0" applyProtection="0"/>
    <xf numFmtId="0" fontId="48" fillId="24"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31" borderId="0" applyNumberFormat="0" applyBorder="0" applyAlignment="0" applyProtection="0"/>
    <xf numFmtId="0" fontId="49" fillId="15" borderId="0" applyNumberFormat="0" applyBorder="0" applyAlignment="0" applyProtection="0"/>
    <xf numFmtId="0" fontId="50" fillId="32" borderId="50" applyNumberFormat="0" applyAlignment="0" applyProtection="0"/>
    <xf numFmtId="0" fontId="51" fillId="33" borderId="51" applyNumberFormat="0" applyAlignment="0" applyProtection="0"/>
    <xf numFmtId="164" fontId="22" fillId="0" borderId="0" applyFont="0" applyFill="0" applyBorder="0" applyAlignment="0" applyProtection="0"/>
    <xf numFmtId="164" fontId="13" fillId="0" borderId="0" applyFont="0" applyFill="0" applyBorder="0" applyAlignment="0" applyProtection="0"/>
    <xf numFmtId="164" fontId="22" fillId="0" borderId="0" applyFont="0" applyFill="0" applyBorder="0" applyAlignment="0" applyProtection="0"/>
    <xf numFmtId="0" fontId="52" fillId="0" borderId="0" applyNumberFormat="0" applyFill="0" applyBorder="0" applyAlignment="0" applyProtection="0"/>
    <xf numFmtId="0" fontId="53" fillId="16" borderId="0" applyNumberFormat="0" applyBorder="0" applyAlignment="0" applyProtection="0"/>
    <xf numFmtId="0" fontId="54" fillId="0" borderId="52" applyNumberFormat="0" applyFill="0" applyAlignment="0" applyProtection="0"/>
    <xf numFmtId="0" fontId="55" fillId="0" borderId="53" applyNumberFormat="0" applyFill="0" applyAlignment="0" applyProtection="0"/>
    <xf numFmtId="0" fontId="56" fillId="0" borderId="54" applyNumberFormat="0" applyFill="0" applyAlignment="0" applyProtection="0"/>
    <xf numFmtId="0" fontId="56" fillId="0" borderId="0" applyNumberFormat="0" applyFill="0" applyBorder="0" applyAlignment="0" applyProtection="0"/>
    <xf numFmtId="0" fontId="14" fillId="0" borderId="0" applyNumberFormat="0" applyFill="0" applyBorder="0" applyAlignment="0" applyProtection="0">
      <alignment vertical="top"/>
      <protection locked="0"/>
    </xf>
    <xf numFmtId="0" fontId="57" fillId="19" borderId="50" applyNumberFormat="0" applyAlignment="0" applyProtection="0"/>
    <xf numFmtId="0" fontId="58" fillId="0" borderId="55" applyNumberFormat="0" applyFill="0" applyAlignment="0" applyProtection="0"/>
    <xf numFmtId="0" fontId="59" fillId="34" borderId="0" applyNumberFormat="0" applyBorder="0" applyAlignment="0" applyProtection="0"/>
    <xf numFmtId="0" fontId="13" fillId="0" borderId="0"/>
    <xf numFmtId="0" fontId="22" fillId="35" borderId="56" applyNumberFormat="0" applyFont="0" applyAlignment="0" applyProtection="0"/>
    <xf numFmtId="0" fontId="60" fillId="32" borderId="57" applyNumberFormat="0" applyAlignment="0" applyProtection="0"/>
    <xf numFmtId="9" fontId="13" fillId="0" borderId="0" applyFont="0" applyFill="0" applyBorder="0" applyAlignment="0" applyProtection="0"/>
    <xf numFmtId="9" fontId="22" fillId="0" borderId="0" applyFont="0" applyFill="0" applyBorder="0" applyAlignment="0" applyProtection="0"/>
    <xf numFmtId="0" fontId="61" fillId="0" borderId="0" applyNumberFormat="0" applyFill="0" applyBorder="0" applyAlignment="0" applyProtection="0"/>
    <xf numFmtId="0" fontId="62" fillId="0" borderId="58" applyNumberFormat="0" applyFill="0" applyAlignment="0" applyProtection="0"/>
    <xf numFmtId="0" fontId="31" fillId="0" borderId="0" applyNumberFormat="0" applyFill="0" applyBorder="0" applyAlignment="0" applyProtection="0"/>
    <xf numFmtId="0" fontId="10" fillId="0" borderId="0"/>
    <xf numFmtId="9" fontId="10" fillId="0" borderId="0" applyFont="0" applyFill="0" applyBorder="0" applyAlignment="0" applyProtection="0"/>
    <xf numFmtId="0" fontId="22" fillId="0" borderId="0"/>
    <xf numFmtId="0" fontId="22" fillId="0" borderId="0"/>
    <xf numFmtId="0" fontId="8" fillId="0" borderId="0"/>
    <xf numFmtId="0" fontId="74" fillId="14" borderId="0" applyNumberFormat="0" applyBorder="0" applyAlignment="0" applyProtection="0"/>
    <xf numFmtId="0" fontId="74" fillId="15" borderId="0" applyNumberFormat="0" applyBorder="0" applyAlignment="0" applyProtection="0"/>
    <xf numFmtId="0" fontId="74" fillId="16" borderId="0" applyNumberFormat="0" applyBorder="0" applyAlignment="0" applyProtection="0"/>
    <xf numFmtId="0" fontId="74" fillId="17" borderId="0" applyNumberFormat="0" applyBorder="0" applyAlignment="0" applyProtection="0"/>
    <xf numFmtId="0" fontId="74" fillId="18" borderId="0" applyNumberFormat="0" applyBorder="0" applyAlignment="0" applyProtection="0"/>
    <xf numFmtId="0" fontId="74" fillId="19"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75" fillId="14" borderId="0" applyNumberFormat="0" applyBorder="0" applyAlignment="0" applyProtection="0"/>
    <xf numFmtId="0" fontId="75" fillId="15"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75" fillId="18" borderId="0" applyNumberFormat="0" applyBorder="0" applyAlignment="0" applyProtection="0"/>
    <xf numFmtId="0" fontId="75" fillId="19"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74" fillId="20" borderId="0" applyNumberFormat="0" applyBorder="0" applyAlignment="0" applyProtection="0"/>
    <xf numFmtId="0" fontId="74" fillId="21" borderId="0" applyNumberFormat="0" applyBorder="0" applyAlignment="0" applyProtection="0"/>
    <xf numFmtId="0" fontId="74" fillId="22" borderId="0" applyNumberFormat="0" applyBorder="0" applyAlignment="0" applyProtection="0"/>
    <xf numFmtId="0" fontId="74" fillId="17" borderId="0" applyNumberFormat="0" applyBorder="0" applyAlignment="0" applyProtection="0"/>
    <xf numFmtId="0" fontId="74" fillId="20" borderId="0" applyNumberFormat="0" applyBorder="0" applyAlignment="0" applyProtection="0"/>
    <xf numFmtId="0" fontId="74" fillId="23"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17" borderId="0" applyNumberFormat="0" applyBorder="0" applyAlignment="0" applyProtection="0"/>
    <xf numFmtId="0" fontId="30" fillId="20" borderId="0" applyNumberFormat="0" applyBorder="0" applyAlignment="0" applyProtection="0"/>
    <xf numFmtId="0" fontId="30" fillId="23" borderId="0" applyNumberFormat="0" applyBorder="0" applyAlignment="0" applyProtection="0"/>
    <xf numFmtId="0" fontId="75" fillId="20" borderId="0" applyNumberFormat="0" applyBorder="0" applyAlignment="0" applyProtection="0"/>
    <xf numFmtId="0" fontId="75" fillId="21" borderId="0" applyNumberFormat="0" applyBorder="0" applyAlignment="0" applyProtection="0"/>
    <xf numFmtId="0" fontId="75" fillId="22" borderId="0" applyNumberFormat="0" applyBorder="0" applyAlignment="0" applyProtection="0"/>
    <xf numFmtId="0" fontId="75" fillId="17" borderId="0" applyNumberFormat="0" applyBorder="0" applyAlignment="0" applyProtection="0"/>
    <xf numFmtId="0" fontId="75" fillId="20" borderId="0" applyNumberFormat="0" applyBorder="0" applyAlignment="0" applyProtection="0"/>
    <xf numFmtId="0" fontId="75" fillId="23"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17" borderId="0" applyNumberFormat="0" applyBorder="0" applyAlignment="0" applyProtection="0"/>
    <xf numFmtId="0" fontId="30" fillId="20" borderId="0" applyNumberFormat="0" applyBorder="0" applyAlignment="0" applyProtection="0"/>
    <xf numFmtId="0" fontId="30" fillId="23" borderId="0" applyNumberFormat="0" applyBorder="0" applyAlignment="0" applyProtection="0"/>
    <xf numFmtId="0" fontId="76" fillId="24" borderId="0" applyNumberFormat="0" applyBorder="0" applyAlignment="0" applyProtection="0"/>
    <xf numFmtId="0" fontId="76" fillId="21" borderId="0" applyNumberFormat="0" applyBorder="0" applyAlignment="0" applyProtection="0"/>
    <xf numFmtId="0" fontId="76" fillId="22" borderId="0" applyNumberFormat="0" applyBorder="0" applyAlignment="0" applyProtection="0"/>
    <xf numFmtId="0" fontId="76" fillId="25" borderId="0" applyNumberFormat="0" applyBorder="0" applyAlignment="0" applyProtection="0"/>
    <xf numFmtId="0" fontId="76" fillId="26" borderId="0" applyNumberFormat="0" applyBorder="0" applyAlignment="0" applyProtection="0"/>
    <xf numFmtId="0" fontId="76" fillId="27" borderId="0" applyNumberFormat="0" applyBorder="0" applyAlignment="0" applyProtection="0"/>
    <xf numFmtId="0" fontId="48" fillId="24"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77" fillId="24" borderId="0" applyNumberFormat="0" applyBorder="0" applyAlignment="0" applyProtection="0"/>
    <xf numFmtId="0" fontId="77" fillId="21" borderId="0" applyNumberFormat="0" applyBorder="0" applyAlignment="0" applyProtection="0"/>
    <xf numFmtId="0" fontId="77" fillId="22" borderId="0" applyNumberFormat="0" applyBorder="0" applyAlignment="0" applyProtection="0"/>
    <xf numFmtId="0" fontId="77" fillId="25" borderId="0" applyNumberFormat="0" applyBorder="0" applyAlignment="0" applyProtection="0"/>
    <xf numFmtId="0" fontId="77" fillId="26" borderId="0" applyNumberFormat="0" applyBorder="0" applyAlignment="0" applyProtection="0"/>
    <xf numFmtId="0" fontId="77" fillId="27" borderId="0" applyNumberFormat="0" applyBorder="0" applyAlignment="0" applyProtection="0"/>
    <xf numFmtId="0" fontId="48" fillId="24"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77"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77" fillId="25" borderId="0" applyNumberFormat="0" applyBorder="0" applyAlignment="0" applyProtection="0"/>
    <xf numFmtId="0" fontId="77" fillId="26" borderId="0" applyNumberFormat="0" applyBorder="0" applyAlignment="0" applyProtection="0"/>
    <xf numFmtId="0" fontId="77" fillId="31" borderId="0" applyNumberFormat="0" applyBorder="0" applyAlignment="0" applyProtection="0"/>
    <xf numFmtId="0" fontId="22" fillId="0" borderId="0" applyNumberFormat="0" applyFill="0" applyBorder="0" applyAlignment="0" applyProtection="0"/>
    <xf numFmtId="0" fontId="13" fillId="0" borderId="39">
      <alignment horizontal="center" vertical="center"/>
    </xf>
    <xf numFmtId="0" fontId="22" fillId="35" borderId="56" applyNumberFormat="0" applyFont="0" applyAlignment="0" applyProtection="0"/>
    <xf numFmtId="0" fontId="31" fillId="0" borderId="0" applyNumberFormat="0" applyFill="0" applyBorder="0" applyAlignment="0" applyProtection="0"/>
    <xf numFmtId="0" fontId="50" fillId="32" borderId="50" applyNumberFormat="0" applyAlignment="0" applyProtection="0"/>
    <xf numFmtId="0" fontId="53" fillId="16" borderId="0" applyNumberFormat="0" applyBorder="0" applyAlignment="0" applyProtection="0"/>
    <xf numFmtId="0" fontId="50" fillId="32" borderId="50" applyNumberFormat="0" applyAlignment="0" applyProtection="0"/>
    <xf numFmtId="0" fontId="78" fillId="0" borderId="58" applyNumberFormat="0" applyFill="0" applyAlignment="0" applyProtection="0"/>
    <xf numFmtId="0" fontId="58" fillId="0" borderId="55" applyNumberFormat="0" applyFill="0" applyAlignment="0" applyProtection="0"/>
    <xf numFmtId="0" fontId="79" fillId="15" borderId="0" applyNumberFormat="0" applyBorder="0" applyAlignment="0" applyProtection="0"/>
    <xf numFmtId="164" fontId="13" fillId="0" borderId="0" applyFont="0" applyFill="0" applyBorder="0" applyAlignment="0" applyProtection="0"/>
    <xf numFmtId="0" fontId="22" fillId="35" borderId="56" applyNumberFormat="0" applyFont="0" applyAlignment="0" applyProtection="0"/>
    <xf numFmtId="0" fontId="49" fillId="15" borderId="0" applyNumberFormat="0" applyBorder="0" applyAlignment="0" applyProtection="0"/>
    <xf numFmtId="0" fontId="80" fillId="19" borderId="50" applyNumberFormat="0" applyAlignment="0" applyProtection="0"/>
    <xf numFmtId="0" fontId="81" fillId="32" borderId="57" applyNumberFormat="0" applyAlignment="0" applyProtection="0"/>
    <xf numFmtId="168" fontId="22" fillId="0" borderId="0" applyFill="0" applyBorder="0" applyAlignment="0" applyProtection="0"/>
    <xf numFmtId="0" fontId="82" fillId="16" borderId="0" applyNumberFormat="0" applyBorder="0" applyAlignment="0" applyProtection="0"/>
    <xf numFmtId="166" fontId="13" fillId="0" borderId="0" applyBorder="0"/>
    <xf numFmtId="166" fontId="13" fillId="0" borderId="11"/>
    <xf numFmtId="0" fontId="83" fillId="0" borderId="0" applyNumberFormat="0" applyFill="0" applyBorder="0" applyAlignment="0" applyProtection="0"/>
    <xf numFmtId="0" fontId="84" fillId="0" borderId="0" applyNumberFormat="0" applyFill="0" applyBorder="0" applyAlignment="0" applyProtection="0"/>
    <xf numFmtId="0" fontId="57" fillId="19" borderId="50" applyNumberFormat="0" applyAlignment="0" applyProtection="0"/>
    <xf numFmtId="169" fontId="22" fillId="0" borderId="0" applyFont="0" applyFill="0" applyBorder="0" applyAlignment="0" applyProtection="0"/>
    <xf numFmtId="0" fontId="23" fillId="0" borderId="0"/>
    <xf numFmtId="0" fontId="48"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31" borderId="0" applyNumberFormat="0" applyBorder="0" applyAlignment="0" applyProtection="0"/>
    <xf numFmtId="170" fontId="22" fillId="0" borderId="0" applyFill="0" applyBorder="0" applyAlignment="0" applyProtection="0"/>
    <xf numFmtId="3" fontId="22" fillId="0" borderId="0" applyFill="0" applyBorder="0" applyAlignment="0" applyProtection="0"/>
    <xf numFmtId="0" fontId="52" fillId="0" borderId="0" applyNumberFormat="0" applyFill="0" applyBorder="0" applyAlignment="0" applyProtection="0"/>
    <xf numFmtId="0" fontId="57" fillId="19" borderId="50" applyNumberFormat="0" applyAlignment="0" applyProtection="0"/>
    <xf numFmtId="0" fontId="49" fillId="15" borderId="0" applyNumberFormat="0" applyBorder="0" applyAlignment="0" applyProtection="0"/>
    <xf numFmtId="0" fontId="85" fillId="0" borderId="55" applyNumberFormat="0" applyFill="0" applyAlignment="0" applyProtection="0"/>
    <xf numFmtId="0" fontId="86" fillId="33" borderId="51" applyNumberFormat="0" applyAlignment="0" applyProtection="0"/>
    <xf numFmtId="0" fontId="51" fillId="33" borderId="51" applyNumberFormat="0" applyAlignment="0" applyProtection="0"/>
    <xf numFmtId="0" fontId="87" fillId="33" borderId="51" applyNumberFormat="0" applyAlignment="0" applyProtection="0"/>
    <xf numFmtId="0" fontId="58" fillId="0" borderId="55" applyNumberFormat="0" applyFill="0" applyAlignment="0" applyProtection="0"/>
    <xf numFmtId="171" fontId="22" fillId="0" borderId="0" applyFill="0" applyBorder="0" applyAlignment="0" applyProtection="0"/>
    <xf numFmtId="0" fontId="22" fillId="0" borderId="0"/>
    <xf numFmtId="0" fontId="88" fillId="0" borderId="52" applyNumberFormat="0" applyFill="0" applyAlignment="0" applyProtection="0"/>
    <xf numFmtId="0" fontId="89" fillId="0" borderId="53" applyNumberFormat="0" applyFill="0" applyAlignment="0" applyProtection="0"/>
    <xf numFmtId="0" fontId="90" fillId="0" borderId="54" applyNumberFormat="0" applyFill="0" applyAlignment="0" applyProtection="0"/>
    <xf numFmtId="0" fontId="90" fillId="0" borderId="0" applyNumberFormat="0" applyFill="0" applyBorder="0" applyAlignment="0" applyProtection="0"/>
    <xf numFmtId="0" fontId="91" fillId="0" borderId="52" applyNumberFormat="0" applyFill="0" applyAlignment="0" applyProtection="0"/>
    <xf numFmtId="0" fontId="92" fillId="0" borderId="53" applyNumberFormat="0" applyFill="0" applyAlignment="0" applyProtection="0"/>
    <xf numFmtId="0" fontId="93" fillId="0" borderId="54" applyNumberFormat="0" applyFill="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95" fillId="34" borderId="0" applyNumberFormat="0" applyBorder="0" applyAlignment="0" applyProtection="0"/>
    <xf numFmtId="0" fontId="96" fillId="34" borderId="0" applyNumberFormat="0" applyBorder="0" applyAlignment="0" applyProtection="0"/>
    <xf numFmtId="0" fontId="59" fillId="34" borderId="0" applyNumberFormat="0" applyBorder="0" applyAlignment="0" applyProtection="0"/>
    <xf numFmtId="0" fontId="97" fillId="0" borderId="0"/>
    <xf numFmtId="0" fontId="22" fillId="0" borderId="0"/>
    <xf numFmtId="0" fontId="98" fillId="0" borderId="0"/>
    <xf numFmtId="0" fontId="97" fillId="0" borderId="0"/>
    <xf numFmtId="0" fontId="97" fillId="0" borderId="0"/>
    <xf numFmtId="0" fontId="22" fillId="0" borderId="0"/>
    <xf numFmtId="0" fontId="8" fillId="0" borderId="0"/>
    <xf numFmtId="0" fontId="97" fillId="0" borderId="0"/>
    <xf numFmtId="0" fontId="97" fillId="0" borderId="0"/>
    <xf numFmtId="0" fontId="30" fillId="0" borderId="0"/>
    <xf numFmtId="0" fontId="22" fillId="0" borderId="0"/>
    <xf numFmtId="0" fontId="8" fillId="0" borderId="0"/>
    <xf numFmtId="0" fontId="97" fillId="0" borderId="0"/>
    <xf numFmtId="0" fontId="13" fillId="0" borderId="0"/>
    <xf numFmtId="0" fontId="8" fillId="0" borderId="0"/>
    <xf numFmtId="0" fontId="8" fillId="0" borderId="0"/>
    <xf numFmtId="0" fontId="99" fillId="0" borderId="0"/>
    <xf numFmtId="0" fontId="99" fillId="0" borderId="0"/>
    <xf numFmtId="0" fontId="22" fillId="0" borderId="0"/>
    <xf numFmtId="0" fontId="100" fillId="0" borderId="0">
      <alignment horizontal="left"/>
    </xf>
    <xf numFmtId="0" fontId="101" fillId="32" borderId="50" applyNumberFormat="0" applyAlignment="0" applyProtection="0"/>
    <xf numFmtId="9" fontId="97" fillId="0" borderId="0" applyFont="0" applyFill="0" applyBorder="0" applyAlignment="0" applyProtection="0"/>
    <xf numFmtId="9" fontId="8" fillId="0" borderId="0" applyFont="0" applyFill="0" applyBorder="0" applyAlignment="0" applyProtection="0"/>
    <xf numFmtId="0" fontId="102" fillId="35" borderId="56" applyNumberFormat="0" applyFont="0" applyAlignment="0" applyProtection="0"/>
    <xf numFmtId="0" fontId="103" fillId="0" borderId="55" applyNumberFormat="0" applyFill="0" applyAlignment="0" applyProtection="0"/>
    <xf numFmtId="0" fontId="61" fillId="0" borderId="0" applyNumberFormat="0" applyFill="0" applyBorder="0" applyAlignment="0" applyProtection="0"/>
    <xf numFmtId="0" fontId="54" fillId="0" borderId="52" applyNumberFormat="0" applyFill="0" applyAlignment="0" applyProtection="0"/>
    <xf numFmtId="0" fontId="55" fillId="0" borderId="53" applyNumberFormat="0" applyFill="0" applyAlignment="0" applyProtection="0"/>
    <xf numFmtId="0" fontId="56" fillId="0" borderId="54" applyNumberFormat="0" applyFill="0" applyAlignment="0" applyProtection="0"/>
    <xf numFmtId="0" fontId="56" fillId="0" borderId="0" applyNumberFormat="0" applyFill="0" applyBorder="0" applyAlignment="0" applyProtection="0"/>
    <xf numFmtId="0" fontId="53" fillId="16" borderId="0" applyNumberFormat="0" applyBorder="0" applyAlignment="0" applyProtection="0"/>
    <xf numFmtId="0" fontId="13" fillId="0" borderId="35">
      <alignment horizontal="center" vertical="center"/>
    </xf>
    <xf numFmtId="0" fontId="60" fillId="32" borderId="57" applyNumberFormat="0" applyAlignment="0" applyProtection="0"/>
    <xf numFmtId="0" fontId="104" fillId="16" borderId="0" applyNumberFormat="0" applyBorder="0" applyAlignment="0" applyProtection="0"/>
    <xf numFmtId="172" fontId="105" fillId="0" borderId="0"/>
    <xf numFmtId="0" fontId="22" fillId="0" borderId="0"/>
    <xf numFmtId="0" fontId="106" fillId="0" borderId="58" applyNumberFormat="0" applyFill="0" applyAlignment="0" applyProtection="0"/>
    <xf numFmtId="0" fontId="62" fillId="0" borderId="58" applyNumberFormat="0" applyFill="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9" fillId="0" borderId="0"/>
    <xf numFmtId="0" fontId="110" fillId="0" borderId="0" applyNumberFormat="0" applyFill="0" applyBorder="0" applyAlignment="0" applyProtection="0"/>
    <xf numFmtId="0" fontId="52" fillId="0" borderId="0" applyNumberFormat="0" applyFill="0" applyBorder="0" applyAlignment="0" applyProtection="0"/>
    <xf numFmtId="0" fontId="61" fillId="0" borderId="0" applyNumberFormat="0" applyFill="0" applyBorder="0" applyAlignment="0" applyProtection="0"/>
    <xf numFmtId="0" fontId="54" fillId="0" borderId="52" applyNumberFormat="0" applyFill="0" applyAlignment="0" applyProtection="0"/>
    <xf numFmtId="0" fontId="55" fillId="0" borderId="53" applyNumberFormat="0" applyFill="0" applyAlignment="0" applyProtection="0"/>
    <xf numFmtId="0" fontId="56" fillId="0" borderId="54" applyNumberFormat="0" applyFill="0" applyAlignment="0" applyProtection="0"/>
    <xf numFmtId="0" fontId="56" fillId="0" borderId="0" applyNumberFormat="0" applyFill="0" applyBorder="0" applyAlignment="0" applyProtection="0"/>
    <xf numFmtId="173" fontId="111" fillId="44" borderId="0">
      <alignment horizontal="center" vertical="center"/>
    </xf>
    <xf numFmtId="0" fontId="94" fillId="0" borderId="0" applyNumberFormat="0" applyFill="0" applyBorder="0" applyAlignment="0" applyProtection="0"/>
    <xf numFmtId="0" fontId="60" fillId="32" borderId="57" applyNumberFormat="0" applyAlignment="0" applyProtection="0"/>
    <xf numFmtId="0" fontId="102" fillId="35" borderId="56" applyNumberFormat="0" applyFont="0" applyAlignment="0" applyProtection="0"/>
    <xf numFmtId="0" fontId="31" fillId="0" borderId="0" applyNumberFormat="0" applyFill="0" applyBorder="0" applyAlignment="0" applyProtection="0"/>
    <xf numFmtId="0" fontId="51" fillId="33" borderId="51" applyNumberFormat="0" applyAlignment="0" applyProtection="0"/>
    <xf numFmtId="2" fontId="22" fillId="0" borderId="0" applyFill="0" applyBorder="0" applyAlignment="0" applyProtection="0"/>
    <xf numFmtId="0" fontId="112" fillId="19" borderId="50" applyNumberFormat="0" applyAlignment="0" applyProtection="0"/>
    <xf numFmtId="0" fontId="113" fillId="32" borderId="50" applyNumberFormat="0" applyAlignment="0" applyProtection="0"/>
    <xf numFmtId="0" fontId="114" fillId="32" borderId="57" applyNumberFormat="0" applyAlignment="0" applyProtection="0"/>
    <xf numFmtId="0" fontId="115" fillId="0" borderId="0" applyNumberFormat="0" applyFill="0" applyBorder="0" applyAlignment="0" applyProtection="0"/>
    <xf numFmtId="0" fontId="116" fillId="15" borderId="0" applyNumberFormat="0" applyBorder="0" applyAlignment="0" applyProtection="0"/>
    <xf numFmtId="0" fontId="76" fillId="28" borderId="0" applyNumberFormat="0" applyBorder="0" applyAlignment="0" applyProtection="0"/>
    <xf numFmtId="0" fontId="76" fillId="29" borderId="0" applyNumberFormat="0" applyBorder="0" applyAlignment="0" applyProtection="0"/>
    <xf numFmtId="0" fontId="76" fillId="30" borderId="0" applyNumberFormat="0" applyBorder="0" applyAlignment="0" applyProtection="0"/>
    <xf numFmtId="0" fontId="76" fillId="25" borderId="0" applyNumberFormat="0" applyBorder="0" applyAlignment="0" applyProtection="0"/>
    <xf numFmtId="0" fontId="76" fillId="26" borderId="0" applyNumberFormat="0" applyBorder="0" applyAlignment="0" applyProtection="0"/>
    <xf numFmtId="0" fontId="76" fillId="31" borderId="0" applyNumberFormat="0" applyBorder="0" applyAlignment="0" applyProtection="0"/>
    <xf numFmtId="0" fontId="7" fillId="0" borderId="0"/>
    <xf numFmtId="0" fontId="6" fillId="0" borderId="0"/>
    <xf numFmtId="0" fontId="5" fillId="0" borderId="0"/>
    <xf numFmtId="0" fontId="2" fillId="0" borderId="0"/>
    <xf numFmtId="0" fontId="122" fillId="0" borderId="0"/>
    <xf numFmtId="164" fontId="13" fillId="0" borderId="0" applyFont="0" applyFill="0" applyBorder="0" applyAlignment="0" applyProtection="0"/>
    <xf numFmtId="0" fontId="2" fillId="0" borderId="0"/>
    <xf numFmtId="9"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1" fillId="0" borderId="0"/>
  </cellStyleXfs>
  <cellXfs count="705">
    <xf numFmtId="0" fontId="0" fillId="0" borderId="0" xfId="0"/>
    <xf numFmtId="0" fontId="15" fillId="0" borderId="0" xfId="0" applyFont="1" applyAlignment="1">
      <alignment vertical="center"/>
    </xf>
    <xf numFmtId="0" fontId="15" fillId="2" borderId="0" xfId="0" applyFont="1" applyFill="1" applyAlignment="1">
      <alignment vertical="center"/>
    </xf>
    <xf numFmtId="0" fontId="15" fillId="2" borderId="0" xfId="0" applyFont="1" applyFill="1" applyBorder="1" applyAlignment="1">
      <alignment vertical="center"/>
    </xf>
    <xf numFmtId="0" fontId="18" fillId="2" borderId="0" xfId="0" applyFont="1" applyFill="1" applyAlignment="1"/>
    <xf numFmtId="166" fontId="19" fillId="2" borderId="0" xfId="0" applyNumberFormat="1" applyFont="1" applyFill="1" applyBorder="1" applyAlignment="1">
      <alignment horizontal="center" vertical="center"/>
    </xf>
    <xf numFmtId="0" fontId="20" fillId="2" borderId="1" xfId="0" applyFont="1" applyFill="1" applyBorder="1" applyAlignment="1">
      <alignment horizontal="center" vertical="center"/>
    </xf>
    <xf numFmtId="0" fontId="19" fillId="2" borderId="2" xfId="0" applyFont="1" applyFill="1" applyBorder="1" applyAlignment="1">
      <alignment horizontal="left" vertical="center" wrapText="1"/>
    </xf>
    <xf numFmtId="166" fontId="19" fillId="2" borderId="3" xfId="0" applyNumberFormat="1" applyFont="1" applyFill="1" applyBorder="1" applyAlignment="1">
      <alignment horizontal="center" vertical="center"/>
    </xf>
    <xf numFmtId="166" fontId="19" fillId="2" borderId="4" xfId="0" applyNumberFormat="1" applyFont="1" applyFill="1" applyBorder="1" applyAlignment="1">
      <alignment horizontal="center" vertical="center"/>
    </xf>
    <xf numFmtId="166" fontId="19" fillId="2" borderId="1" xfId="0" applyNumberFormat="1" applyFont="1" applyFill="1" applyBorder="1" applyAlignment="1">
      <alignment horizontal="center" vertical="center"/>
    </xf>
    <xf numFmtId="0" fontId="19" fillId="2" borderId="1" xfId="0" applyFont="1" applyFill="1" applyBorder="1" applyAlignment="1">
      <alignment vertical="center"/>
    </xf>
    <xf numFmtId="0" fontId="19" fillId="2" borderId="3" xfId="0" applyFont="1" applyFill="1" applyBorder="1" applyAlignment="1">
      <alignment vertical="center"/>
    </xf>
    <xf numFmtId="0" fontId="19" fillId="2" borderId="0" xfId="0" applyFont="1" applyFill="1" applyBorder="1" applyAlignment="1">
      <alignment vertical="center"/>
    </xf>
    <xf numFmtId="0" fontId="19" fillId="2" borderId="4" xfId="0" applyFont="1" applyFill="1" applyBorder="1" applyAlignment="1">
      <alignment vertical="center"/>
    </xf>
    <xf numFmtId="166" fontId="19" fillId="2" borderId="5" xfId="0" applyNumberFormat="1" applyFont="1" applyFill="1" applyBorder="1" applyAlignment="1">
      <alignment horizontal="center" vertical="center"/>
    </xf>
    <xf numFmtId="166" fontId="19" fillId="2" borderId="6" xfId="0" applyNumberFormat="1" applyFont="1" applyFill="1" applyBorder="1" applyAlignment="1">
      <alignment horizontal="center" vertical="center"/>
    </xf>
    <xf numFmtId="166" fontId="19" fillId="2" borderId="7" xfId="0" applyNumberFormat="1" applyFont="1" applyFill="1" applyBorder="1" applyAlignment="1">
      <alignment horizontal="center" vertical="center"/>
    </xf>
    <xf numFmtId="166" fontId="19" fillId="2" borderId="8" xfId="0" applyNumberFormat="1" applyFont="1" applyFill="1" applyBorder="1" applyAlignment="1">
      <alignment horizontal="center" vertical="center"/>
    </xf>
    <xf numFmtId="0" fontId="20" fillId="2" borderId="9" xfId="0" applyFont="1" applyFill="1" applyBorder="1" applyAlignment="1">
      <alignment horizontal="center" vertical="center"/>
    </xf>
    <xf numFmtId="166" fontId="19" fillId="2" borderId="10" xfId="0" applyNumberFormat="1" applyFont="1" applyFill="1" applyBorder="1" applyAlignment="1">
      <alignment horizontal="center" vertical="center"/>
    </xf>
    <xf numFmtId="166" fontId="19" fillId="2" borderId="11" xfId="0" applyNumberFormat="1" applyFont="1" applyFill="1" applyBorder="1" applyAlignment="1">
      <alignment horizontal="center" vertical="center"/>
    </xf>
    <xf numFmtId="166" fontId="19" fillId="2" borderId="12" xfId="0" applyNumberFormat="1" applyFont="1" applyFill="1" applyBorder="1" applyAlignment="1">
      <alignment horizontal="center" vertical="center"/>
    </xf>
    <xf numFmtId="166" fontId="19" fillId="2" borderId="9" xfId="0" applyNumberFormat="1" applyFont="1" applyFill="1" applyBorder="1" applyAlignment="1">
      <alignment horizontal="center" vertical="center"/>
    </xf>
    <xf numFmtId="0" fontId="19" fillId="2" borderId="13" xfId="0" applyFont="1" applyFill="1" applyBorder="1" applyAlignment="1">
      <alignment vertical="center"/>
    </xf>
    <xf numFmtId="166" fontId="19" fillId="2" borderId="14" xfId="0" applyNumberFormat="1" applyFont="1" applyFill="1" applyBorder="1" applyAlignment="1">
      <alignment horizontal="center" vertical="center"/>
    </xf>
    <xf numFmtId="166" fontId="19" fillId="2" borderId="13" xfId="0" applyNumberFormat="1" applyFont="1" applyFill="1" applyBorder="1" applyAlignment="1">
      <alignment horizontal="center" vertical="center"/>
    </xf>
    <xf numFmtId="166" fontId="19" fillId="2" borderId="15" xfId="0" applyNumberFormat="1" applyFont="1" applyFill="1" applyBorder="1" applyAlignment="1">
      <alignment horizontal="center" vertical="center"/>
    </xf>
    <xf numFmtId="0" fontId="0" fillId="0" borderId="0" xfId="0" quotePrefix="1"/>
    <xf numFmtId="0" fontId="19" fillId="2" borderId="16" xfId="0" applyFont="1" applyFill="1" applyBorder="1" applyAlignment="1">
      <alignment vertical="center"/>
    </xf>
    <xf numFmtId="0" fontId="19" fillId="2" borderId="17" xfId="0" applyFont="1" applyFill="1" applyBorder="1" applyAlignment="1">
      <alignment horizontal="left" vertical="center" wrapText="1"/>
    </xf>
    <xf numFmtId="0" fontId="19" fillId="2" borderId="18" xfId="0" applyFont="1" applyFill="1" applyBorder="1" applyAlignment="1">
      <alignment horizontal="left" vertical="center" wrapText="1"/>
    </xf>
    <xf numFmtId="0" fontId="20" fillId="2" borderId="19" xfId="0" applyFont="1" applyFill="1" applyBorder="1" applyAlignment="1">
      <alignment horizontal="center" vertical="center"/>
    </xf>
    <xf numFmtId="166" fontId="19" fillId="3" borderId="10" xfId="0" applyNumberFormat="1" applyFont="1" applyFill="1" applyBorder="1" applyAlignment="1">
      <alignment horizontal="left" vertical="center"/>
    </xf>
    <xf numFmtId="0" fontId="19" fillId="3" borderId="11" xfId="0" applyFont="1" applyFill="1" applyBorder="1" applyAlignment="1">
      <alignment horizontal="left" vertical="center"/>
    </xf>
    <xf numFmtId="0" fontId="19" fillId="3" borderId="12" xfId="0" applyFont="1" applyFill="1" applyBorder="1" applyAlignment="1">
      <alignment horizontal="left" vertical="center"/>
    </xf>
    <xf numFmtId="0" fontId="19" fillId="3" borderId="9" xfId="0" applyFont="1" applyFill="1" applyBorder="1" applyAlignment="1">
      <alignment horizontal="left" vertical="center"/>
    </xf>
    <xf numFmtId="0" fontId="19" fillId="3" borderId="10" xfId="0" applyFont="1" applyFill="1" applyBorder="1" applyAlignment="1">
      <alignment horizontal="left" vertical="center"/>
    </xf>
    <xf numFmtId="0" fontId="19" fillId="3" borderId="20" xfId="0" applyFont="1" applyFill="1" applyBorder="1" applyAlignment="1">
      <alignment horizontal="left" vertical="center"/>
    </xf>
    <xf numFmtId="0" fontId="19" fillId="3" borderId="14" xfId="0" applyFont="1" applyFill="1" applyBorder="1" applyAlignment="1">
      <alignment horizontal="left" vertical="center"/>
    </xf>
    <xf numFmtId="0" fontId="15" fillId="0" borderId="0" xfId="0" applyFont="1" applyAlignment="1">
      <alignment horizontal="left" vertical="center"/>
    </xf>
    <xf numFmtId="0" fontId="15" fillId="2" borderId="0" xfId="0" applyFont="1" applyFill="1" applyAlignment="1">
      <alignment horizontal="left" vertical="center"/>
    </xf>
    <xf numFmtId="0" fontId="15" fillId="2" borderId="0" xfId="0" applyFont="1" applyFill="1" applyBorder="1" applyAlignment="1">
      <alignment horizontal="left" vertical="center"/>
    </xf>
    <xf numFmtId="0" fontId="24" fillId="2" borderId="21" xfId="0" applyFont="1" applyFill="1" applyBorder="1" applyAlignment="1">
      <alignment horizontal="left" vertical="center"/>
    </xf>
    <xf numFmtId="0" fontId="19" fillId="3" borderId="3" xfId="0" applyFont="1" applyFill="1" applyBorder="1" applyAlignment="1">
      <alignment vertical="center"/>
    </xf>
    <xf numFmtId="0" fontId="19" fillId="3" borderId="0" xfId="0" applyFont="1" applyFill="1" applyBorder="1" applyAlignment="1">
      <alignment vertical="center"/>
    </xf>
    <xf numFmtId="0" fontId="20" fillId="2" borderId="8" xfId="0" applyFont="1" applyFill="1" applyBorder="1" applyAlignment="1">
      <alignment horizontal="center" vertical="center"/>
    </xf>
    <xf numFmtId="166" fontId="19" fillId="2" borderId="23" xfId="0" applyNumberFormat="1" applyFont="1" applyFill="1" applyBorder="1" applyAlignment="1">
      <alignment horizontal="center" vertical="center"/>
    </xf>
    <xf numFmtId="166" fontId="19" fillId="2" borderId="24" xfId="0" applyNumberFormat="1" applyFont="1" applyFill="1" applyBorder="1" applyAlignment="1">
      <alignment horizontal="center" vertical="center"/>
    </xf>
    <xf numFmtId="166" fontId="19" fillId="2" borderId="25" xfId="0" applyNumberFormat="1" applyFont="1" applyFill="1" applyBorder="1" applyAlignment="1">
      <alignment horizontal="center" vertical="center"/>
    </xf>
    <xf numFmtId="166" fontId="19" fillId="2" borderId="19" xfId="0" applyNumberFormat="1" applyFont="1" applyFill="1" applyBorder="1" applyAlignment="1">
      <alignment horizontal="center" vertical="center"/>
    </xf>
    <xf numFmtId="166" fontId="19" fillId="2" borderId="26" xfId="0" applyNumberFormat="1" applyFont="1" applyFill="1" applyBorder="1" applyAlignment="1">
      <alignment horizontal="center" vertical="center"/>
    </xf>
    <xf numFmtId="166" fontId="19" fillId="3" borderId="5" xfId="0" applyNumberFormat="1" applyFont="1" applyFill="1" applyBorder="1" applyAlignment="1">
      <alignment horizontal="left" vertical="center"/>
    </xf>
    <xf numFmtId="166" fontId="19" fillId="3" borderId="6" xfId="0" applyNumberFormat="1" applyFont="1" applyFill="1" applyBorder="1" applyAlignment="1">
      <alignment horizontal="left" vertical="center"/>
    </xf>
    <xf numFmtId="166" fontId="19" fillId="3" borderId="8" xfId="0" applyNumberFormat="1" applyFont="1" applyFill="1" applyBorder="1" applyAlignment="1">
      <alignment horizontal="left" vertical="center"/>
    </xf>
    <xf numFmtId="166" fontId="19" fillId="2" borderId="0" xfId="0" applyNumberFormat="1" applyFont="1" applyFill="1" applyBorder="1" applyAlignment="1">
      <alignment horizontal="left" vertical="center"/>
    </xf>
    <xf numFmtId="0" fontId="19" fillId="2" borderId="27" xfId="0" applyFont="1" applyFill="1" applyBorder="1" applyAlignment="1">
      <alignment horizontal="left" vertical="center" wrapText="1"/>
    </xf>
    <xf numFmtId="0" fontId="19" fillId="2" borderId="19" xfId="0" applyFont="1" applyFill="1" applyBorder="1" applyAlignment="1">
      <alignment vertical="center"/>
    </xf>
    <xf numFmtId="0" fontId="19" fillId="2" borderId="23" xfId="0" applyFont="1" applyFill="1" applyBorder="1" applyAlignment="1">
      <alignment vertical="center"/>
    </xf>
    <xf numFmtId="0" fontId="19" fillId="2" borderId="24" xfId="0" applyFont="1" applyFill="1" applyBorder="1" applyAlignment="1">
      <alignment vertical="center"/>
    </xf>
    <xf numFmtId="0" fontId="19" fillId="2" borderId="25" xfId="0" applyFont="1" applyFill="1" applyBorder="1" applyAlignment="1">
      <alignment vertical="center"/>
    </xf>
    <xf numFmtId="0" fontId="19" fillId="2" borderId="28" xfId="0" applyFont="1" applyFill="1" applyBorder="1" applyAlignment="1">
      <alignment vertical="center"/>
    </xf>
    <xf numFmtId="0" fontId="19" fillId="2" borderId="26" xfId="0" applyFont="1" applyFill="1" applyBorder="1" applyAlignment="1">
      <alignment vertical="center"/>
    </xf>
    <xf numFmtId="0" fontId="24" fillId="2" borderId="29" xfId="0" applyFont="1" applyFill="1" applyBorder="1" applyAlignment="1">
      <alignment horizontal="left" vertical="center"/>
    </xf>
    <xf numFmtId="166" fontId="19" fillId="3" borderId="1" xfId="0" applyNumberFormat="1" applyFont="1" applyFill="1" applyBorder="1" applyAlignment="1">
      <alignment horizontal="left" vertical="center"/>
    </xf>
    <xf numFmtId="0" fontId="21" fillId="2" borderId="0" xfId="0" applyFont="1" applyFill="1" applyBorder="1" applyAlignment="1">
      <alignment vertical="top" wrapText="1"/>
    </xf>
    <xf numFmtId="166" fontId="19" fillId="3" borderId="15" xfId="0" applyNumberFormat="1" applyFont="1" applyFill="1" applyBorder="1" applyAlignment="1">
      <alignment horizontal="left" vertical="center"/>
    </xf>
    <xf numFmtId="19" fontId="0" fillId="0" borderId="0" xfId="0" applyNumberFormat="1"/>
    <xf numFmtId="0" fontId="39" fillId="5" borderId="0" xfId="0" applyFont="1" applyFill="1" applyProtection="1">
      <protection locked="0"/>
    </xf>
    <xf numFmtId="0" fontId="39" fillId="0" borderId="0" xfId="0" applyFont="1" applyFill="1" applyProtection="1">
      <protection locked="0"/>
    </xf>
    <xf numFmtId="0" fontId="39" fillId="6" borderId="0" xfId="0" applyFont="1" applyFill="1" applyProtection="1">
      <protection locked="0"/>
    </xf>
    <xf numFmtId="0" fontId="39" fillId="6" borderId="0" xfId="0" applyFont="1" applyFill="1" applyAlignment="1" applyProtection="1">
      <alignment horizontal="left" indent="2"/>
      <protection locked="0"/>
    </xf>
    <xf numFmtId="0" fontId="0" fillId="0" borderId="0" xfId="0" applyProtection="1">
      <protection locked="0"/>
    </xf>
    <xf numFmtId="0" fontId="0" fillId="4" borderId="0" xfId="0" applyFill="1" applyProtection="1">
      <protection locked="0"/>
    </xf>
    <xf numFmtId="0" fontId="40" fillId="4" borderId="35" xfId="0" applyFont="1" applyFill="1" applyBorder="1" applyAlignment="1" applyProtection="1">
      <alignment horizontal="left" vertical="center"/>
      <protection locked="0"/>
    </xf>
    <xf numFmtId="0" fontId="32" fillId="0" borderId="0" xfId="0" applyFont="1" applyBorder="1" applyProtection="1">
      <protection locked="0"/>
    </xf>
    <xf numFmtId="0" fontId="32" fillId="4" borderId="40" xfId="0" applyFont="1" applyFill="1" applyBorder="1" applyAlignment="1" applyProtection="1">
      <alignment vertical="center"/>
      <protection locked="0"/>
    </xf>
    <xf numFmtId="0" fontId="32" fillId="4" borderId="0" xfId="0" applyFont="1" applyFill="1" applyBorder="1" applyAlignment="1" applyProtection="1">
      <alignment vertical="center"/>
      <protection locked="0"/>
    </xf>
    <xf numFmtId="0" fontId="32" fillId="4" borderId="0" xfId="0" applyFont="1" applyFill="1" applyBorder="1" applyProtection="1">
      <protection locked="0"/>
    </xf>
    <xf numFmtId="0" fontId="32" fillId="4" borderId="39" xfId="0" applyFont="1" applyFill="1" applyBorder="1" applyAlignment="1" applyProtection="1">
      <alignment vertical="center"/>
      <protection locked="0"/>
    </xf>
    <xf numFmtId="0" fontId="32" fillId="4" borderId="40" xfId="0" applyNumberFormat="1" applyFont="1" applyFill="1" applyBorder="1" applyAlignment="1" applyProtection="1">
      <alignment vertical="center"/>
      <protection locked="0"/>
    </xf>
    <xf numFmtId="0" fontId="32" fillId="4" borderId="16" xfId="0" applyNumberFormat="1" applyFont="1" applyFill="1" applyBorder="1" applyAlignment="1" applyProtection="1">
      <alignment vertical="center"/>
      <protection locked="0"/>
    </xf>
    <xf numFmtId="0" fontId="32" fillId="4" borderId="16" xfId="0" applyFont="1" applyFill="1" applyBorder="1" applyAlignment="1" applyProtection="1">
      <alignment vertical="center"/>
      <protection locked="0"/>
    </xf>
    <xf numFmtId="0" fontId="32" fillId="0" borderId="0" xfId="0" applyFont="1" applyBorder="1" applyAlignment="1" applyProtection="1">
      <alignment vertical="center"/>
      <protection locked="0"/>
    </xf>
    <xf numFmtId="0" fontId="32" fillId="4" borderId="0" xfId="0" applyFont="1" applyFill="1" applyBorder="1" applyAlignment="1" applyProtection="1">
      <alignment vertical="center" wrapText="1"/>
      <protection locked="0"/>
    </xf>
    <xf numFmtId="0" fontId="32" fillId="4" borderId="24" xfId="0" applyFont="1" applyFill="1" applyBorder="1" applyAlignment="1" applyProtection="1">
      <alignment vertical="center" wrapText="1"/>
      <protection locked="0"/>
    </xf>
    <xf numFmtId="0" fontId="32" fillId="4" borderId="0" xfId="0" applyFont="1" applyFill="1" applyBorder="1" applyAlignment="1" applyProtection="1">
      <alignment horizontal="left" vertical="center" wrapText="1"/>
      <protection locked="0"/>
    </xf>
    <xf numFmtId="0" fontId="32" fillId="4" borderId="0" xfId="0" applyFont="1" applyFill="1" applyBorder="1" applyAlignment="1" applyProtection="1">
      <alignment horizontal="left" vertical="center" wrapText="1" indent="2"/>
      <protection locked="0"/>
    </xf>
    <xf numFmtId="0" fontId="33" fillId="4" borderId="0" xfId="0" applyFont="1" applyFill="1" applyBorder="1" applyAlignment="1" applyProtection="1">
      <alignment horizontal="left" vertical="center" wrapText="1"/>
      <protection locked="0"/>
    </xf>
    <xf numFmtId="0" fontId="34" fillId="4" borderId="0" xfId="0" quotePrefix="1" applyFont="1" applyFill="1" applyBorder="1" applyAlignment="1" applyProtection="1">
      <alignment vertical="center" wrapText="1"/>
      <protection locked="0"/>
    </xf>
    <xf numFmtId="0" fontId="34" fillId="4" borderId="0" xfId="0" quotePrefix="1" applyFont="1" applyFill="1" applyBorder="1" applyAlignment="1" applyProtection="1">
      <alignment horizontal="left" vertical="center" wrapText="1" indent="2"/>
      <protection locked="0"/>
    </xf>
    <xf numFmtId="0" fontId="34" fillId="4" borderId="0" xfId="0" quotePrefix="1" applyFont="1" applyFill="1" applyBorder="1" applyAlignment="1" applyProtection="1">
      <alignment horizontal="left" vertical="center" wrapText="1"/>
      <protection locked="0"/>
    </xf>
    <xf numFmtId="0" fontId="32" fillId="4" borderId="24" xfId="0" applyFont="1" applyFill="1" applyBorder="1" applyAlignment="1" applyProtection="1">
      <alignment horizontal="left" vertical="center" wrapText="1" indent="2"/>
      <protection locked="0"/>
    </xf>
    <xf numFmtId="0" fontId="32" fillId="4" borderId="36" xfId="0" applyFont="1" applyFill="1" applyBorder="1" applyAlignment="1" applyProtection="1">
      <alignment vertical="center" wrapText="1"/>
      <protection locked="0"/>
    </xf>
    <xf numFmtId="0" fontId="32" fillId="0" borderId="0" xfId="0" applyFont="1" applyProtection="1">
      <protection locked="0"/>
    </xf>
    <xf numFmtId="0" fontId="32" fillId="4" borderId="0" xfId="0" applyFont="1" applyFill="1" applyProtection="1">
      <protection locked="0"/>
    </xf>
    <xf numFmtId="0" fontId="27" fillId="0" borderId="0" xfId="0" applyFont="1" applyProtection="1">
      <protection locked="0"/>
    </xf>
    <xf numFmtId="0" fontId="27" fillId="4" borderId="0" xfId="0" applyFont="1" applyFill="1" applyProtection="1">
      <protection locked="0"/>
    </xf>
    <xf numFmtId="0" fontId="39" fillId="6" borderId="49" xfId="0" applyFont="1" applyFill="1" applyBorder="1" applyProtection="1">
      <protection locked="0"/>
    </xf>
    <xf numFmtId="0" fontId="33" fillId="4" borderId="16" xfId="0" applyFont="1" applyFill="1" applyBorder="1" applyAlignment="1" applyProtection="1">
      <alignment vertical="center"/>
      <protection locked="0"/>
    </xf>
    <xf numFmtId="0" fontId="33" fillId="4" borderId="28" xfId="0" applyFont="1" applyFill="1" applyBorder="1" applyAlignment="1" applyProtection="1">
      <alignment vertical="center" wrapText="1"/>
      <protection locked="0"/>
    </xf>
    <xf numFmtId="0" fontId="33" fillId="4" borderId="24" xfId="0" applyFont="1" applyFill="1" applyBorder="1" applyAlignment="1" applyProtection="1">
      <alignment vertical="center" wrapText="1"/>
      <protection locked="0"/>
    </xf>
    <xf numFmtId="0" fontId="33" fillId="4" borderId="39" xfId="0" applyFont="1" applyFill="1" applyBorder="1" applyAlignment="1" applyProtection="1">
      <alignment vertical="center"/>
      <protection locked="0"/>
    </xf>
    <xf numFmtId="0" fontId="33" fillId="4" borderId="0" xfId="0" applyFont="1" applyFill="1" applyBorder="1" applyAlignment="1" applyProtection="1">
      <alignment vertical="center" wrapText="1"/>
      <protection locked="0"/>
    </xf>
    <xf numFmtId="0" fontId="32" fillId="4" borderId="35" xfId="0" applyFont="1" applyFill="1" applyBorder="1" applyAlignment="1" applyProtection="1">
      <alignment vertical="center" wrapText="1"/>
      <protection locked="0"/>
    </xf>
    <xf numFmtId="0" fontId="33" fillId="4" borderId="16" xfId="0" applyFont="1" applyFill="1" applyBorder="1" applyAlignment="1" applyProtection="1">
      <alignment vertical="center" wrapText="1"/>
      <protection locked="0"/>
    </xf>
    <xf numFmtId="0" fontId="33" fillId="4" borderId="35" xfId="0" applyFont="1" applyFill="1" applyBorder="1" applyAlignment="1" applyProtection="1">
      <alignment vertical="center" wrapText="1"/>
      <protection locked="0"/>
    </xf>
    <xf numFmtId="0" fontId="32" fillId="4" borderId="16" xfId="0" applyFont="1" applyFill="1" applyBorder="1" applyAlignment="1" applyProtection="1">
      <alignment vertical="center" wrapText="1"/>
      <protection locked="0"/>
    </xf>
    <xf numFmtId="0" fontId="32" fillId="4" borderId="24" xfId="0" applyFont="1" applyFill="1" applyBorder="1" applyProtection="1">
      <protection locked="0"/>
    </xf>
    <xf numFmtId="0" fontId="32" fillId="4" borderId="24" xfId="0" applyFont="1" applyFill="1" applyBorder="1" applyAlignment="1" applyProtection="1">
      <alignment vertical="center"/>
      <protection locked="0"/>
    </xf>
    <xf numFmtId="0" fontId="32" fillId="9" borderId="0" xfId="0" applyFont="1" applyFill="1" applyBorder="1" applyAlignment="1" applyProtection="1">
      <alignment vertical="center"/>
      <protection locked="0"/>
    </xf>
    <xf numFmtId="0" fontId="32" fillId="9" borderId="0" xfId="0" applyFont="1" applyFill="1" applyBorder="1" applyAlignment="1" applyProtection="1">
      <alignment vertical="center"/>
    </xf>
    <xf numFmtId="0" fontId="33" fillId="10" borderId="0" xfId="0" applyFont="1" applyFill="1" applyBorder="1" applyAlignment="1" applyProtection="1">
      <alignment vertical="center"/>
      <protection locked="0"/>
    </xf>
    <xf numFmtId="0" fontId="32" fillId="9" borderId="0" xfId="0" applyFont="1" applyFill="1" applyBorder="1" applyProtection="1"/>
    <xf numFmtId="0" fontId="33" fillId="10" borderId="0" xfId="0" applyFont="1" applyFill="1" applyBorder="1" applyProtection="1">
      <protection locked="0"/>
    </xf>
    <xf numFmtId="166" fontId="32" fillId="4" borderId="16" xfId="0" quotePrefix="1" applyNumberFormat="1" applyFont="1" applyFill="1" applyBorder="1" applyAlignment="1" applyProtection="1">
      <alignment horizontal="center" vertical="center"/>
      <protection locked="0"/>
    </xf>
    <xf numFmtId="166" fontId="32" fillId="4" borderId="28" xfId="0" quotePrefix="1" applyNumberFormat="1" applyFont="1" applyFill="1" applyBorder="1" applyAlignment="1" applyProtection="1">
      <alignment horizontal="center" vertical="center"/>
      <protection locked="0"/>
    </xf>
    <xf numFmtId="166" fontId="32" fillId="4" borderId="0" xfId="1" applyNumberFormat="1" applyFont="1" applyFill="1" applyBorder="1" applyAlignment="1" applyProtection="1">
      <alignment horizontal="center" vertical="center"/>
      <protection locked="0"/>
    </xf>
    <xf numFmtId="166" fontId="32" fillId="4" borderId="24" xfId="1" applyNumberFormat="1" applyFont="1" applyFill="1" applyBorder="1" applyAlignment="1" applyProtection="1">
      <alignment horizontal="center" vertical="center"/>
      <protection locked="0"/>
    </xf>
    <xf numFmtId="166" fontId="32" fillId="4" borderId="0" xfId="0" applyNumberFormat="1" applyFont="1" applyFill="1" applyBorder="1" applyAlignment="1" applyProtection="1">
      <alignment horizontal="center" vertical="center"/>
      <protection locked="0"/>
    </xf>
    <xf numFmtId="166" fontId="32" fillId="4" borderId="24" xfId="0" applyNumberFormat="1" applyFont="1" applyFill="1" applyBorder="1" applyAlignment="1" applyProtection="1">
      <alignment horizontal="center" vertical="center"/>
      <protection locked="0"/>
    </xf>
    <xf numFmtId="166" fontId="32" fillId="4" borderId="0" xfId="0" applyNumberFormat="1" applyFont="1" applyFill="1" applyBorder="1" applyAlignment="1" applyProtection="1">
      <alignment horizontal="center" vertical="center" wrapText="1"/>
      <protection locked="0"/>
    </xf>
    <xf numFmtId="166" fontId="32" fillId="4" borderId="16" xfId="0" applyNumberFormat="1" applyFont="1" applyFill="1" applyBorder="1" applyAlignment="1" applyProtection="1">
      <alignment horizontal="center" vertical="center" wrapText="1"/>
      <protection locked="0"/>
    </xf>
    <xf numFmtId="166" fontId="32" fillId="4" borderId="35" xfId="0" applyNumberFormat="1" applyFont="1" applyFill="1" applyBorder="1" applyAlignment="1" applyProtection="1">
      <alignment horizontal="center" vertical="center" wrapText="1"/>
      <protection locked="0"/>
    </xf>
    <xf numFmtId="166" fontId="39" fillId="0" borderId="0" xfId="0" applyNumberFormat="1" applyFont="1" applyFill="1" applyAlignment="1" applyProtection="1">
      <alignment horizontal="center"/>
      <protection locked="0"/>
    </xf>
    <xf numFmtId="166" fontId="0" fillId="4" borderId="0" xfId="0" applyNumberFormat="1" applyFill="1" applyAlignment="1" applyProtection="1">
      <alignment horizontal="center"/>
      <protection locked="0"/>
    </xf>
    <xf numFmtId="166" fontId="40" fillId="4" borderId="35" xfId="0" applyNumberFormat="1" applyFont="1" applyFill="1" applyBorder="1" applyAlignment="1" applyProtection="1">
      <alignment horizontal="center" vertical="center"/>
      <protection locked="0"/>
    </xf>
    <xf numFmtId="166" fontId="32" fillId="4" borderId="39" xfId="0" quotePrefix="1" applyNumberFormat="1" applyFont="1" applyFill="1" applyBorder="1" applyAlignment="1" applyProtection="1">
      <alignment horizontal="center" vertical="center"/>
      <protection locked="0"/>
    </xf>
    <xf numFmtId="166" fontId="32" fillId="4" borderId="16" xfId="0" applyNumberFormat="1" applyFont="1" applyFill="1" applyBorder="1" applyAlignment="1" applyProtection="1">
      <alignment horizontal="center" vertical="center"/>
      <protection locked="0"/>
    </xf>
    <xf numFmtId="166" fontId="32" fillId="4" borderId="30" xfId="0" applyNumberFormat="1" applyFont="1" applyFill="1" applyBorder="1" applyAlignment="1" applyProtection="1">
      <alignment horizontal="center" vertical="center"/>
      <protection locked="0"/>
    </xf>
    <xf numFmtId="166" fontId="32" fillId="4" borderId="28" xfId="0" applyNumberFormat="1" applyFont="1" applyFill="1" applyBorder="1" applyAlignment="1" applyProtection="1">
      <alignment horizontal="center" vertical="center"/>
      <protection locked="0"/>
    </xf>
    <xf numFmtId="166" fontId="32" fillId="4" borderId="11" xfId="0" applyNumberFormat="1" applyFont="1" applyFill="1" applyBorder="1" applyAlignment="1" applyProtection="1">
      <alignment horizontal="center" vertical="center"/>
      <protection locked="0"/>
    </xf>
    <xf numFmtId="166" fontId="32" fillId="4" borderId="34" xfId="0" applyNumberFormat="1" applyFont="1" applyFill="1" applyBorder="1" applyAlignment="1" applyProtection="1">
      <alignment horizontal="center" vertical="center"/>
      <protection locked="0"/>
    </xf>
    <xf numFmtId="166" fontId="32" fillId="4" borderId="0" xfId="0" applyNumberFormat="1" applyFont="1" applyFill="1" applyAlignment="1" applyProtection="1">
      <alignment horizontal="center"/>
      <protection locked="0"/>
    </xf>
    <xf numFmtId="166" fontId="27" fillId="4" borderId="0" xfId="0" applyNumberFormat="1" applyFont="1" applyFill="1" applyAlignment="1" applyProtection="1">
      <alignment horizontal="center"/>
      <protection locked="0"/>
    </xf>
    <xf numFmtId="166" fontId="0" fillId="0" borderId="0" xfId="0" applyNumberFormat="1" applyAlignment="1" applyProtection="1">
      <alignment horizontal="center"/>
      <protection locked="0"/>
    </xf>
    <xf numFmtId="166" fontId="32" fillId="4" borderId="28" xfId="0" applyNumberFormat="1" applyFont="1" applyFill="1" applyBorder="1" applyAlignment="1" applyProtection="1">
      <alignment horizontal="center" vertical="center" wrapText="1"/>
      <protection locked="0"/>
    </xf>
    <xf numFmtId="166" fontId="32" fillId="4" borderId="24" xfId="0" applyNumberFormat="1" applyFont="1" applyFill="1" applyBorder="1" applyAlignment="1" applyProtection="1">
      <alignment horizontal="center" vertical="center" wrapText="1"/>
      <protection locked="0"/>
    </xf>
    <xf numFmtId="166" fontId="32" fillId="4" borderId="36" xfId="0" applyNumberFormat="1" applyFont="1" applyFill="1" applyBorder="1" applyAlignment="1" applyProtection="1">
      <alignment horizontal="center" vertical="center" wrapText="1"/>
      <protection locked="0"/>
    </xf>
    <xf numFmtId="166" fontId="32" fillId="4" borderId="11" xfId="0" applyNumberFormat="1" applyFont="1" applyFill="1" applyBorder="1" applyAlignment="1" applyProtection="1">
      <alignment horizontal="center" vertical="center" wrapText="1"/>
      <protection locked="0"/>
    </xf>
    <xf numFmtId="0" fontId="32" fillId="11" borderId="28" xfId="0" applyNumberFormat="1" applyFont="1" applyFill="1" applyBorder="1" applyAlignment="1" applyProtection="1">
      <alignment vertical="center"/>
      <protection locked="0"/>
    </xf>
    <xf numFmtId="0" fontId="32" fillId="11" borderId="24" xfId="0" applyNumberFormat="1" applyFont="1" applyFill="1" applyBorder="1" applyAlignment="1" applyProtection="1">
      <alignment vertical="center"/>
      <protection locked="0"/>
    </xf>
    <xf numFmtId="0" fontId="32" fillId="11" borderId="36" xfId="0" applyNumberFormat="1" applyFont="1" applyFill="1" applyBorder="1" applyAlignment="1" applyProtection="1">
      <alignment vertical="center"/>
      <protection locked="0"/>
    </xf>
    <xf numFmtId="0" fontId="32" fillId="11" borderId="39" xfId="0" applyNumberFormat="1" applyFont="1" applyFill="1" applyBorder="1" applyAlignment="1" applyProtection="1">
      <alignment vertical="center"/>
      <protection locked="0"/>
    </xf>
    <xf numFmtId="167" fontId="32" fillId="11" borderId="16" xfId="0" applyNumberFormat="1" applyFont="1" applyFill="1" applyBorder="1" applyAlignment="1" applyProtection="1">
      <alignment vertical="center"/>
      <protection locked="0"/>
    </xf>
    <xf numFmtId="0" fontId="32" fillId="11" borderId="24" xfId="0" applyFont="1" applyFill="1" applyBorder="1" applyAlignment="1" applyProtection="1">
      <alignment vertical="center" wrapText="1"/>
      <protection locked="0"/>
    </xf>
    <xf numFmtId="0" fontId="32" fillId="11" borderId="0" xfId="0" applyNumberFormat="1" applyFont="1" applyFill="1" applyBorder="1" applyAlignment="1" applyProtection="1">
      <alignment vertical="center"/>
      <protection locked="0"/>
    </xf>
    <xf numFmtId="0" fontId="32" fillId="11" borderId="36" xfId="0" applyFont="1" applyFill="1" applyBorder="1" applyAlignment="1" applyProtection="1">
      <alignment vertical="center" wrapText="1"/>
      <protection locked="0"/>
    </xf>
    <xf numFmtId="0" fontId="32" fillId="12" borderId="16" xfId="0" applyFont="1" applyFill="1" applyBorder="1" applyAlignment="1" applyProtection="1">
      <alignment vertical="center"/>
      <protection locked="0"/>
    </xf>
    <xf numFmtId="0" fontId="32" fillId="12" borderId="0" xfId="0" applyNumberFormat="1" applyFont="1" applyFill="1" applyBorder="1" applyAlignment="1" applyProtection="1">
      <alignment vertical="center"/>
      <protection locked="0"/>
    </xf>
    <xf numFmtId="0" fontId="32" fillId="12" borderId="35" xfId="0" applyNumberFormat="1" applyFont="1" applyFill="1" applyBorder="1" applyAlignment="1" applyProtection="1">
      <alignment vertical="center"/>
      <protection locked="0"/>
    </xf>
    <xf numFmtId="0" fontId="32" fillId="12" borderId="39" xfId="0" applyNumberFormat="1" applyFont="1" applyFill="1" applyBorder="1" applyAlignment="1" applyProtection="1">
      <alignment vertical="center"/>
      <protection locked="0"/>
    </xf>
    <xf numFmtId="0" fontId="32" fillId="12" borderId="30" xfId="0" applyNumberFormat="1" applyFont="1" applyFill="1" applyBorder="1" applyAlignment="1" applyProtection="1">
      <alignment vertical="center"/>
      <protection locked="0"/>
    </xf>
    <xf numFmtId="0" fontId="32" fillId="12" borderId="11" xfId="0" applyNumberFormat="1" applyFont="1" applyFill="1" applyBorder="1" applyAlignment="1" applyProtection="1">
      <alignment vertical="center"/>
      <protection locked="0"/>
    </xf>
    <xf numFmtId="0" fontId="32" fillId="12" borderId="34" xfId="0" applyNumberFormat="1" applyFont="1" applyFill="1" applyBorder="1" applyAlignment="1" applyProtection="1">
      <alignment vertical="center"/>
      <protection locked="0"/>
    </xf>
    <xf numFmtId="0" fontId="32" fillId="12" borderId="11" xfId="0" applyFont="1" applyFill="1" applyBorder="1" applyAlignment="1" applyProtection="1">
      <alignment vertical="center" wrapText="1"/>
      <protection locked="0"/>
    </xf>
    <xf numFmtId="0" fontId="32" fillId="12" borderId="30" xfId="0" applyFont="1" applyFill="1" applyBorder="1" applyAlignment="1" applyProtection="1">
      <alignment vertical="center" wrapText="1"/>
      <protection locked="0"/>
    </xf>
    <xf numFmtId="0" fontId="32" fillId="12" borderId="34" xfId="0" applyFont="1" applyFill="1" applyBorder="1" applyAlignment="1" applyProtection="1">
      <alignment vertical="center" wrapText="1"/>
      <protection locked="0"/>
    </xf>
    <xf numFmtId="0" fontId="15" fillId="6" borderId="0" xfId="0" applyFont="1" applyFill="1" applyAlignment="1">
      <alignment vertical="center"/>
    </xf>
    <xf numFmtId="0" fontId="15" fillId="6" borderId="0" xfId="0" applyFont="1" applyFill="1" applyAlignment="1">
      <alignment horizontal="left" vertical="center"/>
    </xf>
    <xf numFmtId="0" fontId="42" fillId="6" borderId="0" xfId="0" applyFont="1" applyFill="1" applyAlignment="1">
      <alignment vertical="center"/>
    </xf>
    <xf numFmtId="0" fontId="43" fillId="6" borderId="0" xfId="0" applyFont="1" applyFill="1" applyAlignment="1">
      <alignment vertical="center"/>
    </xf>
    <xf numFmtId="0" fontId="44" fillId="6" borderId="49" xfId="0" applyFont="1" applyFill="1" applyBorder="1" applyProtection="1">
      <protection locked="0"/>
    </xf>
    <xf numFmtId="0" fontId="43" fillId="6" borderId="0" xfId="0" applyFont="1" applyFill="1" applyAlignment="1">
      <alignment horizontal="left" vertical="center"/>
    </xf>
    <xf numFmtId="1" fontId="32" fillId="4" borderId="39" xfId="0" quotePrefix="1" applyNumberFormat="1" applyFont="1" applyFill="1" applyBorder="1" applyAlignment="1" applyProtection="1">
      <alignment horizontal="center" vertical="center"/>
      <protection locked="0"/>
    </xf>
    <xf numFmtId="1" fontId="32" fillId="4" borderId="40" xfId="0" quotePrefix="1" applyNumberFormat="1" applyFont="1" applyFill="1" applyBorder="1" applyAlignment="1" applyProtection="1">
      <alignment horizontal="center" vertical="center"/>
      <protection locked="0"/>
    </xf>
    <xf numFmtId="1" fontId="32" fillId="4" borderId="40" xfId="0" applyNumberFormat="1" applyFont="1" applyFill="1" applyBorder="1" applyAlignment="1" applyProtection="1">
      <alignment vertical="center"/>
      <protection locked="0"/>
    </xf>
    <xf numFmtId="0" fontId="32" fillId="11" borderId="31" xfId="0" applyNumberFormat="1" applyFont="1" applyFill="1" applyBorder="1" applyAlignment="1" applyProtection="1">
      <alignment vertical="center"/>
      <protection locked="0"/>
    </xf>
    <xf numFmtId="167" fontId="32" fillId="11" borderId="0" xfId="0" applyNumberFormat="1" applyFont="1" applyFill="1" applyBorder="1" applyAlignment="1" applyProtection="1">
      <alignment vertical="center"/>
      <protection locked="0"/>
    </xf>
    <xf numFmtId="0" fontId="32" fillId="11" borderId="24" xfId="0" applyFont="1" applyFill="1" applyBorder="1" applyAlignment="1" applyProtection="1">
      <alignment vertical="center"/>
      <protection locked="0"/>
    </xf>
    <xf numFmtId="0" fontId="32" fillId="4" borderId="20" xfId="0" applyFont="1" applyFill="1" applyBorder="1" applyAlignment="1" applyProtection="1">
      <alignment vertical="center"/>
      <protection locked="0"/>
    </xf>
    <xf numFmtId="0" fontId="32" fillId="4" borderId="31" xfId="0" applyFont="1" applyFill="1" applyBorder="1" applyAlignment="1" applyProtection="1">
      <alignment vertical="center"/>
      <protection locked="0"/>
    </xf>
    <xf numFmtId="0" fontId="32" fillId="4" borderId="31" xfId="0" applyFont="1" applyFill="1" applyBorder="1" applyAlignment="1" applyProtection="1">
      <alignment vertical="center" wrapText="1"/>
      <protection locked="0"/>
    </xf>
    <xf numFmtId="0" fontId="33" fillId="4" borderId="31" xfId="0" applyFont="1" applyFill="1" applyBorder="1" applyAlignment="1" applyProtection="1">
      <alignment vertical="center" wrapText="1"/>
      <protection locked="0"/>
    </xf>
    <xf numFmtId="0" fontId="32" fillId="4" borderId="37" xfId="0" applyFont="1" applyFill="1" applyBorder="1" applyAlignment="1" applyProtection="1">
      <alignment vertical="center" wrapText="1"/>
      <protection locked="0"/>
    </xf>
    <xf numFmtId="0" fontId="33" fillId="4" borderId="20" xfId="0" applyFont="1" applyFill="1" applyBorder="1" applyAlignment="1" applyProtection="1">
      <alignment vertical="center" wrapText="1"/>
      <protection locked="0"/>
    </xf>
    <xf numFmtId="0" fontId="33" fillId="4" borderId="37" xfId="0" applyFont="1" applyFill="1" applyBorder="1" applyAlignment="1" applyProtection="1">
      <alignment vertical="center" wrapText="1"/>
      <protection locked="0"/>
    </xf>
    <xf numFmtId="0" fontId="32" fillId="4" borderId="31" xfId="0" applyFont="1" applyFill="1" applyBorder="1" applyAlignment="1" applyProtection="1">
      <alignment horizontal="left" vertical="center" wrapText="1"/>
      <protection locked="0"/>
    </xf>
    <xf numFmtId="0" fontId="32" fillId="4" borderId="31" xfId="0" applyFont="1" applyFill="1" applyBorder="1" applyAlignment="1" applyProtection="1">
      <alignment horizontal="left" vertical="center" wrapText="1" indent="2"/>
      <protection locked="0"/>
    </xf>
    <xf numFmtId="0" fontId="33" fillId="4" borderId="31" xfId="0" applyFont="1" applyFill="1" applyBorder="1" applyAlignment="1" applyProtection="1">
      <alignment horizontal="left" vertical="center" wrapText="1"/>
      <protection locked="0"/>
    </xf>
    <xf numFmtId="0" fontId="34" fillId="4" borderId="31" xfId="0" quotePrefix="1" applyFont="1" applyFill="1" applyBorder="1" applyAlignment="1" applyProtection="1">
      <alignment vertical="center" wrapText="1"/>
      <protection locked="0"/>
    </xf>
    <xf numFmtId="0" fontId="34" fillId="4" borderId="31" xfId="0" quotePrefix="1" applyFont="1" applyFill="1" applyBorder="1" applyAlignment="1" applyProtection="1">
      <alignment horizontal="left" vertical="center" wrapText="1" indent="2"/>
      <protection locked="0"/>
    </xf>
    <xf numFmtId="0" fontId="34" fillId="4" borderId="31" xfId="0" quotePrefix="1" applyFont="1" applyFill="1" applyBorder="1" applyAlignment="1" applyProtection="1">
      <alignment horizontal="left" vertical="center" wrapText="1"/>
      <protection locked="0"/>
    </xf>
    <xf numFmtId="0" fontId="32" fillId="4" borderId="37" xfId="0" applyFont="1" applyFill="1" applyBorder="1" applyAlignment="1" applyProtection="1">
      <alignment horizontal="left" vertical="center" wrapText="1"/>
      <protection locked="0"/>
    </xf>
    <xf numFmtId="0" fontId="32" fillId="4" borderId="20" xfId="0" applyFont="1" applyFill="1" applyBorder="1" applyAlignment="1" applyProtection="1">
      <alignment vertical="center" wrapText="1"/>
      <protection locked="0"/>
    </xf>
    <xf numFmtId="166" fontId="32" fillId="4" borderId="16" xfId="0" applyNumberFormat="1" applyFont="1" applyFill="1" applyBorder="1" applyAlignment="1" applyProtection="1">
      <alignment horizontal="center"/>
      <protection locked="0"/>
    </xf>
    <xf numFmtId="166" fontId="32" fillId="4" borderId="30" xfId="0" applyNumberFormat="1" applyFont="1" applyFill="1" applyBorder="1" applyAlignment="1" applyProtection="1">
      <alignment horizontal="center" vertical="center" wrapText="1"/>
      <protection locked="0"/>
    </xf>
    <xf numFmtId="166" fontId="32" fillId="4" borderId="34" xfId="0" applyNumberFormat="1" applyFont="1" applyFill="1" applyBorder="1" applyAlignment="1" applyProtection="1">
      <alignment horizontal="center" vertical="center" wrapText="1"/>
      <protection locked="0"/>
    </xf>
    <xf numFmtId="0" fontId="32" fillId="11" borderId="35" xfId="0" applyNumberFormat="1" applyFont="1" applyFill="1" applyBorder="1" applyAlignment="1" applyProtection="1">
      <alignment vertical="center"/>
      <protection locked="0"/>
    </xf>
    <xf numFmtId="0" fontId="22" fillId="0" borderId="0" xfId="0" applyFont="1"/>
    <xf numFmtId="166" fontId="32" fillId="4" borderId="38" xfId="0" applyNumberFormat="1" applyFont="1" applyFill="1" applyBorder="1" applyAlignment="1" applyProtection="1">
      <alignment horizontal="center" vertical="center"/>
      <protection locked="0"/>
    </xf>
    <xf numFmtId="166" fontId="32" fillId="4" borderId="39" xfId="0" applyNumberFormat="1" applyFont="1" applyFill="1" applyBorder="1" applyAlignment="1" applyProtection="1">
      <alignment horizontal="center" vertical="center"/>
      <protection locked="0"/>
    </xf>
    <xf numFmtId="166" fontId="32" fillId="4" borderId="40" xfId="0" applyNumberFormat="1" applyFont="1" applyFill="1" applyBorder="1" applyAlignment="1" applyProtection="1">
      <alignment horizontal="center" vertical="center"/>
      <protection locked="0"/>
    </xf>
    <xf numFmtId="166" fontId="32" fillId="4" borderId="35" xfId="0" applyNumberFormat="1" applyFont="1" applyFill="1" applyBorder="1" applyAlignment="1" applyProtection="1">
      <alignment horizontal="center" vertical="center"/>
      <protection locked="0"/>
    </xf>
    <xf numFmtId="166" fontId="32" fillId="4" borderId="36" xfId="0" applyNumberFormat="1" applyFont="1" applyFill="1" applyBorder="1" applyAlignment="1" applyProtection="1">
      <alignment horizontal="center" vertical="center"/>
      <protection locked="0"/>
    </xf>
    <xf numFmtId="166" fontId="45" fillId="0" borderId="0" xfId="0" applyNumberFormat="1" applyFont="1" applyFill="1" applyAlignment="1" applyProtection="1">
      <alignment horizontal="center"/>
      <protection locked="0"/>
    </xf>
    <xf numFmtId="0" fontId="45" fillId="0" borderId="0" xfId="0" applyFont="1" applyFill="1" applyProtection="1">
      <protection locked="0"/>
    </xf>
    <xf numFmtId="0" fontId="15" fillId="4" borderId="0" xfId="0" applyFont="1" applyFill="1" applyBorder="1" applyAlignment="1">
      <alignment vertical="center"/>
    </xf>
    <xf numFmtId="0" fontId="20" fillId="2" borderId="38" xfId="0" applyFont="1" applyFill="1" applyBorder="1" applyAlignment="1">
      <alignment horizontal="center" vertical="center"/>
    </xf>
    <xf numFmtId="0" fontId="20" fillId="2" borderId="39" xfId="0" applyFont="1" applyFill="1" applyBorder="1" applyAlignment="1">
      <alignment horizontal="center" vertical="center"/>
    </xf>
    <xf numFmtId="0" fontId="20" fillId="2" borderId="40" xfId="0" applyFont="1" applyFill="1" applyBorder="1" applyAlignment="1">
      <alignment horizontal="center" vertical="center"/>
    </xf>
    <xf numFmtId="166" fontId="19" fillId="3" borderId="59" xfId="0" applyNumberFormat="1" applyFont="1" applyFill="1" applyBorder="1" applyAlignment="1">
      <alignment horizontal="left" vertical="center"/>
    </xf>
    <xf numFmtId="0" fontId="19" fillId="2" borderId="60" xfId="0" applyFont="1" applyFill="1" applyBorder="1" applyAlignment="1">
      <alignment vertical="center"/>
    </xf>
    <xf numFmtId="166" fontId="19" fillId="2" borderId="61" xfId="0" applyNumberFormat="1" applyFont="1" applyFill="1" applyBorder="1" applyAlignment="1">
      <alignment horizontal="center" vertical="center"/>
    </xf>
    <xf numFmtId="166" fontId="19" fillId="2" borderId="60" xfId="0" applyNumberFormat="1" applyFont="1" applyFill="1" applyBorder="1" applyAlignment="1">
      <alignment horizontal="center" vertical="center"/>
    </xf>
    <xf numFmtId="166" fontId="19" fillId="2" borderId="62" xfId="0" applyNumberFormat="1" applyFont="1" applyFill="1" applyBorder="1" applyAlignment="1">
      <alignment horizontal="center" vertical="center"/>
    </xf>
    <xf numFmtId="166" fontId="19" fillId="2" borderId="63" xfId="0" applyNumberFormat="1" applyFont="1" applyFill="1" applyBorder="1" applyAlignment="1">
      <alignment horizontal="center" vertical="center"/>
    </xf>
    <xf numFmtId="166" fontId="19" fillId="3" borderId="32" xfId="0" applyNumberFormat="1" applyFont="1" applyFill="1" applyBorder="1" applyAlignment="1">
      <alignment horizontal="left" vertical="center"/>
    </xf>
    <xf numFmtId="166" fontId="19" fillId="2" borderId="39" xfId="0" applyNumberFormat="1" applyFont="1" applyFill="1" applyBorder="1" applyAlignment="1">
      <alignment horizontal="center" vertical="center"/>
    </xf>
    <xf numFmtId="0" fontId="19" fillId="2" borderId="45" xfId="0" applyFont="1" applyFill="1" applyBorder="1" applyAlignment="1">
      <alignment horizontal="left" vertical="center" wrapText="1"/>
    </xf>
    <xf numFmtId="166" fontId="19" fillId="3" borderId="11" xfId="0" applyNumberFormat="1" applyFont="1" applyFill="1" applyBorder="1" applyAlignment="1">
      <alignment horizontal="left" vertical="center"/>
    </xf>
    <xf numFmtId="166" fontId="19" fillId="3" borderId="14" xfId="0" applyNumberFormat="1" applyFont="1" applyFill="1" applyBorder="1" applyAlignment="1">
      <alignment horizontal="left" vertical="center"/>
    </xf>
    <xf numFmtId="0" fontId="15" fillId="4" borderId="0" xfId="0" applyFont="1" applyFill="1" applyAlignment="1">
      <alignment vertical="center"/>
    </xf>
    <xf numFmtId="0" fontId="17" fillId="4" borderId="0" xfId="0" applyFont="1" applyFill="1" applyAlignment="1">
      <alignment vertical="center"/>
    </xf>
    <xf numFmtId="0" fontId="26" fillId="4" borderId="0" xfId="0" applyFont="1" applyFill="1" applyAlignment="1">
      <alignment vertical="center"/>
    </xf>
    <xf numFmtId="0" fontId="15" fillId="4" borderId="0" xfId="0" applyFont="1" applyFill="1" applyAlignment="1">
      <alignment horizontal="left" vertical="center"/>
    </xf>
    <xf numFmtId="0" fontId="16" fillId="4" borderId="0" xfId="0" applyFont="1" applyFill="1" applyBorder="1" applyAlignment="1">
      <alignment vertical="center"/>
    </xf>
    <xf numFmtId="164" fontId="15" fillId="4" borderId="0" xfId="1" applyFont="1" applyFill="1" applyBorder="1" applyAlignment="1">
      <alignment horizontal="center" vertical="center"/>
    </xf>
    <xf numFmtId="165" fontId="15" fillId="4" borderId="0" xfId="6" applyNumberFormat="1" applyFont="1" applyFill="1" applyBorder="1" applyAlignment="1">
      <alignment horizontal="center" vertical="center"/>
    </xf>
    <xf numFmtId="0" fontId="19" fillId="3" borderId="30" xfId="0" applyFont="1" applyFill="1" applyBorder="1" applyAlignment="1">
      <alignment horizontal="left" vertical="center"/>
    </xf>
    <xf numFmtId="166" fontId="19" fillId="3" borderId="64" xfId="0" applyNumberFormat="1" applyFont="1" applyFill="1" applyBorder="1" applyAlignment="1">
      <alignment horizontal="left" vertical="center"/>
    </xf>
    <xf numFmtId="166" fontId="19" fillId="3" borderId="41" xfId="0" applyNumberFormat="1" applyFont="1" applyFill="1" applyBorder="1" applyAlignment="1">
      <alignment horizontal="left" vertical="center"/>
    </xf>
    <xf numFmtId="0" fontId="21" fillId="4" borderId="0" xfId="0" applyFont="1" applyFill="1" applyBorder="1" applyAlignment="1">
      <alignment vertical="top" wrapText="1"/>
    </xf>
    <xf numFmtId="0" fontId="21" fillId="2" borderId="0" xfId="0" applyFont="1" applyFill="1" applyBorder="1" applyAlignment="1">
      <alignment horizontal="left" vertical="top" wrapText="1"/>
    </xf>
    <xf numFmtId="166" fontId="19" fillId="3" borderId="3" xfId="0" applyNumberFormat="1" applyFont="1" applyFill="1" applyBorder="1" applyAlignment="1">
      <alignment horizontal="left" vertical="center"/>
    </xf>
    <xf numFmtId="0" fontId="19" fillId="3" borderId="0" xfId="0" applyFont="1" applyFill="1" applyBorder="1" applyAlignment="1">
      <alignment horizontal="left" vertical="center"/>
    </xf>
    <xf numFmtId="0" fontId="19" fillId="3" borderId="4" xfId="0" applyFont="1" applyFill="1" applyBorder="1" applyAlignment="1">
      <alignment horizontal="left" vertical="center"/>
    </xf>
    <xf numFmtId="0" fontId="19" fillId="3" borderId="1" xfId="0" applyFont="1" applyFill="1" applyBorder="1" applyAlignment="1">
      <alignment horizontal="left" vertical="center"/>
    </xf>
    <xf numFmtId="0" fontId="19" fillId="3" borderId="3" xfId="0" applyFont="1" applyFill="1" applyBorder="1" applyAlignment="1">
      <alignment horizontal="left" vertical="center"/>
    </xf>
    <xf numFmtId="0" fontId="19" fillId="3" borderId="13" xfId="0" applyFont="1" applyFill="1" applyBorder="1" applyAlignment="1">
      <alignment horizontal="left" vertical="center"/>
    </xf>
    <xf numFmtId="0" fontId="19" fillId="4" borderId="0" xfId="0" applyFont="1" applyFill="1" applyBorder="1" applyAlignment="1">
      <alignment horizontal="left" vertical="center"/>
    </xf>
    <xf numFmtId="0" fontId="19" fillId="4" borderId="13" xfId="0" applyFont="1" applyFill="1" applyBorder="1" applyAlignment="1">
      <alignment horizontal="left" vertical="center"/>
    </xf>
    <xf numFmtId="0" fontId="20" fillId="2" borderId="4" xfId="0" applyFont="1" applyFill="1" applyBorder="1" applyAlignment="1">
      <alignment horizontal="center" vertical="center"/>
    </xf>
    <xf numFmtId="0" fontId="19" fillId="2" borderId="25"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11" xfId="0" applyFont="1" applyFill="1" applyBorder="1" applyAlignment="1">
      <alignment horizontal="left" vertical="center" wrapText="1"/>
    </xf>
    <xf numFmtId="0" fontId="19" fillId="2" borderId="0" xfId="0" applyFont="1" applyFill="1" applyBorder="1" applyAlignment="1">
      <alignment horizontal="center" vertical="center"/>
    </xf>
    <xf numFmtId="0" fontId="19" fillId="2" borderId="4"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64" xfId="0" applyFont="1" applyFill="1" applyBorder="1" applyAlignment="1">
      <alignment horizontal="left" vertical="center" wrapText="1"/>
    </xf>
    <xf numFmtId="0" fontId="19" fillId="2" borderId="25" xfId="0" applyFont="1" applyFill="1" applyBorder="1" applyAlignment="1">
      <alignment horizontal="center" vertical="center" wrapText="1"/>
    </xf>
    <xf numFmtId="0" fontId="19" fillId="4" borderId="11" xfId="0" applyFont="1" applyFill="1" applyBorder="1" applyAlignment="1">
      <alignment horizontal="left" vertical="center"/>
    </xf>
    <xf numFmtId="0" fontId="19" fillId="4" borderId="14" xfId="0" applyFont="1" applyFill="1" applyBorder="1" applyAlignment="1">
      <alignment horizontal="left" vertical="center"/>
    </xf>
    <xf numFmtId="166" fontId="19" fillId="4" borderId="10" xfId="0" applyNumberFormat="1" applyFont="1" applyFill="1" applyBorder="1" applyAlignment="1">
      <alignment horizontal="center" vertical="center"/>
    </xf>
    <xf numFmtId="166" fontId="19" fillId="4" borderId="3"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9" fillId="4" borderId="0" xfId="0" applyNumberFormat="1" applyFont="1" applyFill="1" applyBorder="1" applyAlignment="1">
      <alignment horizontal="center" vertical="center"/>
    </xf>
    <xf numFmtId="166" fontId="19" fillId="4" borderId="12" xfId="0" applyNumberFormat="1" applyFont="1" applyFill="1" applyBorder="1" applyAlignment="1">
      <alignment horizontal="center" vertical="center"/>
    </xf>
    <xf numFmtId="166" fontId="19" fillId="4" borderId="4"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 xfId="0" applyNumberFormat="1" applyFont="1" applyFill="1" applyBorder="1" applyAlignment="1">
      <alignment horizontal="center" vertical="center"/>
    </xf>
    <xf numFmtId="166" fontId="19" fillId="4" borderId="14" xfId="0" applyNumberFormat="1" applyFont="1" applyFill="1" applyBorder="1" applyAlignment="1">
      <alignment horizontal="center" vertical="center"/>
    </xf>
    <xf numFmtId="166" fontId="19" fillId="4" borderId="13" xfId="0" applyNumberFormat="1" applyFont="1" applyFill="1" applyBorder="1" applyAlignment="1">
      <alignment horizontal="center" vertical="center"/>
    </xf>
    <xf numFmtId="0" fontId="63" fillId="2" borderId="4" xfId="0" applyFont="1" applyFill="1" applyBorder="1" applyAlignment="1">
      <alignment horizontal="center" vertical="center"/>
    </xf>
    <xf numFmtId="0" fontId="63" fillId="2" borderId="39" xfId="0" applyFont="1" applyFill="1" applyBorder="1" applyAlignment="1">
      <alignment horizontal="center" vertical="center"/>
    </xf>
    <xf numFmtId="0" fontId="63" fillId="2" borderId="39" xfId="0" applyFont="1" applyFill="1" applyBorder="1" applyAlignment="1">
      <alignment vertical="center"/>
    </xf>
    <xf numFmtId="0" fontId="20" fillId="2" borderId="39" xfId="0" applyFont="1" applyFill="1" applyBorder="1" applyAlignment="1">
      <alignment vertical="center"/>
    </xf>
    <xf numFmtId="0" fontId="20" fillId="2" borderId="4" xfId="0" applyFont="1" applyFill="1" applyBorder="1" applyAlignment="1">
      <alignment vertical="center"/>
    </xf>
    <xf numFmtId="166" fontId="19" fillId="4" borderId="0" xfId="0" applyNumberFormat="1" applyFont="1" applyFill="1" applyBorder="1" applyAlignment="1">
      <alignment vertical="center"/>
    </xf>
    <xf numFmtId="166" fontId="19" fillId="2" borderId="0" xfId="0" applyNumberFormat="1" applyFont="1" applyFill="1" applyBorder="1" applyAlignment="1">
      <alignment vertical="center"/>
    </xf>
    <xf numFmtId="166" fontId="19" fillId="2" borderId="3" xfId="0" applyNumberFormat="1" applyFont="1" applyFill="1" applyBorder="1" applyAlignment="1">
      <alignment vertical="center"/>
    </xf>
    <xf numFmtId="166" fontId="19" fillId="2" borderId="5" xfId="0" applyNumberFormat="1" applyFont="1" applyFill="1" applyBorder="1" applyAlignment="1">
      <alignment vertical="center"/>
    </xf>
    <xf numFmtId="166" fontId="19" fillId="2" borderId="6" xfId="0" applyNumberFormat="1" applyFont="1" applyFill="1" applyBorder="1" applyAlignment="1">
      <alignment vertical="center"/>
    </xf>
    <xf numFmtId="166" fontId="19" fillId="2" borderId="4" xfId="0" applyNumberFormat="1" applyFont="1" applyFill="1" applyBorder="1" applyAlignment="1">
      <alignment vertical="center"/>
    </xf>
    <xf numFmtId="166" fontId="19" fillId="2" borderId="7" xfId="0" applyNumberFormat="1" applyFont="1" applyFill="1" applyBorder="1" applyAlignment="1">
      <alignment vertical="center"/>
    </xf>
    <xf numFmtId="166" fontId="19" fillId="2" borderId="1" xfId="0" applyNumberFormat="1" applyFont="1" applyFill="1" applyBorder="1" applyAlignment="1">
      <alignment vertical="center"/>
    </xf>
    <xf numFmtId="166" fontId="19" fillId="2" borderId="8" xfId="0" applyNumberFormat="1" applyFont="1" applyFill="1" applyBorder="1" applyAlignment="1">
      <alignment vertical="center"/>
    </xf>
    <xf numFmtId="166" fontId="19" fillId="2" borderId="13" xfId="0" applyNumberFormat="1" applyFont="1" applyFill="1" applyBorder="1" applyAlignment="1">
      <alignment vertical="center"/>
    </xf>
    <xf numFmtId="166" fontId="19" fillId="2" borderId="15" xfId="0" applyNumberFormat="1" applyFont="1" applyFill="1" applyBorder="1" applyAlignment="1">
      <alignment vertical="center"/>
    </xf>
    <xf numFmtId="166" fontId="19" fillId="4" borderId="30" xfId="0" applyNumberFormat="1" applyFont="1" applyFill="1" applyBorder="1" applyAlignment="1">
      <alignment vertical="center"/>
    </xf>
    <xf numFmtId="166" fontId="19" fillId="4" borderId="11" xfId="0" applyNumberFormat="1" applyFont="1" applyFill="1" applyBorder="1" applyAlignment="1">
      <alignment vertical="center"/>
    </xf>
    <xf numFmtId="166" fontId="19" fillId="4" borderId="38" xfId="0" applyNumberFormat="1" applyFont="1" applyFill="1" applyBorder="1" applyAlignment="1">
      <alignment vertical="center"/>
    </xf>
    <xf numFmtId="166" fontId="19" fillId="4" borderId="39" xfId="0" applyNumberFormat="1" applyFont="1" applyFill="1" applyBorder="1" applyAlignment="1">
      <alignment vertical="center"/>
    </xf>
    <xf numFmtId="166" fontId="19" fillId="4" borderId="14" xfId="0" applyNumberFormat="1" applyFont="1" applyFill="1" applyBorder="1" applyAlignment="1">
      <alignment vertical="center"/>
    </xf>
    <xf numFmtId="166" fontId="19" fillId="4" borderId="13" xfId="0" applyNumberFormat="1" applyFont="1" applyFill="1" applyBorder="1" applyAlignment="1">
      <alignment vertical="center"/>
    </xf>
    <xf numFmtId="0" fontId="63" fillId="2" borderId="16" xfId="0" applyFont="1" applyFill="1" applyBorder="1" applyAlignment="1">
      <alignment horizontal="center" vertical="center"/>
    </xf>
    <xf numFmtId="0" fontId="20" fillId="2" borderId="3" xfId="0"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9" fillId="4" borderId="16" xfId="0" applyNumberFormat="1" applyFont="1" applyFill="1" applyBorder="1" applyAlignment="1">
      <alignment horizontal="center" vertical="center"/>
    </xf>
    <xf numFmtId="166" fontId="19" fillId="2" borderId="16" xfId="0" applyNumberFormat="1" applyFont="1" applyFill="1" applyBorder="1" applyAlignment="1">
      <alignment horizontal="center" vertical="center"/>
    </xf>
    <xf numFmtId="166" fontId="19" fillId="2" borderId="28" xfId="0" applyNumberFormat="1" applyFont="1" applyFill="1" applyBorder="1" applyAlignment="1">
      <alignment horizontal="center" vertical="center"/>
    </xf>
    <xf numFmtId="166" fontId="19" fillId="4" borderId="34" xfId="0" applyNumberFormat="1" applyFont="1" applyFill="1" applyBorder="1" applyAlignment="1">
      <alignment horizontal="center" vertical="center"/>
    </xf>
    <xf numFmtId="166" fontId="19" fillId="4" borderId="35" xfId="0" applyNumberFormat="1" applyFont="1" applyFill="1" applyBorder="1" applyAlignment="1">
      <alignment horizontal="center" vertical="center"/>
    </xf>
    <xf numFmtId="166" fontId="19" fillId="2" borderId="35" xfId="0" applyNumberFormat="1" applyFont="1" applyFill="1" applyBorder="1" applyAlignment="1">
      <alignment horizontal="center" vertical="center"/>
    </xf>
    <xf numFmtId="166" fontId="19" fillId="2" borderId="36" xfId="0" applyNumberFormat="1" applyFont="1" applyFill="1" applyBorder="1" applyAlignment="1">
      <alignment horizontal="center" vertical="center"/>
    </xf>
    <xf numFmtId="166" fontId="19" fillId="4" borderId="38" xfId="0" applyNumberFormat="1" applyFont="1" applyFill="1" applyBorder="1" applyAlignment="1">
      <alignment horizontal="center" vertical="center"/>
    </xf>
    <xf numFmtId="166" fontId="19" fillId="2" borderId="38" xfId="0" applyNumberFormat="1" applyFont="1" applyFill="1" applyBorder="1" applyAlignment="1">
      <alignment horizontal="center" vertical="center"/>
    </xf>
    <xf numFmtId="166" fontId="19" fillId="2" borderId="40" xfId="0" applyNumberFormat="1" applyFont="1" applyFill="1" applyBorder="1" applyAlignment="1">
      <alignment horizontal="center" vertical="center"/>
    </xf>
    <xf numFmtId="166" fontId="19" fillId="4" borderId="39" xfId="0" applyNumberFormat="1" applyFont="1" applyFill="1" applyBorder="1" applyAlignment="1">
      <alignment horizontal="center" vertical="center"/>
    </xf>
    <xf numFmtId="0" fontId="19" fillId="3" borderId="28" xfId="0" applyFont="1" applyFill="1" applyBorder="1" applyAlignment="1">
      <alignment horizontal="left" vertical="center"/>
    </xf>
    <xf numFmtId="0" fontId="20" fillId="2" borderId="22" xfId="0" applyFont="1" applyFill="1" applyBorder="1" applyAlignment="1">
      <alignment horizontal="center" vertical="center"/>
    </xf>
    <xf numFmtId="166" fontId="19" fillId="4" borderId="28" xfId="0" applyNumberFormat="1" applyFont="1" applyFill="1" applyBorder="1" applyAlignment="1">
      <alignment horizontal="center" vertical="center"/>
    </xf>
    <xf numFmtId="166" fontId="19" fillId="4" borderId="24" xfId="0" applyNumberFormat="1" applyFont="1" applyFill="1" applyBorder="1" applyAlignment="1">
      <alignment horizontal="center" vertical="center"/>
    </xf>
    <xf numFmtId="166" fontId="19" fillId="4" borderId="36" xfId="0" applyNumberFormat="1" applyFont="1" applyFill="1" applyBorder="1" applyAlignment="1">
      <alignment horizontal="center" vertical="center"/>
    </xf>
    <xf numFmtId="166" fontId="19" fillId="4" borderId="40" xfId="0" applyNumberFormat="1" applyFont="1" applyFill="1" applyBorder="1" applyAlignment="1">
      <alignment horizontal="center" vertical="center"/>
    </xf>
    <xf numFmtId="166" fontId="64" fillId="2" borderId="0" xfId="0" applyNumberFormat="1" applyFont="1" applyFill="1" applyBorder="1" applyAlignment="1">
      <alignment horizontal="center" vertical="center"/>
    </xf>
    <xf numFmtId="166" fontId="65" fillId="4" borderId="0" xfId="0" applyNumberFormat="1" applyFont="1" applyFill="1" applyBorder="1" applyAlignment="1">
      <alignment horizontal="center" vertical="center"/>
    </xf>
    <xf numFmtId="166" fontId="66" fillId="4" borderId="0" xfId="0" applyNumberFormat="1" applyFont="1" applyFill="1" applyBorder="1" applyAlignment="1">
      <alignment horizontal="center" vertical="center"/>
    </xf>
    <xf numFmtId="166" fontId="19" fillId="3" borderId="0" xfId="0" applyNumberFormat="1" applyFont="1" applyFill="1" applyBorder="1" applyAlignment="1">
      <alignment horizontal="left" vertical="center"/>
    </xf>
    <xf numFmtId="0" fontId="19" fillId="2" borderId="0" xfId="0" applyFont="1" applyFill="1" applyBorder="1" applyAlignment="1">
      <alignment horizontal="left" vertical="center" wrapText="1"/>
    </xf>
    <xf numFmtId="0" fontId="20" fillId="2" borderId="0" xfId="0" applyFont="1" applyFill="1" applyBorder="1" applyAlignment="1">
      <alignment horizontal="center" vertical="center"/>
    </xf>
    <xf numFmtId="0" fontId="20" fillId="2" borderId="0" xfId="0" applyFont="1" applyFill="1" applyBorder="1" applyAlignment="1">
      <alignment horizontal="left" vertical="center"/>
    </xf>
    <xf numFmtId="0" fontId="20" fillId="2" borderId="11" xfId="0" applyFont="1" applyFill="1" applyBorder="1" applyAlignment="1">
      <alignment horizontal="center" vertical="center"/>
    </xf>
    <xf numFmtId="166" fontId="19" fillId="3" borderId="4" xfId="0" applyNumberFormat="1" applyFont="1" applyFill="1" applyBorder="1" applyAlignment="1">
      <alignment horizontal="left" vertical="center"/>
    </xf>
    <xf numFmtId="166" fontId="19" fillId="3" borderId="13" xfId="0" applyNumberFormat="1" applyFont="1" applyFill="1" applyBorder="1" applyAlignment="1">
      <alignment horizontal="left" vertical="center"/>
    </xf>
    <xf numFmtId="166" fontId="66" fillId="4" borderId="3" xfId="0" applyNumberFormat="1" applyFont="1" applyFill="1" applyBorder="1" applyAlignment="1">
      <alignment horizontal="center" vertical="center"/>
    </xf>
    <xf numFmtId="0" fontId="19" fillId="2" borderId="0" xfId="0" applyFont="1" applyFill="1" applyBorder="1" applyAlignment="1">
      <alignment vertical="center" wrapText="1"/>
    </xf>
    <xf numFmtId="1" fontId="19" fillId="2" borderId="0" xfId="0" applyNumberFormat="1" applyFont="1" applyFill="1" applyBorder="1" applyAlignment="1">
      <alignment horizontal="center" vertical="center"/>
    </xf>
    <xf numFmtId="1" fontId="19" fillId="2" borderId="39" xfId="0" applyNumberFormat="1" applyFont="1" applyFill="1" applyBorder="1" applyAlignment="1">
      <alignment horizontal="center" vertical="center"/>
    </xf>
    <xf numFmtId="1" fontId="19" fillId="2" borderId="13" xfId="0" applyNumberFormat="1" applyFont="1" applyFill="1" applyBorder="1" applyAlignment="1">
      <alignment horizontal="center" vertical="center"/>
    </xf>
    <xf numFmtId="0" fontId="19" fillId="2" borderId="30"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20" fillId="2" borderId="34" xfId="0" applyFont="1" applyFill="1" applyBorder="1" applyAlignment="1">
      <alignment horizontal="center" vertical="center"/>
    </xf>
    <xf numFmtId="0" fontId="20" fillId="2" borderId="35" xfId="0" applyFont="1" applyFill="1" applyBorder="1" applyAlignment="1">
      <alignment horizontal="center" vertical="center"/>
    </xf>
    <xf numFmtId="0" fontId="20" fillId="2" borderId="36" xfId="0" applyFont="1" applyFill="1" applyBorder="1" applyAlignment="1">
      <alignment horizontal="center" vertical="center"/>
    </xf>
    <xf numFmtId="1" fontId="19" fillId="2" borderId="24" xfId="0" applyNumberFormat="1" applyFont="1" applyFill="1" applyBorder="1" applyAlignment="1">
      <alignment horizontal="center" vertical="center"/>
    </xf>
    <xf numFmtId="1" fontId="19" fillId="2" borderId="40" xfId="0" applyNumberFormat="1" applyFont="1" applyFill="1" applyBorder="1" applyAlignment="1">
      <alignment horizontal="center" vertical="center"/>
    </xf>
    <xf numFmtId="1" fontId="19" fillId="2" borderId="26" xfId="0" applyNumberFormat="1" applyFont="1" applyFill="1" applyBorder="1" applyAlignment="1">
      <alignment horizontal="center" vertical="center"/>
    </xf>
    <xf numFmtId="0" fontId="63" fillId="2" borderId="38" xfId="0" applyFont="1" applyFill="1" applyBorder="1" applyAlignment="1">
      <alignment horizontal="center" vertical="center"/>
    </xf>
    <xf numFmtId="0" fontId="20" fillId="2" borderId="35" xfId="0" applyFont="1" applyFill="1" applyBorder="1" applyAlignment="1">
      <alignment horizontal="left" vertical="center"/>
    </xf>
    <xf numFmtId="0" fontId="19" fillId="2" borderId="28" xfId="0" applyFont="1" applyFill="1" applyBorder="1" applyAlignment="1">
      <alignment horizontal="center" vertical="center" wrapText="1"/>
    </xf>
    <xf numFmtId="166" fontId="19" fillId="3" borderId="39" xfId="0" applyNumberFormat="1" applyFont="1" applyFill="1" applyBorder="1" applyAlignment="1">
      <alignment horizontal="left" vertical="center"/>
    </xf>
    <xf numFmtId="0" fontId="19" fillId="2" borderId="28" xfId="0" applyFont="1" applyFill="1" applyBorder="1" applyAlignment="1">
      <alignment vertical="center" wrapText="1"/>
    </xf>
    <xf numFmtId="1" fontId="19" fillId="2" borderId="28" xfId="0" applyNumberFormat="1" applyFont="1" applyFill="1" applyBorder="1" applyAlignment="1">
      <alignment horizontal="center" vertical="center"/>
    </xf>
    <xf numFmtId="0" fontId="20" fillId="2" borderId="24" xfId="0" applyFont="1" applyFill="1" applyBorder="1" applyAlignment="1">
      <alignment horizontal="center" vertical="center"/>
    </xf>
    <xf numFmtId="0" fontId="20" fillId="2" borderId="35" xfId="0" applyFont="1" applyFill="1" applyBorder="1" applyAlignment="1">
      <alignment horizontal="center" vertical="center" wrapText="1"/>
    </xf>
    <xf numFmtId="0" fontId="21" fillId="2" borderId="16" xfId="0" applyFont="1" applyFill="1" applyBorder="1" applyAlignment="1">
      <alignment horizontal="left" vertical="top" wrapText="1"/>
    </xf>
    <xf numFmtId="0" fontId="19" fillId="2" borderId="26" xfId="0" applyFont="1" applyFill="1" applyBorder="1" applyAlignment="1">
      <alignment vertical="center" wrapText="1"/>
    </xf>
    <xf numFmtId="0" fontId="21" fillId="2" borderId="13" xfId="0" applyFont="1" applyFill="1" applyBorder="1" applyAlignment="1">
      <alignment horizontal="left" vertical="top" wrapText="1"/>
    </xf>
    <xf numFmtId="0" fontId="22" fillId="0" borderId="0" xfId="0" applyFont="1" applyBorder="1"/>
    <xf numFmtId="166" fontId="22" fillId="0" borderId="0" xfId="0" applyNumberFormat="1" applyFont="1" applyBorder="1" applyAlignment="1">
      <alignment horizontal="center"/>
    </xf>
    <xf numFmtId="1" fontId="22" fillId="0" borderId="0" xfId="0" applyNumberFormat="1" applyFont="1" applyBorder="1" applyAlignment="1">
      <alignment horizontal="center"/>
    </xf>
    <xf numFmtId="0" fontId="0" fillId="0" borderId="0" xfId="0" applyBorder="1"/>
    <xf numFmtId="0" fontId="28" fillId="0" borderId="0" xfId="0" applyFont="1" applyBorder="1"/>
    <xf numFmtId="0" fontId="28" fillId="0" borderId="0" xfId="0" applyFont="1" applyBorder="1" applyAlignment="1"/>
    <xf numFmtId="0" fontId="13" fillId="0" borderId="0" xfId="0" applyFont="1" applyBorder="1"/>
    <xf numFmtId="166" fontId="15" fillId="2" borderId="0" xfId="0" applyNumberFormat="1" applyFont="1" applyFill="1" applyAlignment="1">
      <alignment vertical="center"/>
    </xf>
    <xf numFmtId="0" fontId="10" fillId="0" borderId="0" xfId="69"/>
    <xf numFmtId="0" fontId="19" fillId="3" borderId="4" xfId="69" applyFont="1" applyFill="1" applyBorder="1" applyAlignment="1">
      <alignment vertical="center"/>
    </xf>
    <xf numFmtId="0" fontId="19" fillId="2" borderId="25" xfId="69" applyFont="1" applyFill="1" applyBorder="1" applyAlignment="1">
      <alignment vertical="center"/>
    </xf>
    <xf numFmtId="0" fontId="19" fillId="3" borderId="0" xfId="69" applyFont="1" applyFill="1" applyBorder="1" applyAlignment="1">
      <alignment vertical="center"/>
    </xf>
    <xf numFmtId="0" fontId="19" fillId="2" borderId="24" xfId="69" applyFont="1" applyFill="1" applyBorder="1" applyAlignment="1">
      <alignment vertical="center"/>
    </xf>
    <xf numFmtId="0" fontId="19" fillId="3" borderId="3" xfId="69" applyFont="1" applyFill="1" applyBorder="1" applyAlignment="1">
      <alignment vertical="center"/>
    </xf>
    <xf numFmtId="0" fontId="19" fillId="2" borderId="23" xfId="69" applyFont="1" applyFill="1" applyBorder="1" applyAlignment="1">
      <alignment vertical="center"/>
    </xf>
    <xf numFmtId="0" fontId="20" fillId="2" borderId="1" xfId="69" applyFont="1" applyFill="1" applyBorder="1" applyAlignment="1">
      <alignment horizontal="center" vertical="center"/>
    </xf>
    <xf numFmtId="0" fontId="19" fillId="2" borderId="1" xfId="69" applyFont="1" applyFill="1" applyBorder="1" applyAlignment="1">
      <alignment vertical="center"/>
    </xf>
    <xf numFmtId="0" fontId="19" fillId="2" borderId="19" xfId="69" applyFont="1" applyFill="1" applyBorder="1" applyAlignment="1">
      <alignment vertical="center"/>
    </xf>
    <xf numFmtId="0" fontId="15" fillId="0" borderId="0" xfId="69" applyFont="1" applyFill="1" applyBorder="1" applyAlignment="1"/>
    <xf numFmtId="0" fontId="19" fillId="2" borderId="27" xfId="69" applyFont="1" applyFill="1" applyBorder="1" applyAlignment="1">
      <alignment horizontal="left" vertical="center" wrapText="1"/>
    </xf>
    <xf numFmtId="0" fontId="10" fillId="0" borderId="0" xfId="69" applyAlignment="1">
      <alignment horizontal="center"/>
    </xf>
    <xf numFmtId="0" fontId="10" fillId="4" borderId="0" xfId="69" applyFill="1"/>
    <xf numFmtId="0" fontId="19" fillId="2" borderId="0" xfId="69" applyFont="1" applyFill="1" applyBorder="1" applyAlignment="1">
      <alignment vertical="center"/>
    </xf>
    <xf numFmtId="0" fontId="18" fillId="2" borderId="0" xfId="69" applyFont="1" applyFill="1" applyBorder="1" applyAlignment="1">
      <alignment vertical="center"/>
    </xf>
    <xf numFmtId="0" fontId="19" fillId="4" borderId="40" xfId="69" applyFont="1" applyFill="1" applyBorder="1" applyAlignment="1">
      <alignment vertical="center"/>
    </xf>
    <xf numFmtId="0" fontId="10" fillId="4" borderId="0" xfId="69" applyFill="1" applyAlignment="1">
      <alignment horizontal="center"/>
    </xf>
    <xf numFmtId="0" fontId="10" fillId="0" borderId="0" xfId="69" applyFill="1" applyAlignment="1">
      <alignment horizontal="center"/>
    </xf>
    <xf numFmtId="0" fontId="10" fillId="37" borderId="0" xfId="69" applyFill="1" applyAlignment="1">
      <alignment horizontal="center"/>
    </xf>
    <xf numFmtId="0" fontId="10" fillId="4" borderId="0" xfId="69" applyFill="1" applyBorder="1" applyAlignment="1">
      <alignment horizontal="center"/>
    </xf>
    <xf numFmtId="166" fontId="10" fillId="4" borderId="0" xfId="69" applyNumberFormat="1" applyFill="1" applyBorder="1" applyAlignment="1">
      <alignment horizontal="center"/>
    </xf>
    <xf numFmtId="0" fontId="19" fillId="2" borderId="0" xfId="69" applyFont="1" applyFill="1" applyBorder="1" applyAlignment="1">
      <alignment horizontal="left" vertical="center" wrapText="1"/>
    </xf>
    <xf numFmtId="0" fontId="68" fillId="4" borderId="0" xfId="69" applyFont="1" applyFill="1"/>
    <xf numFmtId="0" fontId="10" fillId="39" borderId="0" xfId="69" applyFill="1"/>
    <xf numFmtId="166" fontId="10" fillId="38" borderId="0" xfId="69" applyNumberFormat="1" applyFill="1" applyAlignment="1">
      <alignment horizontal="center"/>
    </xf>
    <xf numFmtId="166" fontId="37" fillId="38" borderId="0" xfId="69" applyNumberFormat="1" applyFont="1" applyFill="1" applyAlignment="1">
      <alignment horizontal="center"/>
    </xf>
    <xf numFmtId="166" fontId="37" fillId="39" borderId="0" xfId="69" applyNumberFormat="1" applyFont="1" applyFill="1" applyAlignment="1">
      <alignment horizontal="center"/>
    </xf>
    <xf numFmtId="2" fontId="10" fillId="0" borderId="0" xfId="69" applyNumberFormat="1" applyAlignment="1">
      <alignment horizontal="center"/>
    </xf>
    <xf numFmtId="0" fontId="10" fillId="0" borderId="11" xfId="69" applyBorder="1" applyAlignment="1">
      <alignment horizontal="center"/>
    </xf>
    <xf numFmtId="0" fontId="69" fillId="12" borderId="0" xfId="69" applyFont="1" applyFill="1" applyAlignment="1">
      <alignment horizontal="center"/>
    </xf>
    <xf numFmtId="0" fontId="67" fillId="8" borderId="0" xfId="69" applyFont="1" applyFill="1" applyAlignment="1">
      <alignment horizontal="center"/>
    </xf>
    <xf numFmtId="0" fontId="10" fillId="8" borderId="0" xfId="69" applyFill="1" applyAlignment="1">
      <alignment horizontal="center"/>
    </xf>
    <xf numFmtId="0" fontId="10" fillId="36" borderId="0" xfId="69" applyFill="1"/>
    <xf numFmtId="166" fontId="10" fillId="8" borderId="0" xfId="69" applyNumberFormat="1" applyFill="1" applyAlignment="1">
      <alignment horizontal="center"/>
    </xf>
    <xf numFmtId="166" fontId="10" fillId="0" borderId="0" xfId="69" applyNumberFormat="1" applyAlignment="1">
      <alignment horizontal="center"/>
    </xf>
    <xf numFmtId="2" fontId="10" fillId="0" borderId="0" xfId="69" applyNumberFormat="1" applyFill="1" applyBorder="1" applyAlignment="1">
      <alignment horizontal="center"/>
    </xf>
    <xf numFmtId="166" fontId="37" fillId="8" borderId="0" xfId="69" applyNumberFormat="1" applyFont="1" applyFill="1" applyAlignment="1">
      <alignment horizontal="center"/>
    </xf>
    <xf numFmtId="0" fontId="10" fillId="8" borderId="0" xfId="69" applyFill="1"/>
    <xf numFmtId="166" fontId="10" fillId="0" borderId="0" xfId="69" applyNumberFormat="1"/>
    <xf numFmtId="0" fontId="10" fillId="38" borderId="0" xfId="69" applyFill="1"/>
    <xf numFmtId="166" fontId="38" fillId="38" borderId="0" xfId="69" applyNumberFormat="1" applyFont="1" applyFill="1" applyAlignment="1">
      <alignment horizontal="center"/>
    </xf>
    <xf numFmtId="166" fontId="10" fillId="39" borderId="0" xfId="69" applyNumberFormat="1" applyFill="1" applyAlignment="1">
      <alignment horizontal="center"/>
    </xf>
    <xf numFmtId="0" fontId="10" fillId="4" borderId="11" xfId="69" applyFill="1" applyBorder="1" applyAlignment="1">
      <alignment horizontal="center"/>
    </xf>
    <xf numFmtId="0" fontId="10" fillId="0" borderId="0" xfId="69" applyFill="1" applyBorder="1" applyAlignment="1">
      <alignment horizontal="center"/>
    </xf>
    <xf numFmtId="0" fontId="10" fillId="0" borderId="39" xfId="69" applyBorder="1" applyAlignment="1">
      <alignment horizontal="center"/>
    </xf>
    <xf numFmtId="0" fontId="10" fillId="0" borderId="39" xfId="69" applyFill="1" applyBorder="1" applyAlignment="1">
      <alignment horizontal="center"/>
    </xf>
    <xf numFmtId="0" fontId="10" fillId="0" borderId="39" xfId="69" applyFill="1" applyBorder="1" applyAlignment="1"/>
    <xf numFmtId="0" fontId="10" fillId="0" borderId="38" xfId="69" applyBorder="1" applyAlignment="1">
      <alignment horizontal="center"/>
    </xf>
    <xf numFmtId="0" fontId="37" fillId="0" borderId="0" xfId="69" applyFont="1"/>
    <xf numFmtId="166" fontId="19" fillId="4" borderId="0" xfId="0" applyNumberFormat="1" applyFont="1" applyFill="1" applyBorder="1" applyAlignment="1">
      <alignment horizontal="left" vertical="center"/>
    </xf>
    <xf numFmtId="14" fontId="20" fillId="2" borderId="0" xfId="0" applyNumberFormat="1" applyFont="1" applyFill="1" applyBorder="1" applyAlignment="1">
      <alignment horizontal="center" vertical="center"/>
    </xf>
    <xf numFmtId="0" fontId="19" fillId="2" borderId="39" xfId="0" applyFont="1" applyFill="1" applyBorder="1" applyAlignment="1">
      <alignment vertical="center"/>
    </xf>
    <xf numFmtId="0" fontId="19" fillId="2" borderId="40" xfId="0" applyFont="1" applyFill="1" applyBorder="1" applyAlignment="1">
      <alignment vertical="center"/>
    </xf>
    <xf numFmtId="166" fontId="19" fillId="4" borderId="41" xfId="0" applyNumberFormat="1" applyFont="1" applyFill="1" applyBorder="1" applyAlignment="1">
      <alignment horizontal="center" vertical="center"/>
    </xf>
    <xf numFmtId="0" fontId="24" fillId="2" borderId="0" xfId="0" applyFont="1" applyFill="1" applyBorder="1" applyAlignment="1">
      <alignment horizontal="left" vertical="center"/>
    </xf>
    <xf numFmtId="0" fontId="19" fillId="4" borderId="0" xfId="0" applyFont="1" applyFill="1" applyBorder="1" applyAlignment="1">
      <alignment vertical="center"/>
    </xf>
    <xf numFmtId="0" fontId="19" fillId="4" borderId="16" xfId="0" applyFont="1" applyFill="1" applyBorder="1" applyAlignment="1">
      <alignment vertical="center"/>
    </xf>
    <xf numFmtId="166" fontId="19" fillId="4" borderId="16" xfId="0" applyNumberFormat="1" applyFont="1" applyFill="1" applyBorder="1" applyAlignment="1">
      <alignment vertical="center"/>
    </xf>
    <xf numFmtId="0" fontId="19" fillId="2" borderId="28" xfId="0" applyFont="1" applyFill="1" applyBorder="1" applyAlignment="1">
      <alignment horizontal="left" vertical="center" wrapText="1"/>
    </xf>
    <xf numFmtId="0" fontId="19" fillId="2" borderId="16" xfId="0" applyFont="1" applyFill="1" applyBorder="1" applyAlignment="1">
      <alignment horizontal="left" vertical="center" wrapText="1"/>
    </xf>
    <xf numFmtId="0" fontId="19" fillId="2" borderId="35" xfId="0" applyFont="1" applyFill="1" applyBorder="1" applyAlignment="1">
      <alignment vertical="center"/>
    </xf>
    <xf numFmtId="0" fontId="63" fillId="2" borderId="35" xfId="0" applyFont="1" applyFill="1" applyBorder="1" applyAlignment="1">
      <alignment vertical="center"/>
    </xf>
    <xf numFmtId="0" fontId="19" fillId="3" borderId="39" xfId="0" applyFont="1" applyFill="1" applyBorder="1" applyAlignment="1">
      <alignment vertical="center"/>
    </xf>
    <xf numFmtId="166" fontId="19" fillId="2" borderId="39" xfId="0" applyNumberFormat="1" applyFont="1" applyFill="1" applyBorder="1" applyAlignment="1">
      <alignment vertical="center"/>
    </xf>
    <xf numFmtId="0" fontId="63" fillId="2" borderId="34" xfId="0" applyFont="1" applyFill="1" applyBorder="1" applyAlignment="1">
      <alignment vertical="center"/>
    </xf>
    <xf numFmtId="0" fontId="63" fillId="2" borderId="34" xfId="0" applyFont="1" applyFill="1" applyBorder="1" applyAlignment="1">
      <alignment horizontal="center" vertical="center"/>
    </xf>
    <xf numFmtId="166" fontId="22" fillId="4" borderId="11" xfId="0" applyNumberFormat="1" applyFont="1" applyFill="1" applyBorder="1" applyAlignment="1">
      <alignment horizontal="center"/>
    </xf>
    <xf numFmtId="166" fontId="22" fillId="4" borderId="38" xfId="0" applyNumberFormat="1" applyFont="1" applyFill="1" applyBorder="1" applyAlignment="1">
      <alignment horizontal="center"/>
    </xf>
    <xf numFmtId="0" fontId="19" fillId="2" borderId="39" xfId="0" applyFont="1" applyFill="1" applyBorder="1" applyAlignment="1">
      <alignment horizontal="left" vertical="center" wrapText="1"/>
    </xf>
    <xf numFmtId="0" fontId="22" fillId="0" borderId="0" xfId="0" applyFont="1" applyFill="1" applyBorder="1"/>
    <xf numFmtId="0" fontId="0" fillId="0" borderId="0" xfId="0" applyAlignment="1">
      <alignment horizontal="center"/>
    </xf>
    <xf numFmtId="0" fontId="22" fillId="0" borderId="0" xfId="0" applyFont="1" applyFill="1" applyBorder="1" applyAlignment="1">
      <alignment horizontal="center"/>
    </xf>
    <xf numFmtId="0" fontId="19" fillId="4" borderId="16" xfId="0" applyFont="1" applyFill="1" applyBorder="1" applyAlignment="1">
      <alignment horizontal="left" vertical="center"/>
    </xf>
    <xf numFmtId="0" fontId="19" fillId="4" borderId="35" xfId="0" applyFont="1" applyFill="1" applyBorder="1" applyAlignment="1">
      <alignment vertical="center"/>
    </xf>
    <xf numFmtId="166" fontId="19" fillId="4" borderId="35" xfId="0" applyNumberFormat="1" applyFont="1" applyFill="1" applyBorder="1" applyAlignment="1">
      <alignment vertical="center"/>
    </xf>
    <xf numFmtId="0" fontId="19" fillId="4" borderId="35" xfId="0" applyFont="1" applyFill="1" applyBorder="1" applyAlignment="1">
      <alignment horizontal="left" vertical="center"/>
    </xf>
    <xf numFmtId="0" fontId="20" fillId="4" borderId="0" xfId="0" applyFont="1" applyFill="1" applyBorder="1" applyAlignment="1">
      <alignment horizontal="center" vertical="center"/>
    </xf>
    <xf numFmtId="1" fontId="19" fillId="2" borderId="14" xfId="0" applyNumberFormat="1" applyFont="1" applyFill="1" applyBorder="1" applyAlignment="1">
      <alignment horizontal="center" vertical="center"/>
    </xf>
    <xf numFmtId="1" fontId="19" fillId="2" borderId="38" xfId="0" applyNumberFormat="1" applyFont="1" applyFill="1" applyBorder="1" applyAlignment="1">
      <alignment horizontal="center" vertical="center"/>
    </xf>
    <xf numFmtId="0" fontId="19" fillId="4" borderId="0" xfId="0" applyFont="1" applyFill="1" applyBorder="1" applyAlignment="1">
      <alignment horizontal="left" vertical="center" wrapText="1"/>
    </xf>
    <xf numFmtId="165" fontId="10" fillId="0" borderId="0" xfId="69" applyNumberFormat="1"/>
    <xf numFmtId="165" fontId="0" fillId="0" borderId="0" xfId="70" applyNumberFormat="1" applyFont="1"/>
    <xf numFmtId="165" fontId="37" fillId="40" borderId="0" xfId="70" applyNumberFormat="1" applyFont="1" applyFill="1"/>
    <xf numFmtId="165" fontId="0" fillId="40" borderId="0" xfId="70" applyNumberFormat="1" applyFont="1" applyFill="1"/>
    <xf numFmtId="0" fontId="28" fillId="4" borderId="38" xfId="0" applyFont="1" applyFill="1" applyBorder="1" applyAlignment="1">
      <alignment horizontal="center"/>
    </xf>
    <xf numFmtId="0" fontId="28" fillId="4" borderId="39" xfId="0" applyFont="1" applyFill="1" applyBorder="1" applyAlignment="1">
      <alignment horizontal="center"/>
    </xf>
    <xf numFmtId="0" fontId="28" fillId="4" borderId="0" xfId="0" applyFont="1" applyFill="1" applyBorder="1"/>
    <xf numFmtId="0" fontId="22" fillId="4" borderId="35" xfId="0" applyFont="1" applyFill="1" applyBorder="1"/>
    <xf numFmtId="0" fontId="22" fillId="4" borderId="34" xfId="0" applyFont="1" applyFill="1" applyBorder="1" applyAlignment="1">
      <alignment horizontal="center"/>
    </xf>
    <xf numFmtId="0" fontId="22" fillId="4" borderId="35" xfId="0" applyFont="1" applyFill="1" applyBorder="1" applyAlignment="1">
      <alignment horizontal="center"/>
    </xf>
    <xf numFmtId="0" fontId="22" fillId="4" borderId="36" xfId="0" applyFont="1" applyFill="1" applyBorder="1" applyAlignment="1">
      <alignment horizontal="center"/>
    </xf>
    <xf numFmtId="0" fontId="22" fillId="4" borderId="37" xfId="0" applyFont="1" applyFill="1" applyBorder="1" applyAlignment="1">
      <alignment horizontal="center"/>
    </xf>
    <xf numFmtId="0" fontId="22" fillId="4" borderId="0" xfId="0" applyFont="1" applyFill="1" applyBorder="1"/>
    <xf numFmtId="166" fontId="70" fillId="4" borderId="11" xfId="0" applyNumberFormat="1" applyFont="1" applyFill="1" applyBorder="1" applyAlignment="1">
      <alignment horizontal="center"/>
    </xf>
    <xf numFmtId="1" fontId="22" fillId="4" borderId="0" xfId="0" applyNumberFormat="1" applyFont="1" applyFill="1" applyBorder="1" applyAlignment="1">
      <alignment horizontal="center"/>
    </xf>
    <xf numFmtId="166" fontId="22" fillId="4" borderId="0" xfId="0" applyNumberFormat="1" applyFont="1" applyFill="1" applyBorder="1" applyAlignment="1">
      <alignment horizontal="center"/>
    </xf>
    <xf numFmtId="166" fontId="70" fillId="4" borderId="0" xfId="0" applyNumberFormat="1" applyFont="1" applyFill="1" applyBorder="1" applyAlignment="1">
      <alignment horizontal="center"/>
    </xf>
    <xf numFmtId="0" fontId="22" fillId="4" borderId="66" xfId="0" applyFont="1" applyFill="1" applyBorder="1"/>
    <xf numFmtId="166" fontId="70" fillId="4" borderId="71" xfId="0" applyNumberFormat="1" applyFont="1" applyFill="1" applyBorder="1" applyAlignment="1">
      <alignment horizontal="center"/>
    </xf>
    <xf numFmtId="0" fontId="22" fillId="4" borderId="66" xfId="0" applyFont="1" applyFill="1" applyBorder="1" applyAlignment="1">
      <alignment horizontal="center"/>
    </xf>
    <xf numFmtId="166" fontId="22" fillId="4" borderId="66" xfId="0" applyNumberFormat="1" applyFont="1" applyFill="1" applyBorder="1" applyAlignment="1">
      <alignment horizontal="center"/>
    </xf>
    <xf numFmtId="1" fontId="22" fillId="4" borderId="66" xfId="0" applyNumberFormat="1" applyFont="1" applyFill="1" applyBorder="1" applyAlignment="1">
      <alignment horizontal="center"/>
    </xf>
    <xf numFmtId="0" fontId="22" fillId="4" borderId="13" xfId="0" applyFont="1" applyFill="1" applyBorder="1"/>
    <xf numFmtId="166" fontId="70" fillId="4" borderId="14" xfId="0" applyNumberFormat="1" applyFont="1" applyFill="1" applyBorder="1" applyAlignment="1">
      <alignment horizontal="center"/>
    </xf>
    <xf numFmtId="1" fontId="22" fillId="4" borderId="13" xfId="0" applyNumberFormat="1" applyFont="1" applyFill="1" applyBorder="1" applyAlignment="1">
      <alignment horizontal="center"/>
    </xf>
    <xf numFmtId="166" fontId="22" fillId="4" borderId="13" xfId="0" applyNumberFormat="1" applyFont="1" applyFill="1" applyBorder="1" applyAlignment="1">
      <alignment horizontal="center"/>
    </xf>
    <xf numFmtId="0" fontId="22" fillId="4" borderId="39" xfId="0" applyFont="1" applyFill="1" applyBorder="1"/>
    <xf numFmtId="0" fontId="22" fillId="4" borderId="39" xfId="0" applyFont="1" applyFill="1" applyBorder="1" applyAlignment="1">
      <alignment horizontal="center" wrapText="1"/>
    </xf>
    <xf numFmtId="0" fontId="22" fillId="4" borderId="69" xfId="0" applyFont="1" applyFill="1" applyBorder="1" applyAlignment="1">
      <alignment horizontal="center" wrapText="1"/>
    </xf>
    <xf numFmtId="0" fontId="46" fillId="4" borderId="70" xfId="0" applyFont="1" applyFill="1" applyBorder="1" applyAlignment="1">
      <alignment horizontal="center" wrapText="1"/>
    </xf>
    <xf numFmtId="1" fontId="46" fillId="4" borderId="67" xfId="0" applyNumberFormat="1" applyFont="1" applyFill="1" applyBorder="1" applyAlignment="1">
      <alignment horizontal="center"/>
    </xf>
    <xf numFmtId="1" fontId="46" fillId="4" borderId="68" xfId="0" applyNumberFormat="1" applyFont="1" applyFill="1" applyBorder="1" applyAlignment="1">
      <alignment horizontal="center"/>
    </xf>
    <xf numFmtId="0" fontId="22" fillId="4" borderId="0" xfId="0" applyFont="1" applyFill="1"/>
    <xf numFmtId="0" fontId="46" fillId="4" borderId="0" xfId="0" applyFont="1" applyFill="1" applyBorder="1"/>
    <xf numFmtId="0" fontId="15" fillId="2" borderId="0" xfId="12" applyFont="1" applyFill="1" applyBorder="1" applyAlignment="1">
      <alignment vertical="center"/>
    </xf>
    <xf numFmtId="0" fontId="0" fillId="4" borderId="0" xfId="0" applyFill="1"/>
    <xf numFmtId="0" fontId="9" fillId="0" borderId="0" xfId="69" applyFont="1"/>
    <xf numFmtId="166" fontId="71" fillId="4" borderId="0" xfId="0" applyNumberFormat="1" applyFont="1" applyFill="1" applyBorder="1" applyAlignment="1">
      <alignment horizontal="center"/>
    </xf>
    <xf numFmtId="166" fontId="0" fillId="0" borderId="0" xfId="0" applyNumberFormat="1"/>
    <xf numFmtId="0" fontId="0" fillId="4" borderId="0" xfId="0" applyFill="1" applyBorder="1"/>
    <xf numFmtId="0" fontId="46" fillId="4" borderId="11" xfId="0" applyFont="1" applyFill="1" applyBorder="1" applyAlignment="1">
      <alignment horizontal="center"/>
    </xf>
    <xf numFmtId="0" fontId="46" fillId="4" borderId="0" xfId="0" applyFont="1" applyFill="1" applyBorder="1" applyAlignment="1">
      <alignment horizontal="center"/>
    </xf>
    <xf numFmtId="0" fontId="28" fillId="4" borderId="11" xfId="0" applyFont="1" applyFill="1" applyBorder="1" applyAlignment="1">
      <alignment horizontal="center"/>
    </xf>
    <xf numFmtId="0" fontId="28" fillId="4" borderId="30" xfId="0" applyFont="1" applyFill="1" applyBorder="1" applyAlignment="1">
      <alignment horizontal="center"/>
    </xf>
    <xf numFmtId="0" fontId="46" fillId="4" borderId="0" xfId="0" applyFont="1" applyFill="1" applyBorder="1" applyAlignment="1">
      <alignment horizontal="center" wrapText="1"/>
    </xf>
    <xf numFmtId="0" fontId="22" fillId="4" borderId="0" xfId="0" applyFont="1" applyFill="1" applyBorder="1" applyAlignment="1">
      <alignment horizontal="center"/>
    </xf>
    <xf numFmtId="0" fontId="22" fillId="4" borderId="35" xfId="0" applyFont="1" applyFill="1" applyBorder="1" applyAlignment="1">
      <alignment horizontal="center" wrapText="1"/>
    </xf>
    <xf numFmtId="0" fontId="22" fillId="4" borderId="0" xfId="0" applyFont="1" applyFill="1" applyBorder="1" applyAlignment="1">
      <alignment horizontal="center" wrapText="1"/>
    </xf>
    <xf numFmtId="0" fontId="28" fillId="4" borderId="0" xfId="0" applyFont="1" applyFill="1" applyBorder="1" applyAlignment="1">
      <alignment horizontal="center"/>
    </xf>
    <xf numFmtId="1" fontId="19" fillId="36" borderId="31" xfId="0" applyNumberFormat="1" applyFont="1" applyFill="1" applyBorder="1" applyAlignment="1">
      <alignment horizontal="center" vertical="center"/>
    </xf>
    <xf numFmtId="1" fontId="19" fillId="36" borderId="41" xfId="0" applyNumberFormat="1" applyFont="1" applyFill="1" applyBorder="1" applyAlignment="1">
      <alignment horizontal="center" vertical="center"/>
    </xf>
    <xf numFmtId="1" fontId="19" fillId="36" borderId="65" xfId="0" applyNumberFormat="1" applyFont="1" applyFill="1" applyBorder="1" applyAlignment="1">
      <alignment horizontal="center" vertical="center"/>
    </xf>
    <xf numFmtId="166" fontId="72" fillId="4" borderId="11" xfId="0" applyNumberFormat="1" applyFont="1" applyFill="1" applyBorder="1" applyAlignment="1">
      <alignment horizontal="center"/>
    </xf>
    <xf numFmtId="1" fontId="46" fillId="4" borderId="0" xfId="0" applyNumberFormat="1" applyFont="1" applyFill="1" applyBorder="1" applyAlignment="1">
      <alignment horizontal="center"/>
    </xf>
    <xf numFmtId="166" fontId="46" fillId="4" borderId="0" xfId="0" applyNumberFormat="1" applyFont="1" applyFill="1" applyBorder="1" applyAlignment="1">
      <alignment horizontal="center"/>
    </xf>
    <xf numFmtId="166" fontId="72" fillId="4" borderId="0" xfId="0" applyNumberFormat="1" applyFont="1" applyFill="1" applyBorder="1" applyAlignment="1">
      <alignment horizontal="center"/>
    </xf>
    <xf numFmtId="0" fontId="8" fillId="0" borderId="0" xfId="73"/>
    <xf numFmtId="2" fontId="8" fillId="0" borderId="0" xfId="73" applyNumberFormat="1"/>
    <xf numFmtId="0" fontId="37" fillId="0" borderId="0" xfId="73" applyFont="1" applyFill="1" applyBorder="1"/>
    <xf numFmtId="2" fontId="8" fillId="0" borderId="0" xfId="73" applyNumberFormat="1" applyFont="1" applyFill="1" applyBorder="1"/>
    <xf numFmtId="2" fontId="8" fillId="0" borderId="0" xfId="73" applyNumberFormat="1" applyFill="1" applyBorder="1"/>
    <xf numFmtId="0" fontId="37" fillId="0" borderId="0" xfId="73" applyFont="1"/>
    <xf numFmtId="0" fontId="8" fillId="0" borderId="0" xfId="73" applyFont="1"/>
    <xf numFmtId="0" fontId="37" fillId="0" borderId="0" xfId="73" applyNumberFormat="1" applyFont="1" applyFill="1" applyBorder="1"/>
    <xf numFmtId="0" fontId="8" fillId="36" borderId="0" xfId="73" applyFill="1"/>
    <xf numFmtId="0" fontId="68" fillId="0" borderId="0" xfId="73" applyFont="1"/>
    <xf numFmtId="0" fontId="22" fillId="0" borderId="0" xfId="72"/>
    <xf numFmtId="2" fontId="22" fillId="0" borderId="0" xfId="72" applyNumberFormat="1"/>
    <xf numFmtId="0" fontId="73" fillId="0" borderId="0" xfId="72" applyFont="1"/>
    <xf numFmtId="0" fontId="28" fillId="0" borderId="0" xfId="72" applyFont="1"/>
    <xf numFmtId="0" fontId="22" fillId="0" borderId="0" xfId="72" applyFont="1"/>
    <xf numFmtId="0" fontId="22" fillId="0" borderId="0" xfId="72" applyBorder="1"/>
    <xf numFmtId="2" fontId="22" fillId="41" borderId="0" xfId="72" applyNumberFormat="1" applyFill="1"/>
    <xf numFmtId="2" fontId="22" fillId="36" borderId="0" xfId="72" applyNumberFormat="1" applyFill="1"/>
    <xf numFmtId="2" fontId="22" fillId="42" borderId="0" xfId="72" applyNumberFormat="1" applyFill="1"/>
    <xf numFmtId="2" fontId="22" fillId="0" borderId="0" xfId="72" applyNumberFormat="1" applyBorder="1"/>
    <xf numFmtId="0" fontId="22" fillId="36" borderId="0" xfId="72" applyFill="1"/>
    <xf numFmtId="2" fontId="22" fillId="43" borderId="0" xfId="72" applyNumberFormat="1" applyFill="1"/>
    <xf numFmtId="2" fontId="22" fillId="13" borderId="0" xfId="72" applyNumberFormat="1" applyFill="1"/>
    <xf numFmtId="2" fontId="22" fillId="0" borderId="0" xfId="72" applyNumberFormat="1" applyFill="1"/>
    <xf numFmtId="0" fontId="37" fillId="0" borderId="0" xfId="72" applyFont="1"/>
    <xf numFmtId="2" fontId="22" fillId="0" borderId="0" xfId="72" applyNumberFormat="1" applyFont="1" applyFill="1" applyBorder="1"/>
    <xf numFmtId="2" fontId="22" fillId="13" borderId="0" xfId="72" applyNumberFormat="1" applyFill="1" applyBorder="1"/>
    <xf numFmtId="2" fontId="22" fillId="43" borderId="0" xfId="72" applyNumberFormat="1" applyFill="1" applyBorder="1"/>
    <xf numFmtId="0" fontId="22" fillId="0" borderId="0" xfId="72" applyFont="1" applyFill="1" applyBorder="1"/>
    <xf numFmtId="0" fontId="8" fillId="4" borderId="0" xfId="73" applyFill="1"/>
    <xf numFmtId="0" fontId="8" fillId="0" borderId="0" xfId="212"/>
    <xf numFmtId="0" fontId="37" fillId="0" borderId="0" xfId="212" applyFont="1"/>
    <xf numFmtId="0" fontId="37" fillId="0" borderId="0" xfId="212" applyFont="1" applyAlignment="1">
      <alignment horizontal="center"/>
    </xf>
    <xf numFmtId="0" fontId="8" fillId="0" borderId="0" xfId="212" applyAlignment="1">
      <alignment horizontal="center"/>
    </xf>
    <xf numFmtId="0" fontId="0" fillId="0" borderId="0" xfId="0" applyBorder="1" applyAlignment="1">
      <alignment horizontal="center"/>
    </xf>
    <xf numFmtId="0" fontId="0" fillId="0" borderId="0" xfId="0" applyFill="1"/>
    <xf numFmtId="0" fontId="28" fillId="4" borderId="39" xfId="0" applyFont="1" applyFill="1" applyBorder="1"/>
    <xf numFmtId="166" fontId="22" fillId="4" borderId="14" xfId="0" applyNumberFormat="1" applyFont="1" applyFill="1" applyBorder="1" applyAlignment="1">
      <alignment horizontal="center"/>
    </xf>
    <xf numFmtId="0" fontId="7" fillId="0" borderId="0" xfId="272"/>
    <xf numFmtId="0" fontId="37" fillId="0" borderId="0" xfId="272" applyFont="1"/>
    <xf numFmtId="0" fontId="37" fillId="0" borderId="0" xfId="272" applyFont="1" applyFill="1" applyBorder="1"/>
    <xf numFmtId="2" fontId="7" fillId="0" borderId="0" xfId="272" applyNumberFormat="1" applyFill="1" applyBorder="1"/>
    <xf numFmtId="0" fontId="68" fillId="0" borderId="0" xfId="272" applyFont="1"/>
    <xf numFmtId="0" fontId="37" fillId="0" borderId="0" xfId="272" applyNumberFormat="1" applyFont="1" applyFill="1" applyBorder="1"/>
    <xf numFmtId="2" fontId="7" fillId="0" borderId="0" xfId="272" applyNumberFormat="1" applyFont="1" applyFill="1" applyBorder="1"/>
    <xf numFmtId="0" fontId="7" fillId="0" borderId="0" xfId="272" applyFont="1"/>
    <xf numFmtId="2" fontId="7" fillId="0" borderId="0" xfId="272" applyNumberFormat="1"/>
    <xf numFmtId="0" fontId="37" fillId="0" borderId="0" xfId="273" applyFont="1"/>
    <xf numFmtId="0" fontId="6" fillId="0" borderId="0" xfId="273"/>
    <xf numFmtId="166" fontId="6" fillId="0" borderId="0" xfId="273" applyNumberFormat="1"/>
    <xf numFmtId="0" fontId="15" fillId="4" borderId="0" xfId="12" applyFont="1" applyFill="1" applyBorder="1" applyAlignment="1">
      <alignment vertical="center"/>
    </xf>
    <xf numFmtId="0" fontId="15" fillId="4" borderId="0" xfId="12" applyFont="1" applyFill="1" applyAlignment="1">
      <alignment vertical="center"/>
    </xf>
    <xf numFmtId="0" fontId="15" fillId="0" borderId="0" xfId="12" applyFont="1" applyAlignment="1">
      <alignment vertical="center"/>
    </xf>
    <xf numFmtId="0" fontId="15" fillId="0" borderId="0" xfId="12" applyFont="1" applyBorder="1" applyAlignment="1">
      <alignment vertical="center"/>
    </xf>
    <xf numFmtId="0" fontId="22" fillId="4" borderId="11" xfId="0" applyFont="1" applyFill="1" applyBorder="1" applyAlignment="1">
      <alignment horizontal="center"/>
    </xf>
    <xf numFmtId="0" fontId="22" fillId="4" borderId="0" xfId="0" applyFont="1" applyFill="1" applyBorder="1" applyAlignment="1">
      <alignment horizontal="center"/>
    </xf>
    <xf numFmtId="0" fontId="22" fillId="4" borderId="35" xfId="0" applyFont="1" applyFill="1" applyBorder="1" applyAlignment="1">
      <alignment horizontal="center" wrapText="1"/>
    </xf>
    <xf numFmtId="0" fontId="28" fillId="4" borderId="0" xfId="0" applyFont="1" applyFill="1" applyBorder="1" applyAlignment="1">
      <alignment horizontal="center"/>
    </xf>
    <xf numFmtId="0" fontId="37" fillId="4" borderId="72" xfId="273" applyFont="1" applyFill="1" applyBorder="1" applyAlignment="1">
      <alignment horizontal="center"/>
    </xf>
    <xf numFmtId="0" fontId="6" fillId="0" borderId="0" xfId="273" applyAlignment="1">
      <alignment horizontal="center"/>
    </xf>
    <xf numFmtId="0" fontId="37" fillId="0" borderId="0" xfId="273" applyFont="1" applyAlignment="1">
      <alignment horizontal="center"/>
    </xf>
    <xf numFmtId="166" fontId="6" fillId="0" borderId="0" xfId="273" applyNumberFormat="1" applyAlignment="1">
      <alignment horizontal="center"/>
    </xf>
    <xf numFmtId="166" fontId="6" fillId="0" borderId="0" xfId="273" applyNumberFormat="1" applyBorder="1" applyAlignment="1">
      <alignment horizontal="center"/>
    </xf>
    <xf numFmtId="166" fontId="6" fillId="0" borderId="13" xfId="273" applyNumberFormat="1" applyBorder="1" applyAlignment="1">
      <alignment horizontal="center"/>
    </xf>
    <xf numFmtId="0" fontId="4" fillId="0" borderId="0" xfId="212" applyFont="1"/>
    <xf numFmtId="0" fontId="4" fillId="0" borderId="0" xfId="69" applyFont="1"/>
    <xf numFmtId="0" fontId="22" fillId="4" borderId="34" xfId="0" applyFont="1" applyFill="1" applyBorder="1" applyAlignment="1">
      <alignment horizontal="center" wrapText="1"/>
    </xf>
    <xf numFmtId="166" fontId="22" fillId="4" borderId="71" xfId="0" applyNumberFormat="1" applyFont="1" applyFill="1" applyBorder="1" applyAlignment="1">
      <alignment horizontal="center"/>
    </xf>
    <xf numFmtId="0" fontId="22" fillId="4" borderId="71" xfId="0" applyFont="1" applyFill="1" applyBorder="1" applyAlignment="1">
      <alignment horizontal="center"/>
    </xf>
    <xf numFmtId="0" fontId="22" fillId="4" borderId="14" xfId="0" applyFont="1" applyFill="1" applyBorder="1" applyAlignment="1">
      <alignment horizontal="center"/>
    </xf>
    <xf numFmtId="0" fontId="22" fillId="4" borderId="13" xfId="0" applyFont="1" applyFill="1" applyBorder="1" applyAlignment="1">
      <alignment horizontal="center"/>
    </xf>
    <xf numFmtId="0" fontId="118" fillId="2" borderId="4" xfId="0" applyFont="1" applyFill="1" applyBorder="1" applyAlignment="1">
      <alignment horizontal="center" vertical="center"/>
    </xf>
    <xf numFmtId="0" fontId="3" fillId="4" borderId="0" xfId="73" applyFont="1" applyFill="1"/>
    <xf numFmtId="2" fontId="22" fillId="0" borderId="0" xfId="72" applyNumberFormat="1" applyFont="1" applyBorder="1"/>
    <xf numFmtId="2" fontId="22" fillId="0" borderId="0" xfId="72" applyNumberFormat="1" applyFont="1"/>
    <xf numFmtId="0" fontId="22" fillId="0" borderId="0" xfId="72" applyFont="1" applyBorder="1"/>
    <xf numFmtId="0" fontId="22" fillId="4" borderId="0" xfId="72" applyFill="1"/>
    <xf numFmtId="2" fontId="22" fillId="4" borderId="0" xfId="72" applyNumberFormat="1" applyFill="1"/>
    <xf numFmtId="2" fontId="22" fillId="4" borderId="0" xfId="72" applyNumberFormat="1" applyFill="1" applyBorder="1"/>
    <xf numFmtId="0" fontId="22" fillId="4" borderId="0" xfId="72" applyFill="1" applyAlignment="1">
      <alignment horizontal="left"/>
    </xf>
    <xf numFmtId="0" fontId="37" fillId="4" borderId="0" xfId="212" applyFont="1" applyFill="1"/>
    <xf numFmtId="0" fontId="97" fillId="4" borderId="0" xfId="212" applyFont="1" applyFill="1"/>
    <xf numFmtId="0" fontId="8" fillId="4" borderId="0" xfId="212" applyFill="1"/>
    <xf numFmtId="0" fontId="119" fillId="4" borderId="72" xfId="273" applyFont="1" applyFill="1" applyBorder="1" applyAlignment="1">
      <alignment horizontal="center"/>
    </xf>
    <xf numFmtId="166" fontId="97" fillId="4" borderId="0" xfId="273" applyNumberFormat="1" applyFont="1" applyFill="1" applyBorder="1"/>
    <xf numFmtId="166" fontId="97" fillId="0" borderId="0" xfId="273" applyNumberFormat="1" applyFont="1" applyBorder="1" applyAlignment="1">
      <alignment horizontal="center"/>
    </xf>
    <xf numFmtId="166" fontId="97" fillId="4" borderId="13" xfId="273" applyNumberFormat="1" applyFont="1" applyFill="1" applyBorder="1"/>
    <xf numFmtId="166" fontId="97" fillId="0" borderId="13" xfId="273" applyNumberFormat="1" applyFont="1" applyBorder="1" applyAlignment="1">
      <alignment horizontal="center"/>
    </xf>
    <xf numFmtId="0" fontId="22" fillId="4" borderId="72" xfId="12" applyFont="1" applyFill="1" applyBorder="1" applyAlignment="1">
      <alignment vertical="center"/>
    </xf>
    <xf numFmtId="0" fontId="28" fillId="4" borderId="72" xfId="12" applyFont="1" applyFill="1" applyBorder="1" applyAlignment="1">
      <alignment horizontal="center" vertical="center"/>
    </xf>
    <xf numFmtId="0" fontId="118" fillId="4" borderId="0" xfId="12" applyFont="1" applyFill="1" applyBorder="1" applyAlignment="1">
      <alignment vertical="center"/>
    </xf>
    <xf numFmtId="0" fontId="22" fillId="0" borderId="0" xfId="12" applyFont="1" applyBorder="1" applyAlignment="1">
      <alignment vertical="center"/>
    </xf>
    <xf numFmtId="0" fontId="22" fillId="39" borderId="0" xfId="12" applyFont="1" applyFill="1" applyAlignment="1">
      <alignment vertical="center"/>
    </xf>
    <xf numFmtId="0" fontId="22" fillId="0" borderId="0" xfId="12" applyFont="1" applyAlignment="1">
      <alignment vertical="center"/>
    </xf>
    <xf numFmtId="0" fontId="22" fillId="38" borderId="0" xfId="12" applyFont="1" applyFill="1" applyAlignment="1">
      <alignment vertical="center"/>
    </xf>
    <xf numFmtId="0" fontId="22" fillId="8" borderId="0" xfId="12" applyFont="1" applyFill="1" applyAlignment="1">
      <alignment vertical="center"/>
    </xf>
    <xf numFmtId="0" fontId="22" fillId="4" borderId="0" xfId="12" applyFont="1" applyFill="1" applyAlignment="1">
      <alignment vertical="center"/>
    </xf>
    <xf numFmtId="0" fontId="118" fillId="4" borderId="13" xfId="12" applyFont="1" applyFill="1" applyBorder="1" applyAlignment="1">
      <alignment vertical="center"/>
    </xf>
    <xf numFmtId="0" fontId="22" fillId="0" borderId="13" xfId="12" applyFont="1" applyBorder="1" applyAlignment="1">
      <alignment vertical="center"/>
    </xf>
    <xf numFmtId="0" fontId="22" fillId="38" borderId="13" xfId="12" applyFont="1" applyFill="1" applyBorder="1" applyAlignment="1">
      <alignment vertical="center"/>
    </xf>
    <xf numFmtId="0" fontId="22" fillId="39" borderId="13" xfId="12" applyFont="1" applyFill="1" applyBorder="1" applyAlignment="1">
      <alignment vertical="center"/>
    </xf>
    <xf numFmtId="0" fontId="22" fillId="8" borderId="13" xfId="12" applyFont="1" applyFill="1" applyBorder="1" applyAlignment="1">
      <alignment vertical="center"/>
    </xf>
    <xf numFmtId="0" fontId="28" fillId="4" borderId="38" xfId="0" applyFont="1" applyFill="1" applyBorder="1" applyAlignment="1"/>
    <xf numFmtId="0" fontId="28" fillId="4" borderId="39" xfId="0" applyFont="1" applyFill="1" applyBorder="1" applyAlignment="1"/>
    <xf numFmtId="0" fontId="28" fillId="4" borderId="39" xfId="0" applyFont="1" applyFill="1" applyBorder="1" applyAlignment="1">
      <alignment horizontal="center" wrapText="1"/>
    </xf>
    <xf numFmtId="0" fontId="7" fillId="4" borderId="0" xfId="272" applyFill="1"/>
    <xf numFmtId="0" fontId="120" fillId="4" borderId="0" xfId="0" applyFont="1" applyFill="1"/>
    <xf numFmtId="166" fontId="97" fillId="4" borderId="0" xfId="273" applyNumberFormat="1" applyFont="1" applyFill="1" applyBorder="1" applyAlignment="1">
      <alignment horizontal="center"/>
    </xf>
    <xf numFmtId="0" fontId="22" fillId="4" borderId="0" xfId="0" applyFont="1" applyFill="1" applyBorder="1" applyAlignment="1">
      <alignment horizontal="center"/>
    </xf>
    <xf numFmtId="0" fontId="22" fillId="4" borderId="0" xfId="0" applyFont="1" applyFill="1" applyBorder="1" applyAlignment="1">
      <alignment horizontal="center" wrapText="1"/>
    </xf>
    <xf numFmtId="0" fontId="28" fillId="4" borderId="0" xfId="0" applyFont="1" applyFill="1" applyBorder="1" applyAlignment="1">
      <alignment horizontal="center"/>
    </xf>
    <xf numFmtId="0" fontId="28" fillId="4" borderId="0" xfId="0" applyFont="1" applyFill="1" applyBorder="1" applyAlignment="1"/>
    <xf numFmtId="0" fontId="0" fillId="4" borderId="0" xfId="0" applyFill="1" applyBorder="1" applyAlignment="1">
      <alignment horizontal="center"/>
    </xf>
    <xf numFmtId="0" fontId="63" fillId="2" borderId="0" xfId="0" applyFont="1" applyFill="1" applyBorder="1" applyAlignment="1">
      <alignment horizontal="center" vertical="center"/>
    </xf>
    <xf numFmtId="166" fontId="15" fillId="0" borderId="0" xfId="0" applyNumberFormat="1" applyFont="1" applyAlignment="1">
      <alignment vertical="center"/>
    </xf>
    <xf numFmtId="0" fontId="15" fillId="0" borderId="0" xfId="0" applyFont="1" applyBorder="1" applyAlignment="1">
      <alignment vertical="center"/>
    </xf>
    <xf numFmtId="0" fontId="18" fillId="4" borderId="0" xfId="0" applyFont="1" applyFill="1" applyBorder="1" applyAlignment="1"/>
    <xf numFmtId="0" fontId="24" fillId="4" borderId="0" xfId="0" applyFont="1" applyFill="1" applyBorder="1" applyAlignment="1">
      <alignment horizontal="left" vertical="center"/>
    </xf>
    <xf numFmtId="0" fontId="63" fillId="4" borderId="0" xfId="0" applyFont="1" applyFill="1" applyBorder="1" applyAlignment="1">
      <alignment horizontal="center" vertical="center"/>
    </xf>
    <xf numFmtId="0" fontId="121" fillId="2" borderId="0" xfId="0" applyFont="1" applyFill="1" applyAlignment="1"/>
    <xf numFmtId="0" fontId="2" fillId="0" borderId="0" xfId="275"/>
    <xf numFmtId="166" fontId="2" fillId="0" borderId="16" xfId="275" applyNumberFormat="1" applyBorder="1"/>
    <xf numFmtId="166" fontId="2" fillId="0" borderId="28" xfId="275" applyNumberFormat="1" applyBorder="1"/>
    <xf numFmtId="166" fontId="2" fillId="0" borderId="0" xfId="275" applyNumberFormat="1" applyBorder="1"/>
    <xf numFmtId="166" fontId="2" fillId="0" borderId="24" xfId="275" applyNumberFormat="1" applyBorder="1"/>
    <xf numFmtId="166" fontId="2" fillId="0" borderId="35" xfId="275" applyNumberFormat="1" applyBorder="1"/>
    <xf numFmtId="166" fontId="2" fillId="0" borderId="36" xfId="275" applyNumberFormat="1" applyBorder="1"/>
    <xf numFmtId="0" fontId="37" fillId="0" borderId="38" xfId="275" applyFont="1" applyBorder="1"/>
    <xf numFmtId="0" fontId="37" fillId="0" borderId="39" xfId="275" applyFont="1" applyBorder="1"/>
    <xf numFmtId="0" fontId="37" fillId="0" borderId="40" xfId="275" applyFont="1" applyBorder="1"/>
    <xf numFmtId="0" fontId="37" fillId="0" borderId="20" xfId="275" applyFont="1" applyBorder="1"/>
    <xf numFmtId="0" fontId="37" fillId="0" borderId="31" xfId="275" applyFont="1" applyBorder="1"/>
    <xf numFmtId="0" fontId="37" fillId="0" borderId="37" xfId="275" applyFont="1" applyBorder="1"/>
    <xf numFmtId="0" fontId="123" fillId="0" borderId="0" xfId="275" applyFont="1"/>
    <xf numFmtId="0" fontId="2" fillId="0" borderId="0" xfId="292"/>
    <xf numFmtId="166" fontId="2" fillId="0" borderId="16" xfId="292" applyNumberFormat="1" applyBorder="1"/>
    <xf numFmtId="166" fontId="2" fillId="0" borderId="28" xfId="292" applyNumberFormat="1" applyBorder="1"/>
    <xf numFmtId="166" fontId="2" fillId="0" borderId="0" xfId="292" applyNumberFormat="1" applyBorder="1"/>
    <xf numFmtId="166" fontId="2" fillId="0" borderId="24" xfId="292" applyNumberFormat="1" applyBorder="1"/>
    <xf numFmtId="166" fontId="2" fillId="0" borderId="35" xfId="292" applyNumberFormat="1" applyBorder="1"/>
    <xf numFmtId="166" fontId="2" fillId="0" borderId="36" xfId="292" applyNumberFormat="1" applyBorder="1"/>
    <xf numFmtId="0" fontId="37" fillId="0" borderId="38" xfId="292" applyFont="1" applyBorder="1"/>
    <xf numFmtId="0" fontId="37" fillId="0" borderId="39" xfId="292" applyFont="1" applyBorder="1"/>
    <xf numFmtId="0" fontId="37" fillId="0" borderId="40" xfId="292" applyFont="1" applyBorder="1"/>
    <xf numFmtId="0" fontId="37" fillId="0" borderId="20" xfId="292" applyFont="1" applyBorder="1"/>
    <xf numFmtId="0" fontId="37" fillId="0" borderId="31" xfId="292" applyFont="1" applyBorder="1"/>
    <xf numFmtId="0" fontId="37" fillId="0" borderId="37" xfId="292" applyFont="1" applyBorder="1"/>
    <xf numFmtId="0" fontId="123" fillId="0" borderId="0" xfId="292" applyFont="1"/>
    <xf numFmtId="166" fontId="8" fillId="0" borderId="0" xfId="212" applyNumberFormat="1" applyAlignment="1">
      <alignment horizontal="center"/>
    </xf>
    <xf numFmtId="166" fontId="8" fillId="0" borderId="0" xfId="212" applyNumberFormat="1"/>
    <xf numFmtId="0" fontId="22" fillId="4" borderId="0" xfId="0" applyFont="1" applyFill="1" applyBorder="1" applyAlignment="1">
      <alignment horizontal="center" wrapText="1"/>
    </xf>
    <xf numFmtId="166" fontId="10" fillId="4" borderId="39" xfId="69" applyNumberFormat="1" applyFill="1" applyBorder="1"/>
    <xf numFmtId="0" fontId="10" fillId="4" borderId="0" xfId="69" applyFill="1" applyAlignment="1"/>
    <xf numFmtId="0" fontId="10" fillId="4" borderId="0" xfId="69" applyFill="1" applyBorder="1" applyAlignment="1"/>
    <xf numFmtId="166" fontId="10" fillId="4" borderId="0" xfId="69" applyNumberFormat="1" applyFill="1" applyBorder="1" applyAlignment="1"/>
    <xf numFmtId="0" fontId="10" fillId="0" borderId="0" xfId="69" applyFill="1" applyAlignment="1"/>
    <xf numFmtId="166" fontId="10" fillId="4" borderId="39" xfId="69" applyNumberFormat="1" applyFill="1" applyBorder="1" applyAlignment="1">
      <alignment horizontal="center"/>
    </xf>
    <xf numFmtId="166" fontId="124" fillId="4" borderId="3" xfId="0" applyNumberFormat="1" applyFont="1" applyFill="1" applyBorder="1" applyAlignment="1">
      <alignment horizontal="center" vertical="center"/>
    </xf>
    <xf numFmtId="166" fontId="124" fillId="4" borderId="0" xfId="0" applyNumberFormat="1" applyFont="1" applyFill="1" applyBorder="1" applyAlignment="1">
      <alignment horizontal="center" vertical="center"/>
    </xf>
    <xf numFmtId="166" fontId="124" fillId="4" borderId="4" xfId="0" applyNumberFormat="1" applyFont="1" applyFill="1" applyBorder="1" applyAlignment="1">
      <alignment horizontal="center" vertical="center"/>
    </xf>
    <xf numFmtId="166" fontId="124" fillId="4" borderId="1" xfId="0" applyNumberFormat="1" applyFont="1" applyFill="1" applyBorder="1" applyAlignment="1">
      <alignment horizontal="center" vertical="center"/>
    </xf>
    <xf numFmtId="166" fontId="124" fillId="4" borderId="13" xfId="0" applyNumberFormat="1" applyFont="1" applyFill="1" applyBorder="1" applyAlignment="1">
      <alignment horizontal="center" vertical="center"/>
    </xf>
    <xf numFmtId="166" fontId="19" fillId="4" borderId="6" xfId="0" applyNumberFormat="1" applyFont="1" applyFill="1" applyBorder="1" applyAlignment="1">
      <alignment horizontal="center" vertical="center"/>
    </xf>
    <xf numFmtId="166" fontId="19" fillId="4" borderId="7" xfId="0" applyNumberFormat="1" applyFont="1" applyFill="1" applyBorder="1" applyAlignment="1">
      <alignment horizontal="center" vertical="center"/>
    </xf>
    <xf numFmtId="166" fontId="19" fillId="4" borderId="8" xfId="0" applyNumberFormat="1" applyFont="1" applyFill="1" applyBorder="1" applyAlignment="1">
      <alignment horizontal="center" vertical="center"/>
    </xf>
    <xf numFmtId="166" fontId="19" fillId="4" borderId="5" xfId="0" applyNumberFormat="1" applyFont="1" applyFill="1" applyBorder="1" applyAlignment="1">
      <alignment horizontal="center" vertical="center"/>
    </xf>
    <xf numFmtId="0" fontId="1" fillId="0" borderId="0" xfId="295"/>
    <xf numFmtId="0" fontId="1" fillId="4" borderId="0" xfId="295" applyFill="1"/>
    <xf numFmtId="0" fontId="97" fillId="4" borderId="0" xfId="295" applyFont="1" applyFill="1"/>
    <xf numFmtId="0" fontId="97" fillId="0" borderId="0" xfId="295" applyFont="1"/>
    <xf numFmtId="166" fontId="1" fillId="0" borderId="0" xfId="295" applyNumberFormat="1"/>
    <xf numFmtId="166" fontId="97" fillId="0" borderId="0" xfId="295" applyNumberFormat="1" applyFont="1"/>
    <xf numFmtId="166" fontId="22" fillId="0" borderId="0" xfId="12" applyNumberFormat="1" applyFont="1"/>
    <xf numFmtId="166" fontId="1" fillId="0" borderId="0" xfId="295" applyNumberFormat="1" applyFont="1"/>
    <xf numFmtId="0" fontId="1" fillId="0" borderId="0" xfId="295" applyFont="1"/>
    <xf numFmtId="0" fontId="117" fillId="2" borderId="1" xfId="295" applyFont="1" applyFill="1" applyBorder="1" applyAlignment="1">
      <alignment horizontal="center" vertical="center"/>
    </xf>
    <xf numFmtId="0" fontId="118" fillId="2" borderId="1" xfId="295" applyFont="1" applyFill="1" applyBorder="1" applyAlignment="1">
      <alignment vertical="center"/>
    </xf>
    <xf numFmtId="0" fontId="6" fillId="0" borderId="72" xfId="273" applyBorder="1"/>
    <xf numFmtId="0" fontId="28" fillId="4" borderId="38" xfId="0" applyFont="1" applyFill="1" applyBorder="1" applyAlignment="1">
      <alignment horizontal="center"/>
    </xf>
    <xf numFmtId="0" fontId="28" fillId="4" borderId="39" xfId="0" applyFont="1" applyFill="1" applyBorder="1" applyAlignment="1">
      <alignment horizontal="center"/>
    </xf>
    <xf numFmtId="0" fontId="28" fillId="4" borderId="40" xfId="0" applyFont="1" applyFill="1" applyBorder="1" applyAlignment="1">
      <alignment horizontal="center"/>
    </xf>
    <xf numFmtId="0" fontId="22" fillId="4" borderId="11" xfId="0" applyFont="1" applyFill="1" applyBorder="1" applyAlignment="1">
      <alignment horizontal="center"/>
    </xf>
    <xf numFmtId="0" fontId="22" fillId="4" borderId="0" xfId="0" applyFont="1" applyFill="1" applyBorder="1" applyAlignment="1">
      <alignment horizontal="center"/>
    </xf>
    <xf numFmtId="0" fontId="22" fillId="4" borderId="30" xfId="0" applyFont="1" applyFill="1" applyBorder="1" applyAlignment="1">
      <alignment horizontal="center"/>
    </xf>
    <xf numFmtId="0" fontId="22" fillId="4" borderId="28" xfId="0" applyFont="1" applyFill="1" applyBorder="1" applyAlignment="1">
      <alignment horizontal="center"/>
    </xf>
    <xf numFmtId="0" fontId="28" fillId="4" borderId="0" xfId="0" applyFont="1" applyFill="1" applyBorder="1" applyAlignment="1">
      <alignment horizontal="center"/>
    </xf>
    <xf numFmtId="0" fontId="22" fillId="4" borderId="16" xfId="0" applyFont="1" applyFill="1" applyBorder="1" applyAlignment="1">
      <alignment horizontal="center" wrapText="1"/>
    </xf>
    <xf numFmtId="0" fontId="22" fillId="4" borderId="35" xfId="0" applyFont="1" applyFill="1" applyBorder="1" applyAlignment="1">
      <alignment horizontal="center" wrapText="1"/>
    </xf>
    <xf numFmtId="0" fontId="37" fillId="0" borderId="0" xfId="212" applyFont="1" applyAlignment="1">
      <alignment horizontal="center"/>
    </xf>
    <xf numFmtId="0" fontId="22" fillId="4" borderId="0" xfId="0" applyFont="1" applyFill="1" applyBorder="1" applyAlignment="1">
      <alignment horizontal="center" wrapText="1"/>
    </xf>
    <xf numFmtId="0" fontId="21" fillId="4" borderId="0" xfId="0" applyFont="1" applyFill="1" applyBorder="1" applyAlignment="1">
      <alignment horizontal="left" vertical="top" wrapText="1"/>
    </xf>
    <xf numFmtId="0" fontId="19" fillId="4" borderId="0"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47" xfId="0" applyFont="1" applyFill="1" applyBorder="1" applyAlignment="1">
      <alignment horizontal="center" vertical="center" wrapText="1"/>
    </xf>
    <xf numFmtId="0" fontId="19" fillId="2" borderId="48" xfId="0" applyFont="1" applyFill="1" applyBorder="1" applyAlignment="1">
      <alignment horizontal="center" vertical="center" wrapText="1"/>
    </xf>
    <xf numFmtId="0" fontId="19" fillId="2" borderId="42" xfId="0" applyFont="1" applyFill="1" applyBorder="1" applyAlignment="1">
      <alignment horizontal="center" vertical="center" wrapText="1"/>
    </xf>
    <xf numFmtId="0" fontId="19" fillId="2" borderId="43" xfId="0" applyFont="1" applyFill="1" applyBorder="1" applyAlignment="1">
      <alignment horizontal="center" vertical="center" wrapText="1"/>
    </xf>
    <xf numFmtId="0" fontId="19" fillId="2" borderId="44" xfId="0" applyFont="1" applyFill="1" applyBorder="1" applyAlignment="1">
      <alignment horizontal="center" vertical="center" wrapText="1"/>
    </xf>
    <xf numFmtId="0" fontId="21" fillId="2" borderId="33" xfId="0" applyFont="1" applyFill="1" applyBorder="1" applyAlignment="1">
      <alignment horizontal="left" vertical="top" wrapText="1"/>
    </xf>
    <xf numFmtId="0" fontId="21" fillId="2" borderId="0" xfId="0" applyFont="1" applyFill="1" applyBorder="1" applyAlignment="1">
      <alignment horizontal="left" vertical="top" wrapText="1"/>
    </xf>
    <xf numFmtId="0" fontId="19" fillId="2" borderId="45"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27"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38" xfId="0" applyFont="1" applyFill="1" applyBorder="1" applyAlignment="1">
      <alignment horizontal="center" vertical="center" wrapText="1"/>
    </xf>
    <xf numFmtId="0" fontId="19" fillId="2" borderId="39" xfId="0" applyFont="1" applyFill="1" applyBorder="1" applyAlignment="1">
      <alignment horizontal="center" vertical="center"/>
    </xf>
    <xf numFmtId="0" fontId="19" fillId="2" borderId="40" xfId="0" applyFont="1" applyFill="1" applyBorder="1" applyAlignment="1">
      <alignment horizontal="center" vertical="center"/>
    </xf>
    <xf numFmtId="0" fontId="19" fillId="2" borderId="39" xfId="0" applyFont="1" applyFill="1" applyBorder="1" applyAlignment="1">
      <alignment horizontal="center" vertical="center" wrapText="1"/>
    </xf>
    <xf numFmtId="0" fontId="19" fillId="2" borderId="4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20" fillId="2" borderId="30" xfId="0" applyFont="1" applyFill="1" applyBorder="1" applyAlignment="1">
      <alignment horizontal="center" vertical="center"/>
    </xf>
    <xf numFmtId="0" fontId="20" fillId="2" borderId="16" xfId="0" applyFont="1" applyFill="1" applyBorder="1" applyAlignment="1">
      <alignment horizontal="center" vertical="center"/>
    </xf>
    <xf numFmtId="0" fontId="20" fillId="2" borderId="28" xfId="0" applyFont="1" applyFill="1" applyBorder="1" applyAlignment="1">
      <alignment horizontal="center" vertical="center"/>
    </xf>
    <xf numFmtId="0" fontId="19" fillId="2" borderId="30"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19" fillId="2" borderId="28"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19" fillId="2" borderId="37"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36" borderId="38" xfId="0" applyFont="1" applyFill="1" applyBorder="1" applyAlignment="1">
      <alignment horizontal="center" vertical="center"/>
    </xf>
    <xf numFmtId="0" fontId="19" fillId="36" borderId="39" xfId="0" applyFont="1" applyFill="1" applyBorder="1" applyAlignment="1">
      <alignment horizontal="center" vertical="center"/>
    </xf>
    <xf numFmtId="0" fontId="19" fillId="36" borderId="30" xfId="0" applyFont="1" applyFill="1" applyBorder="1" applyAlignment="1">
      <alignment horizontal="center" vertical="center"/>
    </xf>
    <xf numFmtId="0" fontId="19" fillId="36" borderId="16" xfId="0" applyFont="1" applyFill="1" applyBorder="1" applyAlignment="1">
      <alignment horizontal="center" vertical="center"/>
    </xf>
    <xf numFmtId="0" fontId="10" fillId="0" borderId="38" xfId="69" applyBorder="1" applyAlignment="1">
      <alignment horizontal="center"/>
    </xf>
    <xf numFmtId="0" fontId="10" fillId="0" borderId="40" xfId="69" applyBorder="1" applyAlignment="1">
      <alignment horizontal="center"/>
    </xf>
    <xf numFmtId="0" fontId="40" fillId="7" borderId="0" xfId="0" applyFont="1" applyFill="1" applyAlignment="1" applyProtection="1">
      <alignment horizontal="left" vertical="center"/>
      <protection locked="0"/>
    </xf>
    <xf numFmtId="166" fontId="32" fillId="4" borderId="38" xfId="0" applyNumberFormat="1" applyFont="1" applyFill="1" applyBorder="1" applyAlignment="1" applyProtection="1">
      <alignment horizontal="center" vertical="center"/>
      <protection locked="0"/>
    </xf>
    <xf numFmtId="166" fontId="32" fillId="4" borderId="39" xfId="0" applyNumberFormat="1" applyFont="1" applyFill="1" applyBorder="1" applyAlignment="1" applyProtection="1">
      <alignment horizontal="center" vertical="center"/>
      <protection locked="0"/>
    </xf>
    <xf numFmtId="166" fontId="32" fillId="4" borderId="40" xfId="0" applyNumberFormat="1" applyFont="1" applyFill="1" applyBorder="1" applyAlignment="1" applyProtection="1">
      <alignment horizontal="center" vertical="center"/>
      <protection locked="0"/>
    </xf>
    <xf numFmtId="166" fontId="32" fillId="4" borderId="35" xfId="0" applyNumberFormat="1" applyFont="1" applyFill="1" applyBorder="1" applyAlignment="1" applyProtection="1">
      <alignment horizontal="center" vertical="center"/>
      <protection locked="0"/>
    </xf>
    <xf numFmtId="166" fontId="32" fillId="4" borderId="36" xfId="0" applyNumberFormat="1" applyFont="1" applyFill="1" applyBorder="1" applyAlignment="1" applyProtection="1">
      <alignment horizontal="center" vertical="center"/>
      <protection locked="0"/>
    </xf>
  </cellXfs>
  <cellStyles count="296">
    <cellStyle name="]_x000d__x000a_Extension=conv.dll_x000d__x000a_MS-DOS Tools Extentions=C:\DOS\MSTOOLS.DLL_x000d__x000a__x000d__x000a_[Settings]_x000d__x000a_UNDELETE.DLL=C:\DOS\MSTOOLS.DLL_x000d__x000a_W" xfId="20" xr:uid="{00000000-0005-0000-0000-000000000000}"/>
    <cellStyle name="20 % – Zvýraznění1" xfId="74" xr:uid="{00000000-0005-0000-0000-000001000000}"/>
    <cellStyle name="20 % – Zvýraznění2" xfId="75" xr:uid="{00000000-0005-0000-0000-000002000000}"/>
    <cellStyle name="20 % – Zvýraznění3" xfId="76" xr:uid="{00000000-0005-0000-0000-000003000000}"/>
    <cellStyle name="20 % – Zvýraznění4" xfId="77" xr:uid="{00000000-0005-0000-0000-000004000000}"/>
    <cellStyle name="20 % – Zvýraznění5" xfId="78" xr:uid="{00000000-0005-0000-0000-000005000000}"/>
    <cellStyle name="20 % – Zvýraznění6" xfId="79" xr:uid="{00000000-0005-0000-0000-000006000000}"/>
    <cellStyle name="20 % - Accent1" xfId="80" xr:uid="{00000000-0005-0000-0000-000007000000}"/>
    <cellStyle name="20 % - Accent2" xfId="81" xr:uid="{00000000-0005-0000-0000-000008000000}"/>
    <cellStyle name="20 % - Accent3" xfId="82" xr:uid="{00000000-0005-0000-0000-000009000000}"/>
    <cellStyle name="20 % - Accent4" xfId="83" xr:uid="{00000000-0005-0000-0000-00000A000000}"/>
    <cellStyle name="20 % - Accent5" xfId="84" xr:uid="{00000000-0005-0000-0000-00000B000000}"/>
    <cellStyle name="20 % - Accent6" xfId="85" xr:uid="{00000000-0005-0000-0000-00000C000000}"/>
    <cellStyle name="20% - Accent1 2" xfId="21" xr:uid="{00000000-0005-0000-0000-00000D000000}"/>
    <cellStyle name="20% - Accent2 2" xfId="22" xr:uid="{00000000-0005-0000-0000-00000E000000}"/>
    <cellStyle name="20% - Accent3 2" xfId="23" xr:uid="{00000000-0005-0000-0000-00000F000000}"/>
    <cellStyle name="20% - Accent4 2" xfId="24" xr:uid="{00000000-0005-0000-0000-000010000000}"/>
    <cellStyle name="20% - Accent5 2" xfId="25" xr:uid="{00000000-0005-0000-0000-000011000000}"/>
    <cellStyle name="20% - Accent6 2" xfId="26" xr:uid="{00000000-0005-0000-0000-000012000000}"/>
    <cellStyle name="20% - akcent 1" xfId="86" xr:uid="{00000000-0005-0000-0000-000013000000}"/>
    <cellStyle name="20% - akcent 2" xfId="87" xr:uid="{00000000-0005-0000-0000-000014000000}"/>
    <cellStyle name="20% - akcent 3" xfId="88" xr:uid="{00000000-0005-0000-0000-000015000000}"/>
    <cellStyle name="20% - akcent 4" xfId="89" xr:uid="{00000000-0005-0000-0000-000016000000}"/>
    <cellStyle name="20% - akcent 5" xfId="90" xr:uid="{00000000-0005-0000-0000-000017000000}"/>
    <cellStyle name="20% - akcent 6" xfId="91" xr:uid="{00000000-0005-0000-0000-000018000000}"/>
    <cellStyle name="20% - Dekorfärg1" xfId="92" xr:uid="{00000000-0005-0000-0000-000019000000}"/>
    <cellStyle name="20% - Dekorfärg2" xfId="93" xr:uid="{00000000-0005-0000-0000-00001A000000}"/>
    <cellStyle name="20% - Dekorfärg3" xfId="94" xr:uid="{00000000-0005-0000-0000-00001B000000}"/>
    <cellStyle name="20% - Dekorfärg4" xfId="95" xr:uid="{00000000-0005-0000-0000-00001C000000}"/>
    <cellStyle name="20% - Dekorfärg5" xfId="96" xr:uid="{00000000-0005-0000-0000-00001D000000}"/>
    <cellStyle name="20% - Dekorfärg6" xfId="97" xr:uid="{00000000-0005-0000-0000-00001E000000}"/>
    <cellStyle name="40 % – Zvýraznění1" xfId="98" xr:uid="{00000000-0005-0000-0000-00001F000000}"/>
    <cellStyle name="40 % – Zvýraznění2" xfId="99" xr:uid="{00000000-0005-0000-0000-000020000000}"/>
    <cellStyle name="40 % – Zvýraznění3" xfId="100" xr:uid="{00000000-0005-0000-0000-000021000000}"/>
    <cellStyle name="40 % – Zvýraznění4" xfId="101" xr:uid="{00000000-0005-0000-0000-000022000000}"/>
    <cellStyle name="40 % – Zvýraznění5" xfId="102" xr:uid="{00000000-0005-0000-0000-000023000000}"/>
    <cellStyle name="40 % – Zvýraznění6" xfId="103" xr:uid="{00000000-0005-0000-0000-000024000000}"/>
    <cellStyle name="40 % - Accent1" xfId="104" xr:uid="{00000000-0005-0000-0000-000025000000}"/>
    <cellStyle name="40 % - Accent2" xfId="105" xr:uid="{00000000-0005-0000-0000-000026000000}"/>
    <cellStyle name="40 % - Accent3" xfId="106" xr:uid="{00000000-0005-0000-0000-000027000000}"/>
    <cellStyle name="40 % - Accent4" xfId="107" xr:uid="{00000000-0005-0000-0000-000028000000}"/>
    <cellStyle name="40 % - Accent5" xfId="108" xr:uid="{00000000-0005-0000-0000-000029000000}"/>
    <cellStyle name="40 % - Accent6" xfId="109" xr:uid="{00000000-0005-0000-0000-00002A000000}"/>
    <cellStyle name="40% - Accent1 2" xfId="27" xr:uid="{00000000-0005-0000-0000-00002B000000}"/>
    <cellStyle name="40% - Accent2 2" xfId="28" xr:uid="{00000000-0005-0000-0000-00002C000000}"/>
    <cellStyle name="40% - Accent3 2" xfId="29" xr:uid="{00000000-0005-0000-0000-00002D000000}"/>
    <cellStyle name="40% - Accent4 2" xfId="30" xr:uid="{00000000-0005-0000-0000-00002E000000}"/>
    <cellStyle name="40% - Accent5 2" xfId="31" xr:uid="{00000000-0005-0000-0000-00002F000000}"/>
    <cellStyle name="40% - Accent6 2" xfId="32" xr:uid="{00000000-0005-0000-0000-000030000000}"/>
    <cellStyle name="40% - akcent 1" xfId="110" xr:uid="{00000000-0005-0000-0000-000031000000}"/>
    <cellStyle name="40% - akcent 2" xfId="111" xr:uid="{00000000-0005-0000-0000-000032000000}"/>
    <cellStyle name="40% - akcent 3" xfId="112" xr:uid="{00000000-0005-0000-0000-000033000000}"/>
    <cellStyle name="40% - akcent 4" xfId="113" xr:uid="{00000000-0005-0000-0000-000034000000}"/>
    <cellStyle name="40% - akcent 5" xfId="114" xr:uid="{00000000-0005-0000-0000-000035000000}"/>
    <cellStyle name="40% - akcent 6" xfId="115" xr:uid="{00000000-0005-0000-0000-000036000000}"/>
    <cellStyle name="40% - Dekorfärg1" xfId="116" xr:uid="{00000000-0005-0000-0000-000037000000}"/>
    <cellStyle name="40% - Dekorfärg2" xfId="117" xr:uid="{00000000-0005-0000-0000-000038000000}"/>
    <cellStyle name="40% - Dekorfärg3" xfId="118" xr:uid="{00000000-0005-0000-0000-000039000000}"/>
    <cellStyle name="40% - Dekorfärg4" xfId="119" xr:uid="{00000000-0005-0000-0000-00003A000000}"/>
    <cellStyle name="40% - Dekorfärg5" xfId="120" xr:uid="{00000000-0005-0000-0000-00003B000000}"/>
    <cellStyle name="40% - Dekorfärg6" xfId="121" xr:uid="{00000000-0005-0000-0000-00003C000000}"/>
    <cellStyle name="60 % – Zvýraznění1" xfId="122" xr:uid="{00000000-0005-0000-0000-00003D000000}"/>
    <cellStyle name="60 % – Zvýraznění2" xfId="123" xr:uid="{00000000-0005-0000-0000-00003E000000}"/>
    <cellStyle name="60 % – Zvýraznění3" xfId="124" xr:uid="{00000000-0005-0000-0000-00003F000000}"/>
    <cellStyle name="60 % – Zvýraznění4" xfId="125" xr:uid="{00000000-0005-0000-0000-000040000000}"/>
    <cellStyle name="60 % – Zvýraznění5" xfId="126" xr:uid="{00000000-0005-0000-0000-000041000000}"/>
    <cellStyle name="60 % – Zvýraznění6" xfId="127" xr:uid="{00000000-0005-0000-0000-000042000000}"/>
    <cellStyle name="60 % - Accent1" xfId="128" xr:uid="{00000000-0005-0000-0000-000043000000}"/>
    <cellStyle name="60 % - Accent2" xfId="129" xr:uid="{00000000-0005-0000-0000-000044000000}"/>
    <cellStyle name="60 % - Accent3" xfId="130" xr:uid="{00000000-0005-0000-0000-000045000000}"/>
    <cellStyle name="60 % - Accent4" xfId="131" xr:uid="{00000000-0005-0000-0000-000046000000}"/>
    <cellStyle name="60 % - Accent5" xfId="132" xr:uid="{00000000-0005-0000-0000-000047000000}"/>
    <cellStyle name="60 % - Accent6" xfId="133" xr:uid="{00000000-0005-0000-0000-000048000000}"/>
    <cellStyle name="60% - Accent1 2" xfId="33" xr:uid="{00000000-0005-0000-0000-000049000000}"/>
    <cellStyle name="60% - Accent2 2" xfId="34" xr:uid="{00000000-0005-0000-0000-00004A000000}"/>
    <cellStyle name="60% - Accent3 2" xfId="35" xr:uid="{00000000-0005-0000-0000-00004B000000}"/>
    <cellStyle name="60% - Accent4 2" xfId="36" xr:uid="{00000000-0005-0000-0000-00004C000000}"/>
    <cellStyle name="60% - Accent5 2" xfId="37" xr:uid="{00000000-0005-0000-0000-00004D000000}"/>
    <cellStyle name="60% - Accent6 2" xfId="38" xr:uid="{00000000-0005-0000-0000-00004E000000}"/>
    <cellStyle name="60% - akcent 1" xfId="134" xr:uid="{00000000-0005-0000-0000-00004F000000}"/>
    <cellStyle name="60% - akcent 2" xfId="135" xr:uid="{00000000-0005-0000-0000-000050000000}"/>
    <cellStyle name="60% - akcent 3" xfId="136" xr:uid="{00000000-0005-0000-0000-000051000000}"/>
    <cellStyle name="60% - akcent 4" xfId="137" xr:uid="{00000000-0005-0000-0000-000052000000}"/>
    <cellStyle name="60% - akcent 5" xfId="138" xr:uid="{00000000-0005-0000-0000-000053000000}"/>
    <cellStyle name="60% - akcent 6" xfId="139" xr:uid="{00000000-0005-0000-0000-000054000000}"/>
    <cellStyle name="60% - Dekorfärg1" xfId="140" xr:uid="{00000000-0005-0000-0000-000055000000}"/>
    <cellStyle name="60% - Dekorfärg2" xfId="141" xr:uid="{00000000-0005-0000-0000-000056000000}"/>
    <cellStyle name="60% - Dekorfärg3" xfId="142" xr:uid="{00000000-0005-0000-0000-000057000000}"/>
    <cellStyle name="60% - Dekorfärg4" xfId="143" xr:uid="{00000000-0005-0000-0000-000058000000}"/>
    <cellStyle name="60% - Dekorfärg5" xfId="144" xr:uid="{00000000-0005-0000-0000-000059000000}"/>
    <cellStyle name="60% - Dekorfärg6" xfId="145" xr:uid="{00000000-0005-0000-0000-00005A000000}"/>
    <cellStyle name="Accent1 2" xfId="39" xr:uid="{00000000-0005-0000-0000-00005B000000}"/>
    <cellStyle name="Accent2 2" xfId="40" xr:uid="{00000000-0005-0000-0000-00005C000000}"/>
    <cellStyle name="Accent3 2" xfId="41" xr:uid="{00000000-0005-0000-0000-00005D000000}"/>
    <cellStyle name="Accent4 2" xfId="42" xr:uid="{00000000-0005-0000-0000-00005E000000}"/>
    <cellStyle name="Accent5 2" xfId="43" xr:uid="{00000000-0005-0000-0000-00005F000000}"/>
    <cellStyle name="Accent6 2" xfId="44" xr:uid="{00000000-0005-0000-0000-000060000000}"/>
    <cellStyle name="Akcent 1" xfId="146" xr:uid="{00000000-0005-0000-0000-000061000000}"/>
    <cellStyle name="Akcent 2" xfId="147" xr:uid="{00000000-0005-0000-0000-000062000000}"/>
    <cellStyle name="Akcent 3" xfId="148" xr:uid="{00000000-0005-0000-0000-000063000000}"/>
    <cellStyle name="Akcent 4" xfId="149" xr:uid="{00000000-0005-0000-0000-000064000000}"/>
    <cellStyle name="Akcent 5" xfId="150" xr:uid="{00000000-0005-0000-0000-000065000000}"/>
    <cellStyle name="Akcent 6" xfId="151" xr:uid="{00000000-0005-0000-0000-000066000000}"/>
    <cellStyle name="ANCLAS,REZONES Y SUS PARTES,DE FUNDICION,DE HIERRO O DE ACERO" xfId="152" xr:uid="{00000000-0005-0000-0000-000067000000}"/>
    <cellStyle name="annee semestre" xfId="153" xr:uid="{00000000-0005-0000-0000-000068000000}"/>
    <cellStyle name="Anteckning" xfId="154" xr:uid="{00000000-0005-0000-0000-000069000000}"/>
    <cellStyle name="Avertissement" xfId="155" xr:uid="{00000000-0005-0000-0000-00006A000000}"/>
    <cellStyle name="Bad 2" xfId="45" xr:uid="{00000000-0005-0000-0000-00006B000000}"/>
    <cellStyle name="Beräkning" xfId="156" xr:uid="{00000000-0005-0000-0000-00006C000000}"/>
    <cellStyle name="Bra" xfId="157" xr:uid="{00000000-0005-0000-0000-00006D000000}"/>
    <cellStyle name="Calcul" xfId="158" xr:uid="{00000000-0005-0000-0000-00006E000000}"/>
    <cellStyle name="Calculation 2" xfId="46" xr:uid="{00000000-0005-0000-0000-00006F000000}"/>
    <cellStyle name="Celkem" xfId="159" xr:uid="{00000000-0005-0000-0000-000070000000}"/>
    <cellStyle name="Cellule liée" xfId="160" xr:uid="{00000000-0005-0000-0000-000071000000}"/>
    <cellStyle name="Check Cell 2" xfId="47" xr:uid="{00000000-0005-0000-0000-000072000000}"/>
    <cellStyle name="Chybně" xfId="161" xr:uid="{00000000-0005-0000-0000-000073000000}"/>
    <cellStyle name="Comma 2" xfId="10" xr:uid="{00000000-0005-0000-0000-000075000000}"/>
    <cellStyle name="Comma 3" xfId="48" xr:uid="{00000000-0005-0000-0000-000076000000}"/>
    <cellStyle name="Comma 4" xfId="49" xr:uid="{00000000-0005-0000-0000-000077000000}"/>
    <cellStyle name="Comma 5" xfId="50" xr:uid="{00000000-0005-0000-0000-000078000000}"/>
    <cellStyle name="Comma 6" xfId="162" xr:uid="{00000000-0005-0000-0000-000079000000}"/>
    <cellStyle name="Comma 7" xfId="277" xr:uid="{00000000-0005-0000-0000-00007A000000}"/>
    <cellStyle name="Commentaire" xfId="163" xr:uid="{00000000-0005-0000-0000-00007B000000}"/>
    <cellStyle name="Dålig" xfId="164" xr:uid="{00000000-0005-0000-0000-00007C000000}"/>
    <cellStyle name="Dane wejściowe" xfId="165" xr:uid="{00000000-0005-0000-0000-00007D000000}"/>
    <cellStyle name="Dane wyjściowe" xfId="166" xr:uid="{00000000-0005-0000-0000-00007E000000}"/>
    <cellStyle name="Date" xfId="167" xr:uid="{00000000-0005-0000-0000-00007F000000}"/>
    <cellStyle name="Dobre" xfId="168" xr:uid="{00000000-0005-0000-0000-000080000000}"/>
    <cellStyle name="données" xfId="169" xr:uid="{00000000-0005-0000-0000-000081000000}"/>
    <cellStyle name="donnéesbord" xfId="170" xr:uid="{00000000-0005-0000-0000-000082000000}"/>
    <cellStyle name="En-tête 1" xfId="171" xr:uid="{00000000-0005-0000-0000-000083000000}"/>
    <cellStyle name="En-tête 2" xfId="172" xr:uid="{00000000-0005-0000-0000-000084000000}"/>
    <cellStyle name="Entrée" xfId="173" xr:uid="{00000000-0005-0000-0000-000085000000}"/>
    <cellStyle name="Euro" xfId="174" xr:uid="{00000000-0005-0000-0000-000086000000}"/>
    <cellStyle name="Excel.Chart" xfId="175" xr:uid="{00000000-0005-0000-0000-000087000000}"/>
    <cellStyle name="Explanatory Text 2" xfId="51" xr:uid="{00000000-0005-0000-0000-000088000000}"/>
    <cellStyle name="Färg1" xfId="176" xr:uid="{00000000-0005-0000-0000-000089000000}"/>
    <cellStyle name="Färg2" xfId="177" xr:uid="{00000000-0005-0000-0000-00008A000000}"/>
    <cellStyle name="Färg3" xfId="178" xr:uid="{00000000-0005-0000-0000-00008B000000}"/>
    <cellStyle name="Färg4" xfId="179" xr:uid="{00000000-0005-0000-0000-00008C000000}"/>
    <cellStyle name="Färg5" xfId="180" xr:uid="{00000000-0005-0000-0000-00008D000000}"/>
    <cellStyle name="Färg6" xfId="181" xr:uid="{00000000-0005-0000-0000-00008E000000}"/>
    <cellStyle name="Financier" xfId="182" xr:uid="{00000000-0005-0000-0000-00008F000000}"/>
    <cellStyle name="Financier0" xfId="183" xr:uid="{00000000-0005-0000-0000-000090000000}"/>
    <cellStyle name="Förklarande text" xfId="184" xr:uid="{00000000-0005-0000-0000-000091000000}"/>
    <cellStyle name="Good 2" xfId="52" xr:uid="{00000000-0005-0000-0000-000092000000}"/>
    <cellStyle name="Heading 1 2" xfId="53" xr:uid="{00000000-0005-0000-0000-000093000000}"/>
    <cellStyle name="Heading 2 2" xfId="54" xr:uid="{00000000-0005-0000-0000-000094000000}"/>
    <cellStyle name="Heading 3 2" xfId="55" xr:uid="{00000000-0005-0000-0000-000095000000}"/>
    <cellStyle name="Heading 4 2" xfId="56" xr:uid="{00000000-0005-0000-0000-000096000000}"/>
    <cellStyle name="Hyperlink 2" xfId="2" xr:uid="{00000000-0005-0000-0000-000097000000}"/>
    <cellStyle name="Hyperlink 3" xfId="57" xr:uid="{00000000-0005-0000-0000-000098000000}"/>
    <cellStyle name="Indata" xfId="185" xr:uid="{00000000-0005-0000-0000-000099000000}"/>
    <cellStyle name="Input 2" xfId="58" xr:uid="{00000000-0005-0000-0000-00009A000000}"/>
    <cellStyle name="Insatisfaisant" xfId="186" xr:uid="{00000000-0005-0000-0000-00009B000000}"/>
    <cellStyle name="Komma" xfId="1" builtinId="3"/>
    <cellStyle name="Komórka połączona" xfId="187" xr:uid="{00000000-0005-0000-0000-00009C000000}"/>
    <cellStyle name="Komórka zaznaczona" xfId="188" xr:uid="{00000000-0005-0000-0000-00009D000000}"/>
    <cellStyle name="Kontrollcell" xfId="189" xr:uid="{00000000-0005-0000-0000-00009E000000}"/>
    <cellStyle name="Kontrolní buňka" xfId="190" xr:uid="{00000000-0005-0000-0000-00009F000000}"/>
    <cellStyle name="Länkad cell" xfId="191" xr:uid="{00000000-0005-0000-0000-0000A0000000}"/>
    <cellStyle name="Linked Cell 2" xfId="59" xr:uid="{00000000-0005-0000-0000-0000A1000000}"/>
    <cellStyle name="Monétaire0" xfId="192" xr:uid="{00000000-0005-0000-0000-0000A2000000}"/>
    <cellStyle name="Motif" xfId="193" xr:uid="{00000000-0005-0000-0000-0000A3000000}"/>
    <cellStyle name="Nadpis 1" xfId="194" xr:uid="{00000000-0005-0000-0000-0000A4000000}"/>
    <cellStyle name="Nadpis 2" xfId="195" xr:uid="{00000000-0005-0000-0000-0000A5000000}"/>
    <cellStyle name="Nadpis 3" xfId="196" xr:uid="{00000000-0005-0000-0000-0000A6000000}"/>
    <cellStyle name="Nadpis 4" xfId="197" xr:uid="{00000000-0005-0000-0000-0000A7000000}"/>
    <cellStyle name="Nagłówek 1" xfId="198" xr:uid="{00000000-0005-0000-0000-0000A8000000}"/>
    <cellStyle name="Nagłówek 2" xfId="199" xr:uid="{00000000-0005-0000-0000-0000A9000000}"/>
    <cellStyle name="Nagłówek 3" xfId="200" xr:uid="{00000000-0005-0000-0000-0000AA000000}"/>
    <cellStyle name="Nagłówek 4" xfId="201" xr:uid="{00000000-0005-0000-0000-0000AB000000}"/>
    <cellStyle name="Název" xfId="202" xr:uid="{00000000-0005-0000-0000-0000AC000000}"/>
    <cellStyle name="Neutral 2" xfId="60" xr:uid="{00000000-0005-0000-0000-0000AD000000}"/>
    <cellStyle name="Neutralne" xfId="203" xr:uid="{00000000-0005-0000-0000-0000AE000000}"/>
    <cellStyle name="Neutrální" xfId="204" xr:uid="{00000000-0005-0000-0000-0000AF000000}"/>
    <cellStyle name="Neutre" xfId="205" xr:uid="{00000000-0005-0000-0000-0000B0000000}"/>
    <cellStyle name="Normal 10" xfId="206" xr:uid="{00000000-0005-0000-0000-0000B2000000}"/>
    <cellStyle name="Normal 10 2" xfId="207" xr:uid="{00000000-0005-0000-0000-0000B3000000}"/>
    <cellStyle name="Normal 11" xfId="208" xr:uid="{00000000-0005-0000-0000-0000B4000000}"/>
    <cellStyle name="Normal 12" xfId="209" xr:uid="{00000000-0005-0000-0000-0000B5000000}"/>
    <cellStyle name="Normal 13" xfId="210" xr:uid="{00000000-0005-0000-0000-0000B6000000}"/>
    <cellStyle name="Normal 14" xfId="272" xr:uid="{00000000-0005-0000-0000-0000B7000000}"/>
    <cellStyle name="Normal 14 2" xfId="292" xr:uid="{00000000-0005-0000-0000-0000B8000000}"/>
    <cellStyle name="Normal 15" xfId="211" xr:uid="{00000000-0005-0000-0000-0000B9000000}"/>
    <cellStyle name="Normal 16" xfId="273" xr:uid="{00000000-0005-0000-0000-0000BA000000}"/>
    <cellStyle name="Normal 16 2" xfId="293" xr:uid="{00000000-0005-0000-0000-0000BB000000}"/>
    <cellStyle name="Normal 17" xfId="274" xr:uid="{00000000-0005-0000-0000-0000BC000000}"/>
    <cellStyle name="Normal 17 2" xfId="294" xr:uid="{00000000-0005-0000-0000-0000BD000000}"/>
    <cellStyle name="Normal 18" xfId="276" xr:uid="{00000000-0005-0000-0000-0000BE000000}"/>
    <cellStyle name="Normal 19" xfId="275" xr:uid="{00000000-0005-0000-0000-0000BF000000}"/>
    <cellStyle name="Normal 2" xfId="3" xr:uid="{00000000-0005-0000-0000-0000C0000000}"/>
    <cellStyle name="Normal 2 2" xfId="4" xr:uid="{00000000-0005-0000-0000-0000C1000000}"/>
    <cellStyle name="Normal 2 2 2" xfId="12" xr:uid="{00000000-0005-0000-0000-0000C2000000}"/>
    <cellStyle name="Normal 2 2 3" xfId="72" xr:uid="{00000000-0005-0000-0000-0000C3000000}"/>
    <cellStyle name="Normal 2 3" xfId="11" xr:uid="{00000000-0005-0000-0000-0000C4000000}"/>
    <cellStyle name="Normal 3" xfId="5" xr:uid="{00000000-0005-0000-0000-0000C5000000}"/>
    <cellStyle name="Normal 3 2" xfId="13" xr:uid="{00000000-0005-0000-0000-0000C6000000}"/>
    <cellStyle name="Normal 3 2 2" xfId="16" xr:uid="{00000000-0005-0000-0000-0000C7000000}"/>
    <cellStyle name="Normal 3 2 2 2" xfId="283" xr:uid="{00000000-0005-0000-0000-0000C8000000}"/>
    <cellStyle name="Normal 3 2 3" xfId="281" xr:uid="{00000000-0005-0000-0000-0000C9000000}"/>
    <cellStyle name="Normal 3 3" xfId="212" xr:uid="{00000000-0005-0000-0000-0000CA000000}"/>
    <cellStyle name="Normal 3 3 2" xfId="287" xr:uid="{00000000-0005-0000-0000-0000CB000000}"/>
    <cellStyle name="Normal 3 4" xfId="213" xr:uid="{00000000-0005-0000-0000-0000CC000000}"/>
    <cellStyle name="Normal 3 4 2" xfId="214" xr:uid="{00000000-0005-0000-0000-0000CD000000}"/>
    <cellStyle name="Normal 3 4 3" xfId="215" xr:uid="{00000000-0005-0000-0000-0000CE000000}"/>
    <cellStyle name="Normal 3 5" xfId="278" xr:uid="{00000000-0005-0000-0000-0000CF000000}"/>
    <cellStyle name="Normal 4" xfId="9" xr:uid="{00000000-0005-0000-0000-0000D0000000}"/>
    <cellStyle name="Normal 4 2" xfId="61" xr:uid="{00000000-0005-0000-0000-0000D1000000}"/>
    <cellStyle name="Normal 5" xfId="8" xr:uid="{00000000-0005-0000-0000-0000D2000000}"/>
    <cellStyle name="Normal 5 2" xfId="71" xr:uid="{00000000-0005-0000-0000-0000D3000000}"/>
    <cellStyle name="Normal 5 3" xfId="216" xr:uid="{00000000-0005-0000-0000-0000D4000000}"/>
    <cellStyle name="Normal 5 4" xfId="217" xr:uid="{00000000-0005-0000-0000-0000D5000000}"/>
    <cellStyle name="Normal 5 4 2" xfId="288" xr:uid="{00000000-0005-0000-0000-0000D6000000}"/>
    <cellStyle name="Normal 5 5" xfId="218" xr:uid="{00000000-0005-0000-0000-0000D7000000}"/>
    <cellStyle name="Normal 5 6" xfId="280" xr:uid="{00000000-0005-0000-0000-0000D8000000}"/>
    <cellStyle name="Normal 6" xfId="15" xr:uid="{00000000-0005-0000-0000-0000D9000000}"/>
    <cellStyle name="Normal 6 2" xfId="219" xr:uid="{00000000-0005-0000-0000-0000DA000000}"/>
    <cellStyle name="Normal 6 3" xfId="220" xr:uid="{00000000-0005-0000-0000-0000DB000000}"/>
    <cellStyle name="Normal 6 3 2" xfId="289" xr:uid="{00000000-0005-0000-0000-0000DC000000}"/>
    <cellStyle name="Normal 6 4" xfId="282" xr:uid="{00000000-0005-0000-0000-0000DD000000}"/>
    <cellStyle name="Normal 7" xfId="69" xr:uid="{00000000-0005-0000-0000-0000DE000000}"/>
    <cellStyle name="Normal 7 2" xfId="221" xr:uid="{00000000-0005-0000-0000-0000DF000000}"/>
    <cellStyle name="Normal 7 2 2" xfId="290" xr:uid="{00000000-0005-0000-0000-0000E0000000}"/>
    <cellStyle name="Normal 7 3" xfId="284" xr:uid="{00000000-0005-0000-0000-0000E1000000}"/>
    <cellStyle name="Normal 7 4" xfId="295" xr:uid="{00000000-0005-0000-0000-0000E2000000}"/>
    <cellStyle name="Normal 8" xfId="18" xr:uid="{00000000-0005-0000-0000-0000E3000000}"/>
    <cellStyle name="Normal 8 2" xfId="17" xr:uid="{00000000-0005-0000-0000-0000E4000000}"/>
    <cellStyle name="Normal 8 4" xfId="19" xr:uid="{00000000-0005-0000-0000-0000E5000000}"/>
    <cellStyle name="Normal 9" xfId="73" xr:uid="{00000000-0005-0000-0000-0000E6000000}"/>
    <cellStyle name="Normal 9 2" xfId="286" xr:uid="{00000000-0005-0000-0000-0000E7000000}"/>
    <cellStyle name="Normál_2001 " xfId="222" xr:uid="{00000000-0005-0000-0000-0000E8000000}"/>
    <cellStyle name="normální_Dane" xfId="223" xr:uid="{00000000-0005-0000-0000-0000E9000000}"/>
    <cellStyle name="Normalny_Arkusz2" xfId="224" xr:uid="{00000000-0005-0000-0000-0000EA000000}"/>
    <cellStyle name="Note 2" xfId="62" xr:uid="{00000000-0005-0000-0000-0000EB000000}"/>
    <cellStyle name="notes" xfId="225" xr:uid="{00000000-0005-0000-0000-0000EC000000}"/>
    <cellStyle name="Obliczenia" xfId="226" xr:uid="{00000000-0005-0000-0000-0000ED000000}"/>
    <cellStyle name="Output 2" xfId="63" xr:uid="{00000000-0005-0000-0000-0000EE000000}"/>
    <cellStyle name="Percent 2" xfId="14" xr:uid="{00000000-0005-0000-0000-0000F0000000}"/>
    <cellStyle name="Percent 2 2" xfId="227" xr:uid="{00000000-0005-0000-0000-0000F1000000}"/>
    <cellStyle name="Percent 2 3" xfId="228" xr:uid="{00000000-0005-0000-0000-0000F2000000}"/>
    <cellStyle name="Percent 2 3 2" xfId="291" xr:uid="{00000000-0005-0000-0000-0000F3000000}"/>
    <cellStyle name="Percent 3" xfId="64" xr:uid="{00000000-0005-0000-0000-0000F4000000}"/>
    <cellStyle name="Percent 4" xfId="65" xr:uid="{00000000-0005-0000-0000-0000F5000000}"/>
    <cellStyle name="Percent 5" xfId="70" xr:uid="{00000000-0005-0000-0000-0000F6000000}"/>
    <cellStyle name="Percent 5 2" xfId="285" xr:uid="{00000000-0005-0000-0000-0000F7000000}"/>
    <cellStyle name="Percent 6" xfId="279" xr:uid="{00000000-0005-0000-0000-0000F8000000}"/>
    <cellStyle name="Poznámka" xfId="229" xr:uid="{00000000-0005-0000-0000-0000F9000000}"/>
    <cellStyle name="Propojená buňka" xfId="230" xr:uid="{00000000-0005-0000-0000-0000FA000000}"/>
    <cellStyle name="Prozent" xfId="6" builtinId="5"/>
    <cellStyle name="Rubrik" xfId="231" xr:uid="{00000000-0005-0000-0000-0000FB000000}"/>
    <cellStyle name="Rubrik 1" xfId="232" xr:uid="{00000000-0005-0000-0000-0000FC000000}"/>
    <cellStyle name="Rubrik 2" xfId="233" xr:uid="{00000000-0005-0000-0000-0000FD000000}"/>
    <cellStyle name="Rubrik 3" xfId="234" xr:uid="{00000000-0005-0000-0000-0000FE000000}"/>
    <cellStyle name="Rubrik 4" xfId="235" xr:uid="{00000000-0005-0000-0000-0000FF000000}"/>
    <cellStyle name="Satisfaisant" xfId="236" xr:uid="{00000000-0005-0000-0000-000000010000}"/>
    <cellStyle name="semestre" xfId="237" xr:uid="{00000000-0005-0000-0000-000001010000}"/>
    <cellStyle name="Sortie" xfId="238" xr:uid="{00000000-0005-0000-0000-000002010000}"/>
    <cellStyle name="Správně" xfId="239" xr:uid="{00000000-0005-0000-0000-000003010000}"/>
    <cellStyle name="Standaard2" xfId="240" xr:uid="{00000000-0005-0000-0000-000004010000}"/>
    <cellStyle name="Standard" xfId="0" builtinId="0"/>
    <cellStyle name="Standard 2" xfId="241" xr:uid="{00000000-0005-0000-0000-000005010000}"/>
    <cellStyle name="Style 1" xfId="7" xr:uid="{00000000-0005-0000-0000-000007010000}"/>
    <cellStyle name="Suma" xfId="242" xr:uid="{00000000-0005-0000-0000-000008010000}"/>
    <cellStyle name="Summa" xfId="243" xr:uid="{00000000-0005-0000-0000-000009010000}"/>
    <cellStyle name="Tekst objaśnienia" xfId="244" xr:uid="{00000000-0005-0000-0000-00000A010000}"/>
    <cellStyle name="Tekst ostrzeżenia" xfId="245" xr:uid="{00000000-0005-0000-0000-00000B010000}"/>
    <cellStyle name="tête chapitre" xfId="246" xr:uid="{00000000-0005-0000-0000-00000C010000}"/>
    <cellStyle name="Text upozornění" xfId="247" xr:uid="{00000000-0005-0000-0000-00000D010000}"/>
    <cellStyle name="Texte explicatif" xfId="248" xr:uid="{00000000-0005-0000-0000-00000E010000}"/>
    <cellStyle name="Title 2" xfId="66" xr:uid="{00000000-0005-0000-0000-00000F010000}"/>
    <cellStyle name="Titre" xfId="249" xr:uid="{00000000-0005-0000-0000-000010010000}"/>
    <cellStyle name="Titre 1" xfId="250" xr:uid="{00000000-0005-0000-0000-000011010000}"/>
    <cellStyle name="Titre 2" xfId="251" xr:uid="{00000000-0005-0000-0000-000012010000}"/>
    <cellStyle name="Titre 3" xfId="252" xr:uid="{00000000-0005-0000-0000-000013010000}"/>
    <cellStyle name="Titre 4" xfId="253" xr:uid="{00000000-0005-0000-0000-000014010000}"/>
    <cellStyle name="Total 2" xfId="67" xr:uid="{00000000-0005-0000-0000-000015010000}"/>
    <cellStyle name="transfer variabele" xfId="254" xr:uid="{00000000-0005-0000-0000-000016010000}"/>
    <cellStyle name="Tytuł" xfId="255" xr:uid="{00000000-0005-0000-0000-000017010000}"/>
    <cellStyle name="Utdata" xfId="256" xr:uid="{00000000-0005-0000-0000-000018010000}"/>
    <cellStyle name="Uwaga" xfId="257" xr:uid="{00000000-0005-0000-0000-000019010000}"/>
    <cellStyle name="Varningstext" xfId="258" xr:uid="{00000000-0005-0000-0000-00001A010000}"/>
    <cellStyle name="Vérification" xfId="259" xr:uid="{00000000-0005-0000-0000-00001B010000}"/>
    <cellStyle name="Virgule fixe" xfId="260" xr:uid="{00000000-0005-0000-0000-00001C010000}"/>
    <cellStyle name="Vstup" xfId="261" xr:uid="{00000000-0005-0000-0000-00001D010000}"/>
    <cellStyle name="Výpočet" xfId="262" xr:uid="{00000000-0005-0000-0000-00001E010000}"/>
    <cellStyle name="Výstup" xfId="263" xr:uid="{00000000-0005-0000-0000-00001F010000}"/>
    <cellStyle name="Vysvětlující text" xfId="264" xr:uid="{00000000-0005-0000-0000-000020010000}"/>
    <cellStyle name="Warning Text 2" xfId="68" xr:uid="{00000000-0005-0000-0000-000021010000}"/>
    <cellStyle name="Złe" xfId="265" xr:uid="{00000000-0005-0000-0000-000022010000}"/>
    <cellStyle name="Zvýraznění 1" xfId="266" xr:uid="{00000000-0005-0000-0000-000023010000}"/>
    <cellStyle name="Zvýraznění 2" xfId="267" xr:uid="{00000000-0005-0000-0000-000024010000}"/>
    <cellStyle name="Zvýraznění 3" xfId="268" xr:uid="{00000000-0005-0000-0000-000025010000}"/>
    <cellStyle name="Zvýraznění 4" xfId="269" xr:uid="{00000000-0005-0000-0000-000026010000}"/>
    <cellStyle name="Zvýraznění 5" xfId="270" xr:uid="{00000000-0005-0000-0000-000027010000}"/>
    <cellStyle name="Zvýraznění 6" xfId="271" xr:uid="{00000000-0005-0000-0000-000028010000}"/>
  </cellStyles>
  <dxfs count="432">
    <dxf>
      <font>
        <color rgb="FF9C0006"/>
      </font>
      <fill>
        <patternFill>
          <bgColor rgb="FFFFC7CE"/>
        </patternFill>
      </fill>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ndense val="0"/>
        <extend val="0"/>
        <color indexed="12"/>
      </font>
    </dxf>
    <dxf>
      <font>
        <condense val="0"/>
        <extend val="0"/>
        <color indexed="12"/>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ill>
        <patternFill>
          <bgColor rgb="FFFFC7CE"/>
        </patternFill>
      </fill>
    </dxf>
    <dxf>
      <fill>
        <patternFill>
          <bgColor theme="0"/>
        </patternFill>
      </fill>
    </dxf>
    <dxf>
      <font>
        <color rgb="FFFF0000"/>
      </font>
      <fill>
        <patternFill>
          <bgColor theme="0"/>
        </patternFill>
      </fill>
    </dxf>
  </dxfs>
  <tableStyles count="0" defaultTableStyle="TableStyleMedium2" defaultPivotStyle="PivotStyleLight16"/>
  <colors>
    <mruColors>
      <color rgb="FFE2988C"/>
      <color rgb="FFCC3300"/>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'Chart 1'!$A$2</c:f>
              <c:strCache>
                <c:ptCount val="1"/>
                <c:pt idx="0">
                  <c:v>Euro area</c:v>
                </c:pt>
              </c:strCache>
            </c:strRef>
          </c:tx>
          <c:marker>
            <c:symbol val="none"/>
          </c:marker>
          <c:cat>
            <c:numRef>
              <c:f>'Chart 1'!$C$1:$V$1</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'Chart 1'!$C$2:$V$2</c:f>
              <c:numCache>
                <c:formatCode>General</c:formatCode>
                <c:ptCount val="20"/>
                <c:pt idx="0">
                  <c:v>-2.4344317000000002</c:v>
                </c:pt>
                <c:pt idx="1">
                  <c:v>-1.5252927000000001</c:v>
                </c:pt>
                <c:pt idx="2">
                  <c:v>-0.4849504</c:v>
                </c:pt>
                <c:pt idx="3">
                  <c:v>-2.0147210000000002</c:v>
                </c:pt>
                <c:pt idx="4">
                  <c:v>-2.714073</c:v>
                </c:pt>
                <c:pt idx="5">
                  <c:v>-3.2046801999999999</c:v>
                </c:pt>
                <c:pt idx="6">
                  <c:v>-2.9604612000000001</c:v>
                </c:pt>
                <c:pt idx="7">
                  <c:v>-2.6146999000000002</c:v>
                </c:pt>
                <c:pt idx="8">
                  <c:v>-1.4952049000000001</c:v>
                </c:pt>
                <c:pt idx="9">
                  <c:v>-0.65209819999999996</c:v>
                </c:pt>
                <c:pt idx="10">
                  <c:v>-2.1634308999999998</c:v>
                </c:pt>
                <c:pt idx="11">
                  <c:v>-6.2550568000000002</c:v>
                </c:pt>
                <c:pt idx="12">
                  <c:v>-6.1843355000000004</c:v>
                </c:pt>
                <c:pt idx="13">
                  <c:v>-4.2326452000000003</c:v>
                </c:pt>
                <c:pt idx="14">
                  <c:v>-3.6742528000000001</c:v>
                </c:pt>
                <c:pt idx="15">
                  <c:v>-3.0265126000000002</c:v>
                </c:pt>
                <c:pt idx="16">
                  <c:v>-2.4942218999999999</c:v>
                </c:pt>
                <c:pt idx="17">
                  <c:v>-2.0301840000000002</c:v>
                </c:pt>
                <c:pt idx="18">
                  <c:v>-1.4737499000000001</c:v>
                </c:pt>
                <c:pt idx="19">
                  <c:v>-0.88574609999999998</c:v>
                </c:pt>
              </c:numCache>
            </c:numRef>
          </c:val>
          <c:smooth val="0"/>
          <c:extLst>
            <c:ext xmlns:c16="http://schemas.microsoft.com/office/drawing/2014/chart" uri="{C3380CC4-5D6E-409C-BE32-E72D297353CC}">
              <c16:uniqueId val="{00000000-F64B-4D05-960E-F604CA75A607}"/>
            </c:ext>
          </c:extLst>
        </c:ser>
        <c:ser>
          <c:idx val="1"/>
          <c:order val="1"/>
          <c:tx>
            <c:strRef>
              <c:f>'Chart 1'!$A$3</c:f>
              <c:strCache>
                <c:ptCount val="1"/>
                <c:pt idx="0">
                  <c:v>US</c:v>
                </c:pt>
              </c:strCache>
            </c:strRef>
          </c:tx>
          <c:spPr>
            <a:ln>
              <a:solidFill>
                <a:schemeClr val="accent6">
                  <a:lumMod val="50000"/>
                </a:schemeClr>
              </a:solidFill>
            </a:ln>
          </c:spPr>
          <c:marker>
            <c:symbol val="none"/>
          </c:marker>
          <c:cat>
            <c:numRef>
              <c:f>'Chart 1'!$C$1:$V$1</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'Chart 1'!$C$3:$V$3</c:f>
              <c:numCache>
                <c:formatCode>General</c:formatCode>
                <c:ptCount val="20"/>
                <c:pt idx="0">
                  <c:v>-0.39480920000000003</c:v>
                </c:pt>
                <c:pt idx="1">
                  <c:v>-2.7742000000000001E-3</c:v>
                </c:pt>
                <c:pt idx="2">
                  <c:v>0.80193099999999995</c:v>
                </c:pt>
                <c:pt idx="3">
                  <c:v>-1.365729</c:v>
                </c:pt>
                <c:pt idx="4">
                  <c:v>-4.7302755999999997</c:v>
                </c:pt>
                <c:pt idx="5">
                  <c:v>-5.8789648000000003</c:v>
                </c:pt>
                <c:pt idx="6">
                  <c:v>-5.4373315</c:v>
                </c:pt>
                <c:pt idx="7">
                  <c:v>-4.1504463999999999</c:v>
                </c:pt>
                <c:pt idx="8">
                  <c:v>-2.9707634000000001</c:v>
                </c:pt>
                <c:pt idx="9">
                  <c:v>-3.5475078999999998</c:v>
                </c:pt>
                <c:pt idx="10">
                  <c:v>-7.0201038000000002</c:v>
                </c:pt>
                <c:pt idx="11">
                  <c:v>-12.673874899999999</c:v>
                </c:pt>
                <c:pt idx="12">
                  <c:v>-12.0130176</c:v>
                </c:pt>
                <c:pt idx="13">
                  <c:v>-10.6112296</c:v>
                </c:pt>
                <c:pt idx="14">
                  <c:v>-8.8561648000000002</c:v>
                </c:pt>
                <c:pt idx="15">
                  <c:v>-5.3558278000000001</c:v>
                </c:pt>
                <c:pt idx="16">
                  <c:v>-4.7768081000000002</c:v>
                </c:pt>
                <c:pt idx="17">
                  <c:v>-4.2227949000000002</c:v>
                </c:pt>
                <c:pt idx="18">
                  <c:v>-4.9395527000000001</c:v>
                </c:pt>
                <c:pt idx="19">
                  <c:v>-4.8643184000000002</c:v>
                </c:pt>
              </c:numCache>
            </c:numRef>
          </c:val>
          <c:smooth val="0"/>
          <c:extLst>
            <c:ext xmlns:c16="http://schemas.microsoft.com/office/drawing/2014/chart" uri="{C3380CC4-5D6E-409C-BE32-E72D297353CC}">
              <c16:uniqueId val="{00000001-F64B-4D05-960E-F604CA75A607}"/>
            </c:ext>
          </c:extLst>
        </c:ser>
        <c:ser>
          <c:idx val="2"/>
          <c:order val="2"/>
          <c:tx>
            <c:strRef>
              <c:f>'Chart 1'!$A$4</c:f>
              <c:strCache>
                <c:ptCount val="1"/>
                <c:pt idx="0">
                  <c:v>Japan</c:v>
                </c:pt>
              </c:strCache>
            </c:strRef>
          </c:tx>
          <c:marker>
            <c:symbol val="none"/>
          </c:marker>
          <c:cat>
            <c:numRef>
              <c:f>'Chart 1'!$C$1:$V$1</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'Chart 1'!$C$4:$V$4</c:f>
              <c:numCache>
                <c:formatCode>General</c:formatCode>
                <c:ptCount val="20"/>
                <c:pt idx="0">
                  <c:v>-10.159717199999999</c:v>
                </c:pt>
                <c:pt idx="1">
                  <c:v>-6.8088284999999997</c:v>
                </c:pt>
                <c:pt idx="2">
                  <c:v>-7.3535710999999999</c:v>
                </c:pt>
                <c:pt idx="3">
                  <c:v>-6.2276078000000004</c:v>
                </c:pt>
                <c:pt idx="4">
                  <c:v>-7.4120393</c:v>
                </c:pt>
                <c:pt idx="5">
                  <c:v>-7.5028031999999998</c:v>
                </c:pt>
                <c:pt idx="6">
                  <c:v>-5.3237700999999999</c:v>
                </c:pt>
                <c:pt idx="7">
                  <c:v>-4.4100273999999997</c:v>
                </c:pt>
                <c:pt idx="8">
                  <c:v>-2.9707919999999999</c:v>
                </c:pt>
                <c:pt idx="9">
                  <c:v>-2.7563335000000002</c:v>
                </c:pt>
                <c:pt idx="10">
                  <c:v>-4.1194264</c:v>
                </c:pt>
                <c:pt idx="11">
                  <c:v>-9.7764457999999994</c:v>
                </c:pt>
                <c:pt idx="12">
                  <c:v>-9.1460264000000002</c:v>
                </c:pt>
                <c:pt idx="13">
                  <c:v>-9.0880600999999999</c:v>
                </c:pt>
                <c:pt idx="14">
                  <c:v>-8.3025158999999995</c:v>
                </c:pt>
                <c:pt idx="15">
                  <c:v>-7.6418252000000004</c:v>
                </c:pt>
                <c:pt idx="16">
                  <c:v>-5.3830106999999998</c:v>
                </c:pt>
                <c:pt idx="17">
                  <c:v>-3.5515234000000002</c:v>
                </c:pt>
                <c:pt idx="18">
                  <c:v>-3.4230006999999998</c:v>
                </c:pt>
                <c:pt idx="19">
                  <c:v>-3.7679594999999999</c:v>
                </c:pt>
              </c:numCache>
            </c:numRef>
          </c:val>
          <c:smooth val="0"/>
          <c:extLst>
            <c:ext xmlns:c16="http://schemas.microsoft.com/office/drawing/2014/chart" uri="{C3380CC4-5D6E-409C-BE32-E72D297353CC}">
              <c16:uniqueId val="{00000002-F64B-4D05-960E-F604CA75A607}"/>
            </c:ext>
          </c:extLst>
        </c:ser>
        <c:dLbls>
          <c:showLegendKey val="0"/>
          <c:showVal val="0"/>
          <c:showCatName val="0"/>
          <c:showSerName val="0"/>
          <c:showPercent val="0"/>
          <c:showBubbleSize val="0"/>
        </c:dLbls>
        <c:smooth val="0"/>
        <c:axId val="266508544"/>
        <c:axId val="266510336"/>
      </c:lineChart>
      <c:catAx>
        <c:axId val="266508544"/>
        <c:scaling>
          <c:orientation val="minMax"/>
        </c:scaling>
        <c:delete val="0"/>
        <c:axPos val="b"/>
        <c:numFmt formatCode="General" sourceLinked="1"/>
        <c:majorTickMark val="out"/>
        <c:minorTickMark val="none"/>
        <c:tickLblPos val="low"/>
        <c:txPr>
          <a:bodyPr rot="-5400000" vert="horz"/>
          <a:lstStyle/>
          <a:p>
            <a:pPr>
              <a:defRPr/>
            </a:pPr>
            <a:endParaRPr lang="de-DE"/>
          </a:p>
        </c:txPr>
        <c:crossAx val="266510336"/>
        <c:crosses val="autoZero"/>
        <c:auto val="1"/>
        <c:lblAlgn val="ctr"/>
        <c:lblOffset val="100"/>
        <c:noMultiLvlLbl val="0"/>
      </c:catAx>
      <c:valAx>
        <c:axId val="266510336"/>
        <c:scaling>
          <c:orientation val="minMax"/>
        </c:scaling>
        <c:delete val="0"/>
        <c:axPos val="l"/>
        <c:majorGridlines>
          <c:spPr>
            <a:ln>
              <a:prstDash val="dash"/>
            </a:ln>
          </c:spPr>
        </c:majorGridlines>
        <c:numFmt formatCode="General" sourceLinked="1"/>
        <c:majorTickMark val="out"/>
        <c:minorTickMark val="none"/>
        <c:tickLblPos val="nextTo"/>
        <c:crossAx val="266508544"/>
        <c:crossesAt val="1"/>
        <c:crossBetween val="between"/>
      </c:valAx>
    </c:plotArea>
    <c:legend>
      <c:legendPos val="b"/>
      <c:overlay val="0"/>
    </c:legend>
    <c:plotVisOnly val="1"/>
    <c:dispBlanksAs val="gap"/>
    <c:showDLblsOverMax val="0"/>
  </c:chart>
  <c:spPr>
    <a:solidFill>
      <a:schemeClr val="bg1"/>
    </a:solidFill>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003275231621682E-2"/>
          <c:y val="3.3975329441566754E-2"/>
          <c:w val="0.91713397604145652"/>
          <c:h val="0.84848446879603023"/>
        </c:manualLayout>
      </c:layout>
      <c:scatterChart>
        <c:scatterStyle val="smoothMarker"/>
        <c:varyColors val="0"/>
        <c:ser>
          <c:idx val="0"/>
          <c:order val="0"/>
          <c:dLbls>
            <c:dLbl>
              <c:idx val="0"/>
              <c:layout>
                <c:manualLayout>
                  <c:x val="-6.5879625488559315E-2"/>
                  <c:y val="-3.1159978026081638E-2"/>
                </c:manualLayout>
              </c:layout>
              <c:tx>
                <c:rich>
                  <a:bodyPr/>
                  <a:lstStyle/>
                  <a:p>
                    <a:pPr>
                      <a:defRPr sz="1200" b="1">
                        <a:solidFill>
                          <a:srgbClr val="FF0000"/>
                        </a:solidFill>
                      </a:defRPr>
                    </a:pPr>
                    <a:r>
                      <a:rPr lang="en-GB" sz="1200" b="1">
                        <a:solidFill>
                          <a:srgbClr val="FF0000"/>
                        </a:solidFill>
                      </a:rPr>
                      <a:t>2003</a:t>
                    </a:r>
                    <a:endParaRPr lang="en-GB"/>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058-42F6-A6D0-6E9B2C533CA8}"/>
                </c:ext>
              </c:extLst>
            </c:dLbl>
            <c:dLbl>
              <c:idx val="1"/>
              <c:tx>
                <c:rich>
                  <a:bodyPr/>
                  <a:lstStyle/>
                  <a:p>
                    <a:pPr>
                      <a:defRPr sz="1200" b="1">
                        <a:solidFill>
                          <a:srgbClr val="FF0000"/>
                        </a:solidFill>
                      </a:defRPr>
                    </a:pPr>
                    <a:r>
                      <a:rPr lang="en-GB" sz="1200" b="1">
                        <a:solidFill>
                          <a:srgbClr val="FF0000"/>
                        </a:solidFill>
                      </a:rPr>
                      <a:t>2004</a:t>
                    </a:r>
                    <a:endParaRPr lang="en-GB"/>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058-42F6-A6D0-6E9B2C533CA8}"/>
                </c:ext>
              </c:extLst>
            </c:dLbl>
            <c:dLbl>
              <c:idx val="2"/>
              <c:layout>
                <c:manualLayout>
                  <c:x val="-1.0683182511658269E-2"/>
                  <c:y val="-4.050797143390613E-2"/>
                </c:manualLayout>
              </c:layout>
              <c:tx>
                <c:rich>
                  <a:bodyPr/>
                  <a:lstStyle/>
                  <a:p>
                    <a:pPr>
                      <a:defRPr sz="1200" b="1">
                        <a:solidFill>
                          <a:srgbClr val="FF0000"/>
                        </a:solidFill>
                      </a:defRPr>
                    </a:pPr>
                    <a:r>
                      <a:rPr lang="en-GB" sz="1200" b="1">
                        <a:solidFill>
                          <a:srgbClr val="FF0000"/>
                        </a:solidFill>
                      </a:rPr>
                      <a:t>2005</a:t>
                    </a:r>
                    <a:endParaRPr lang="en-GB"/>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58-42F6-A6D0-6E9B2C533CA8}"/>
                </c:ext>
              </c:extLst>
            </c:dLbl>
            <c:dLbl>
              <c:idx val="3"/>
              <c:layout>
                <c:manualLayout>
                  <c:x val="-1.2464387464387465E-2"/>
                  <c:y val="-3.6721750094997049E-2"/>
                </c:manualLayout>
              </c:layout>
              <c:tx>
                <c:rich>
                  <a:bodyPr/>
                  <a:lstStyle/>
                  <a:p>
                    <a:pPr>
                      <a:defRPr sz="1200" b="1">
                        <a:solidFill>
                          <a:srgbClr val="FF0000"/>
                        </a:solidFill>
                      </a:defRPr>
                    </a:pPr>
                    <a:r>
                      <a:rPr lang="en-GB" sz="1200" b="1">
                        <a:solidFill>
                          <a:srgbClr val="FF0000"/>
                        </a:solidFill>
                      </a:rPr>
                      <a:t>2006</a:t>
                    </a:r>
                    <a:endParaRPr lang="en-GB"/>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58-42F6-A6D0-6E9B2C533CA8}"/>
                </c:ext>
              </c:extLst>
            </c:dLbl>
            <c:dLbl>
              <c:idx val="4"/>
              <c:tx>
                <c:rich>
                  <a:bodyPr/>
                  <a:lstStyle/>
                  <a:p>
                    <a:pPr>
                      <a:defRPr sz="1200" b="1">
                        <a:solidFill>
                          <a:srgbClr val="FF0000"/>
                        </a:solidFill>
                      </a:defRPr>
                    </a:pPr>
                    <a:r>
                      <a:rPr lang="en-GB" sz="1200" b="1">
                        <a:solidFill>
                          <a:srgbClr val="FF0000"/>
                        </a:solidFill>
                      </a:rPr>
                      <a:t>2007</a:t>
                    </a:r>
                    <a:endParaRPr lang="en-GB"/>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058-42F6-A6D0-6E9B2C533CA8}"/>
                </c:ext>
              </c:extLst>
            </c:dLbl>
            <c:dLbl>
              <c:idx val="5"/>
              <c:layout>
                <c:manualLayout>
                  <c:x val="-3.9171669209413652E-2"/>
                  <c:y val="6.5435953854771439E-2"/>
                </c:manualLayout>
              </c:layout>
              <c:tx>
                <c:rich>
                  <a:bodyPr/>
                  <a:lstStyle/>
                  <a:p>
                    <a:pPr>
                      <a:defRPr sz="1200" b="1">
                        <a:solidFill>
                          <a:srgbClr val="FF0000"/>
                        </a:solidFill>
                      </a:defRPr>
                    </a:pPr>
                    <a:r>
                      <a:rPr lang="en-GB" sz="1200" b="1">
                        <a:solidFill>
                          <a:srgbClr val="FF0000"/>
                        </a:solidFill>
                      </a:rPr>
                      <a:t>2008</a:t>
                    </a:r>
                    <a:endParaRPr lang="en-GB"/>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058-42F6-A6D0-6E9B2C533CA8}"/>
                </c:ext>
              </c:extLst>
            </c:dLbl>
            <c:dLbl>
              <c:idx val="6"/>
              <c:layout>
                <c:manualLayout>
                  <c:x val="-2.6709401709401708E-2"/>
                  <c:y val="4.2842041777496558E-2"/>
                </c:manualLayout>
              </c:layout>
              <c:tx>
                <c:rich>
                  <a:bodyPr/>
                  <a:lstStyle/>
                  <a:p>
                    <a:pPr>
                      <a:defRPr sz="1200" b="1">
                        <a:solidFill>
                          <a:srgbClr val="FF0000"/>
                        </a:solidFill>
                      </a:defRPr>
                    </a:pPr>
                    <a:r>
                      <a:rPr lang="en-GB" sz="1200" b="1">
                        <a:solidFill>
                          <a:srgbClr val="FF0000"/>
                        </a:solidFill>
                      </a:rPr>
                      <a:t>2009</a:t>
                    </a:r>
                    <a:endParaRPr lang="en-GB"/>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058-42F6-A6D0-6E9B2C533CA8}"/>
                </c:ext>
              </c:extLst>
            </c:dLbl>
            <c:dLbl>
              <c:idx val="7"/>
              <c:tx>
                <c:rich>
                  <a:bodyPr/>
                  <a:lstStyle/>
                  <a:p>
                    <a:pPr>
                      <a:defRPr sz="1200" b="1">
                        <a:solidFill>
                          <a:srgbClr val="FF0000"/>
                        </a:solidFill>
                      </a:defRPr>
                    </a:pPr>
                    <a:r>
                      <a:rPr lang="en-GB" sz="1200" b="1">
                        <a:solidFill>
                          <a:srgbClr val="FF0000"/>
                        </a:solidFill>
                      </a:rPr>
                      <a:t>2010</a:t>
                    </a:r>
                    <a:endParaRPr lang="en-GB"/>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058-42F6-A6D0-6E9B2C533CA8}"/>
                </c:ext>
              </c:extLst>
            </c:dLbl>
            <c:dLbl>
              <c:idx val="8"/>
              <c:tx>
                <c:rich>
                  <a:bodyPr/>
                  <a:lstStyle/>
                  <a:p>
                    <a:pPr>
                      <a:defRPr sz="1200" b="1">
                        <a:solidFill>
                          <a:srgbClr val="FF0000"/>
                        </a:solidFill>
                      </a:defRPr>
                    </a:pPr>
                    <a:r>
                      <a:rPr lang="en-GB" sz="1200" b="1">
                        <a:solidFill>
                          <a:srgbClr val="FF0000"/>
                        </a:solidFill>
                      </a:rPr>
                      <a:t>2011</a:t>
                    </a:r>
                    <a:endParaRPr lang="en-GB"/>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058-42F6-A6D0-6E9B2C533CA8}"/>
                </c:ext>
              </c:extLst>
            </c:dLbl>
            <c:dLbl>
              <c:idx val="9"/>
              <c:tx>
                <c:rich>
                  <a:bodyPr/>
                  <a:lstStyle/>
                  <a:p>
                    <a:pPr>
                      <a:defRPr sz="1200" b="1">
                        <a:solidFill>
                          <a:srgbClr val="FF0000"/>
                        </a:solidFill>
                      </a:defRPr>
                    </a:pPr>
                    <a:r>
                      <a:rPr lang="en-GB" sz="1200" b="1">
                        <a:solidFill>
                          <a:srgbClr val="FF0000"/>
                        </a:solidFill>
                      </a:rPr>
                      <a:t>2012</a:t>
                    </a:r>
                    <a:endParaRPr lang="en-GB"/>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058-42F6-A6D0-6E9B2C533CA8}"/>
                </c:ext>
              </c:extLst>
            </c:dLbl>
            <c:dLbl>
              <c:idx val="10"/>
              <c:layout>
                <c:manualLayout>
                  <c:x val="-7.6562808000217572E-2"/>
                  <c:y val="-3.1159978026081636E-3"/>
                </c:manualLayout>
              </c:layout>
              <c:tx>
                <c:rich>
                  <a:bodyPr/>
                  <a:lstStyle/>
                  <a:p>
                    <a:pPr>
                      <a:defRPr sz="1200" b="1">
                        <a:solidFill>
                          <a:srgbClr val="FF0000"/>
                        </a:solidFill>
                      </a:defRPr>
                    </a:pPr>
                    <a:r>
                      <a:rPr lang="en-GB" sz="1200" b="1">
                        <a:solidFill>
                          <a:srgbClr val="FF0000"/>
                        </a:solidFill>
                      </a:rPr>
                      <a:t>2013</a:t>
                    </a:r>
                    <a:endParaRPr lang="en-GB" b="1"/>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058-42F6-A6D0-6E9B2C533CA8}"/>
                </c:ext>
              </c:extLst>
            </c:dLbl>
            <c:dLbl>
              <c:idx val="11"/>
              <c:tx>
                <c:rich>
                  <a:bodyPr/>
                  <a:lstStyle/>
                  <a:p>
                    <a:pPr>
                      <a:defRPr sz="1200" b="1">
                        <a:solidFill>
                          <a:srgbClr val="FF0000"/>
                        </a:solidFill>
                      </a:defRPr>
                    </a:pPr>
                    <a:r>
                      <a:rPr lang="en-GB" sz="1200" b="1">
                        <a:solidFill>
                          <a:srgbClr val="FF0000"/>
                        </a:solidFill>
                      </a:rPr>
                      <a:t>2014</a:t>
                    </a:r>
                    <a:endParaRPr lang="en-GB"/>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058-42F6-A6D0-6E9B2C533CA8}"/>
                </c:ext>
              </c:extLst>
            </c:dLbl>
            <c:dLbl>
              <c:idx val="12"/>
              <c:layout>
                <c:manualLayout>
                  <c:x val="0"/>
                  <c:y val="3.9781895936246744E-2"/>
                </c:manualLayout>
              </c:layout>
              <c:tx>
                <c:rich>
                  <a:bodyPr/>
                  <a:lstStyle/>
                  <a:p>
                    <a:pPr>
                      <a:defRPr sz="1200" b="1">
                        <a:solidFill>
                          <a:srgbClr val="FF0000"/>
                        </a:solidFill>
                      </a:defRPr>
                    </a:pPr>
                    <a:r>
                      <a:rPr lang="en-GB" sz="1200" b="1">
                        <a:solidFill>
                          <a:srgbClr val="FF0000"/>
                        </a:solidFill>
                      </a:rPr>
                      <a:t>2015</a:t>
                    </a:r>
                    <a:endParaRPr lang="en-GB"/>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058-42F6-A6D0-6E9B2C533CA8}"/>
                </c:ext>
              </c:extLst>
            </c:dLbl>
            <c:dLbl>
              <c:idx val="13"/>
              <c:tx>
                <c:rich>
                  <a:bodyPr/>
                  <a:lstStyle/>
                  <a:p>
                    <a:pPr>
                      <a:defRPr sz="1200" b="1">
                        <a:solidFill>
                          <a:srgbClr val="FF0000"/>
                        </a:solidFill>
                      </a:defRPr>
                    </a:pPr>
                    <a:r>
                      <a:rPr lang="en-GB" sz="1200" b="1">
                        <a:solidFill>
                          <a:srgbClr val="FF0000"/>
                        </a:solidFill>
                      </a:rPr>
                      <a:t>2016</a:t>
                    </a:r>
                    <a:endParaRPr lang="en-GB"/>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058-42F6-A6D0-6E9B2C533CA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'Chart 5'!$AG$4:$AG$17</c:f>
              <c:numCache>
                <c:formatCode>General</c:formatCode>
                <c:ptCount val="14"/>
                <c:pt idx="1">
                  <c:v>0.22952149999999999</c:v>
                </c:pt>
                <c:pt idx="2">
                  <c:v>0.16130839999999999</c:v>
                </c:pt>
                <c:pt idx="3">
                  <c:v>1.5342013999999999</c:v>
                </c:pt>
                <c:pt idx="4">
                  <c:v>2.7306625000000002</c:v>
                </c:pt>
                <c:pt idx="5">
                  <c:v>1.6888905000000001</c:v>
                </c:pt>
                <c:pt idx="6">
                  <c:v>-3.4459347</c:v>
                </c:pt>
                <c:pt idx="7">
                  <c:v>-2.1688711000000001</c:v>
                </c:pt>
                <c:pt idx="8">
                  <c:v>-1.2650216000000001</c:v>
                </c:pt>
                <c:pt idx="9">
                  <c:v>-2.3998263999999998</c:v>
                </c:pt>
                <c:pt idx="10">
                  <c:v>-3.2105883</c:v>
                </c:pt>
                <c:pt idx="11">
                  <c:v>-2.7035271000000001</c:v>
                </c:pt>
                <c:pt idx="12">
                  <c:v>-2.0170208000000001</c:v>
                </c:pt>
                <c:pt idx="13">
                  <c:v>-1.323528</c:v>
                </c:pt>
              </c:numCache>
            </c:numRef>
          </c:xVal>
          <c:yVal>
            <c:numRef>
              <c:f>'Chart 5'!$AN$4:$AN$17</c:f>
              <c:numCache>
                <c:formatCode>0.00</c:formatCode>
                <c:ptCount val="14"/>
                <c:pt idx="0">
                  <c:v>-8.7495999999999963E-3</c:v>
                </c:pt>
                <c:pt idx="1">
                  <c:v>-0.19598579999999999</c:v>
                </c:pt>
                <c:pt idx="2">
                  <c:v>0.31622110000000003</c:v>
                </c:pt>
                <c:pt idx="3">
                  <c:v>0.21420159999999999</c:v>
                </c:pt>
                <c:pt idx="4">
                  <c:v>0.21377789999999997</c:v>
                </c:pt>
                <c:pt idx="5">
                  <c:v>-0.90303329999999993</c:v>
                </c:pt>
                <c:pt idx="6">
                  <c:v>-1.3689974</c:v>
                </c:pt>
                <c:pt idx="7">
                  <c:v>-0.72627650000000021</c:v>
                </c:pt>
                <c:pt idx="8">
                  <c:v>1.6137185000000001</c:v>
                </c:pt>
                <c:pt idx="9">
                  <c:v>1.1926641</c:v>
                </c:pt>
                <c:pt idx="10">
                  <c:v>0.85996320000000004</c:v>
                </c:pt>
                <c:pt idx="11">
                  <c:v>-1.0542599999999958E-2</c:v>
                </c:pt>
                <c:pt idx="12">
                  <c:v>-0.18506200000000006</c:v>
                </c:pt>
                <c:pt idx="13">
                  <c:v>-0.13075970000000003</c:v>
                </c:pt>
              </c:numCache>
            </c:numRef>
          </c:yVal>
          <c:smooth val="1"/>
          <c:extLst>
            <c:ext xmlns:c16="http://schemas.microsoft.com/office/drawing/2014/chart" uri="{C3380CC4-5D6E-409C-BE32-E72D297353CC}">
              <c16:uniqueId val="{0000000E-4058-42F6-A6D0-6E9B2C533CA8}"/>
            </c:ext>
          </c:extLst>
        </c:ser>
        <c:dLbls>
          <c:showLegendKey val="0"/>
          <c:showVal val="0"/>
          <c:showCatName val="0"/>
          <c:showSerName val="0"/>
          <c:showPercent val="0"/>
          <c:showBubbleSize val="0"/>
        </c:dLbls>
        <c:axId val="290301056"/>
        <c:axId val="290302976"/>
      </c:scatterChart>
      <c:valAx>
        <c:axId val="290301056"/>
        <c:scaling>
          <c:orientation val="minMax"/>
          <c:max val="4"/>
          <c:min val="-4"/>
        </c:scaling>
        <c:delete val="0"/>
        <c:axPos val="b"/>
        <c:title>
          <c:tx>
            <c:rich>
              <a:bodyPr/>
              <a:lstStyle/>
              <a:p>
                <a:pPr>
                  <a:defRPr/>
                </a:pPr>
                <a:r>
                  <a:rPr lang="en-GB"/>
                  <a:t>Output gap (% of potential GDP)</a:t>
                </a:r>
              </a:p>
              <a:p>
                <a:pPr>
                  <a:defRPr/>
                </a:pPr>
                <a:endParaRPr lang="en-GB"/>
              </a:p>
            </c:rich>
          </c:tx>
          <c:layout>
            <c:manualLayout>
              <c:xMode val="edge"/>
              <c:yMode val="edge"/>
              <c:x val="0.38051181102362203"/>
              <c:y val="0.90149807093785417"/>
            </c:manualLayout>
          </c:layout>
          <c:overlay val="0"/>
        </c:title>
        <c:numFmt formatCode="0.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de-DE"/>
          </a:p>
        </c:txPr>
        <c:crossAx val="290302976"/>
        <c:crosses val="autoZero"/>
        <c:crossBetween val="midCat"/>
        <c:majorUnit val="2"/>
        <c:minorUnit val="0.2"/>
      </c:valAx>
      <c:valAx>
        <c:axId val="290302976"/>
        <c:scaling>
          <c:orientation val="minMax"/>
          <c:max val="2.5"/>
          <c:min val="-2.5"/>
        </c:scaling>
        <c:delete val="0"/>
        <c:axPos val="l"/>
        <c:title>
          <c:tx>
            <c:rich>
              <a:bodyPr/>
              <a:lstStyle/>
              <a:p>
                <a:pPr>
                  <a:defRPr/>
                </a:pPr>
                <a:r>
                  <a:rPr lang="en-GB"/>
                  <a:t>Change in the CAPB (% of potential GDP)</a:t>
                </a:r>
              </a:p>
            </c:rich>
          </c:tx>
          <c:overlay val="0"/>
        </c:title>
        <c:numFmt formatCode="0.0" sourceLinked="0"/>
        <c:majorTickMark val="none"/>
        <c:minorTickMark val="none"/>
        <c:tickLblPos val="nextTo"/>
        <c:crossAx val="290301056"/>
        <c:crosses val="autoZero"/>
        <c:crossBetween val="midCat"/>
        <c:majorUnit val="2.5"/>
      </c:valAx>
    </c:plotArea>
    <c:plotVisOnly val="1"/>
    <c:dispBlanksAs val="gap"/>
    <c:showDLblsOverMax val="0"/>
  </c:chart>
  <c:spPr>
    <a:solidFill>
      <a:schemeClr val="bg1"/>
    </a:solidFill>
    <a:ln>
      <a:noFill/>
    </a:ln>
  </c:sp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dLbls>
            <c:dLbl>
              <c:idx val="0"/>
              <c:layout>
                <c:manualLayout>
                  <c:x val="-6.5879625488559315E-2"/>
                  <c:y val="-3.1159978026081638E-2"/>
                </c:manualLayout>
              </c:layout>
              <c:tx>
                <c:rich>
                  <a:bodyPr/>
                  <a:lstStyle/>
                  <a:p>
                    <a:pPr>
                      <a:defRPr sz="1200" b="1">
                        <a:solidFill>
                          <a:srgbClr val="FF0000"/>
                        </a:solidFill>
                      </a:defRPr>
                    </a:pPr>
                    <a:r>
                      <a:rPr lang="en-GB" sz="1200" b="1">
                        <a:solidFill>
                          <a:srgbClr val="FF0000"/>
                        </a:solidFill>
                      </a:rPr>
                      <a:t>2003</a:t>
                    </a:r>
                    <a:endParaRPr lang="en-GB"/>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053-4C7B-B66C-493858B9A765}"/>
                </c:ext>
              </c:extLst>
            </c:dLbl>
            <c:dLbl>
              <c:idx val="1"/>
              <c:tx>
                <c:rich>
                  <a:bodyPr/>
                  <a:lstStyle/>
                  <a:p>
                    <a:pPr>
                      <a:defRPr sz="1200" b="1">
                        <a:solidFill>
                          <a:srgbClr val="FF0000"/>
                        </a:solidFill>
                      </a:defRPr>
                    </a:pPr>
                    <a:r>
                      <a:rPr lang="en-GB" sz="1200" b="1">
                        <a:solidFill>
                          <a:srgbClr val="FF0000"/>
                        </a:solidFill>
                      </a:rPr>
                      <a:t>2004</a:t>
                    </a:r>
                    <a:endParaRPr lang="en-GB"/>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053-4C7B-B66C-493858B9A765}"/>
                </c:ext>
              </c:extLst>
            </c:dLbl>
            <c:dLbl>
              <c:idx val="2"/>
              <c:layout>
                <c:manualLayout>
                  <c:x val="-1.0683182511658269E-2"/>
                  <c:y val="-4.050797143390613E-2"/>
                </c:manualLayout>
              </c:layout>
              <c:tx>
                <c:rich>
                  <a:bodyPr/>
                  <a:lstStyle/>
                  <a:p>
                    <a:pPr>
                      <a:defRPr sz="1200" b="1">
                        <a:solidFill>
                          <a:srgbClr val="FF0000"/>
                        </a:solidFill>
                      </a:defRPr>
                    </a:pPr>
                    <a:r>
                      <a:rPr lang="en-GB" sz="1200" b="1">
                        <a:solidFill>
                          <a:srgbClr val="FF0000"/>
                        </a:solidFill>
                      </a:rPr>
                      <a:t>2005</a:t>
                    </a:r>
                    <a:endParaRPr lang="en-GB"/>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053-4C7B-B66C-493858B9A765}"/>
                </c:ext>
              </c:extLst>
            </c:dLbl>
            <c:dLbl>
              <c:idx val="3"/>
              <c:tx>
                <c:rich>
                  <a:bodyPr/>
                  <a:lstStyle/>
                  <a:p>
                    <a:pPr>
                      <a:defRPr sz="1200" b="1">
                        <a:solidFill>
                          <a:srgbClr val="FF0000"/>
                        </a:solidFill>
                      </a:defRPr>
                    </a:pPr>
                    <a:r>
                      <a:rPr lang="en-GB" sz="1200" b="1">
                        <a:solidFill>
                          <a:srgbClr val="FF0000"/>
                        </a:solidFill>
                      </a:rPr>
                      <a:t>2006</a:t>
                    </a:r>
                    <a:endParaRPr lang="en-GB"/>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053-4C7B-B66C-493858B9A765}"/>
                </c:ext>
              </c:extLst>
            </c:dLbl>
            <c:dLbl>
              <c:idx val="4"/>
              <c:tx>
                <c:rich>
                  <a:bodyPr/>
                  <a:lstStyle/>
                  <a:p>
                    <a:pPr>
                      <a:defRPr sz="1200" b="1">
                        <a:solidFill>
                          <a:srgbClr val="FF0000"/>
                        </a:solidFill>
                      </a:defRPr>
                    </a:pPr>
                    <a:r>
                      <a:rPr lang="en-GB" sz="1200" b="1">
                        <a:solidFill>
                          <a:srgbClr val="FF0000"/>
                        </a:solidFill>
                      </a:rPr>
                      <a:t>2007</a:t>
                    </a:r>
                    <a:endParaRPr lang="en-GB"/>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053-4C7B-B66C-493858B9A765}"/>
                </c:ext>
              </c:extLst>
            </c:dLbl>
            <c:dLbl>
              <c:idx val="5"/>
              <c:layout>
                <c:manualLayout>
                  <c:x val="-3.9171669209413652E-2"/>
                  <c:y val="6.5435953854771439E-2"/>
                </c:manualLayout>
              </c:layout>
              <c:tx>
                <c:rich>
                  <a:bodyPr/>
                  <a:lstStyle/>
                  <a:p>
                    <a:pPr>
                      <a:defRPr sz="1200" b="1">
                        <a:solidFill>
                          <a:srgbClr val="FF0000"/>
                        </a:solidFill>
                      </a:defRPr>
                    </a:pPr>
                    <a:r>
                      <a:rPr lang="en-GB" sz="1200" b="1">
                        <a:solidFill>
                          <a:srgbClr val="FF0000"/>
                        </a:solidFill>
                      </a:rPr>
                      <a:t>2008</a:t>
                    </a:r>
                    <a:endParaRPr lang="en-GB"/>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053-4C7B-B66C-493858B9A765}"/>
                </c:ext>
              </c:extLst>
            </c:dLbl>
            <c:dLbl>
              <c:idx val="6"/>
              <c:tx>
                <c:rich>
                  <a:bodyPr/>
                  <a:lstStyle/>
                  <a:p>
                    <a:pPr>
                      <a:defRPr sz="1200" b="1">
                        <a:solidFill>
                          <a:srgbClr val="FF0000"/>
                        </a:solidFill>
                      </a:defRPr>
                    </a:pPr>
                    <a:r>
                      <a:rPr lang="en-GB" sz="1200" b="1">
                        <a:solidFill>
                          <a:srgbClr val="FF0000"/>
                        </a:solidFill>
                      </a:rPr>
                      <a:t>2009</a:t>
                    </a:r>
                    <a:endParaRPr lang="en-GB"/>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053-4C7B-B66C-493858B9A765}"/>
                </c:ext>
              </c:extLst>
            </c:dLbl>
            <c:dLbl>
              <c:idx val="7"/>
              <c:tx>
                <c:rich>
                  <a:bodyPr/>
                  <a:lstStyle/>
                  <a:p>
                    <a:pPr>
                      <a:defRPr sz="1200" b="1">
                        <a:solidFill>
                          <a:srgbClr val="FF0000"/>
                        </a:solidFill>
                      </a:defRPr>
                    </a:pPr>
                    <a:r>
                      <a:rPr lang="en-GB" sz="1200" b="1">
                        <a:solidFill>
                          <a:srgbClr val="FF0000"/>
                        </a:solidFill>
                      </a:rPr>
                      <a:t>2010</a:t>
                    </a:r>
                    <a:endParaRPr lang="en-GB"/>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053-4C7B-B66C-493858B9A765}"/>
                </c:ext>
              </c:extLst>
            </c:dLbl>
            <c:dLbl>
              <c:idx val="8"/>
              <c:tx>
                <c:rich>
                  <a:bodyPr/>
                  <a:lstStyle/>
                  <a:p>
                    <a:pPr>
                      <a:defRPr sz="1200" b="1">
                        <a:solidFill>
                          <a:srgbClr val="FF0000"/>
                        </a:solidFill>
                      </a:defRPr>
                    </a:pPr>
                    <a:r>
                      <a:rPr lang="en-GB" sz="1200" b="1">
                        <a:solidFill>
                          <a:srgbClr val="FF0000"/>
                        </a:solidFill>
                      </a:rPr>
                      <a:t>2011</a:t>
                    </a:r>
                    <a:endParaRPr lang="en-GB"/>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053-4C7B-B66C-493858B9A765}"/>
                </c:ext>
              </c:extLst>
            </c:dLbl>
            <c:dLbl>
              <c:idx val="9"/>
              <c:tx>
                <c:rich>
                  <a:bodyPr/>
                  <a:lstStyle/>
                  <a:p>
                    <a:pPr>
                      <a:defRPr sz="1200" b="1">
                        <a:solidFill>
                          <a:srgbClr val="FF0000"/>
                        </a:solidFill>
                      </a:defRPr>
                    </a:pPr>
                    <a:r>
                      <a:rPr lang="en-GB" sz="1200" b="1">
                        <a:solidFill>
                          <a:srgbClr val="FF0000"/>
                        </a:solidFill>
                      </a:rPr>
                      <a:t>2012</a:t>
                    </a:r>
                    <a:endParaRPr lang="en-GB"/>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053-4C7B-B66C-493858B9A765}"/>
                </c:ext>
              </c:extLst>
            </c:dLbl>
            <c:dLbl>
              <c:idx val="10"/>
              <c:layout>
                <c:manualLayout>
                  <c:x val="-7.6562808000217572E-2"/>
                  <c:y val="-3.1159978026081636E-3"/>
                </c:manualLayout>
              </c:layout>
              <c:tx>
                <c:rich>
                  <a:bodyPr/>
                  <a:lstStyle/>
                  <a:p>
                    <a:pPr>
                      <a:defRPr sz="1200" b="1">
                        <a:solidFill>
                          <a:srgbClr val="FF0000"/>
                        </a:solidFill>
                      </a:defRPr>
                    </a:pPr>
                    <a:r>
                      <a:rPr lang="en-GB" sz="1200" b="1">
                        <a:solidFill>
                          <a:srgbClr val="FF0000"/>
                        </a:solidFill>
                      </a:rPr>
                      <a:t>2013</a:t>
                    </a:r>
                    <a:endParaRPr lang="en-GB" b="1"/>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053-4C7B-B66C-493858B9A765}"/>
                </c:ext>
              </c:extLst>
            </c:dLbl>
            <c:dLbl>
              <c:idx val="11"/>
              <c:tx>
                <c:rich>
                  <a:bodyPr/>
                  <a:lstStyle/>
                  <a:p>
                    <a:pPr>
                      <a:defRPr sz="1200" b="1">
                        <a:solidFill>
                          <a:srgbClr val="FF0000"/>
                        </a:solidFill>
                      </a:defRPr>
                    </a:pPr>
                    <a:r>
                      <a:rPr lang="en-GB" sz="1200" b="1">
                        <a:solidFill>
                          <a:srgbClr val="FF0000"/>
                        </a:solidFill>
                      </a:rPr>
                      <a:t>2014</a:t>
                    </a:r>
                    <a:endParaRPr lang="en-GB"/>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053-4C7B-B66C-493858B9A765}"/>
                </c:ext>
              </c:extLst>
            </c:dLbl>
            <c:dLbl>
              <c:idx val="12"/>
              <c:tx>
                <c:rich>
                  <a:bodyPr/>
                  <a:lstStyle/>
                  <a:p>
                    <a:pPr>
                      <a:defRPr sz="1200" b="1">
                        <a:solidFill>
                          <a:srgbClr val="FF0000"/>
                        </a:solidFill>
                      </a:defRPr>
                    </a:pPr>
                    <a:r>
                      <a:rPr lang="en-GB" sz="1200" b="1">
                        <a:solidFill>
                          <a:srgbClr val="FF0000"/>
                        </a:solidFill>
                      </a:rPr>
                      <a:t>2015</a:t>
                    </a:r>
                    <a:endParaRPr lang="en-GB"/>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053-4C7B-B66C-493858B9A765}"/>
                </c:ext>
              </c:extLst>
            </c:dLbl>
            <c:dLbl>
              <c:idx val="13"/>
              <c:tx>
                <c:rich>
                  <a:bodyPr/>
                  <a:lstStyle/>
                  <a:p>
                    <a:pPr>
                      <a:defRPr sz="1200" b="1">
                        <a:solidFill>
                          <a:srgbClr val="FF0000"/>
                        </a:solidFill>
                      </a:defRPr>
                    </a:pPr>
                    <a:r>
                      <a:rPr lang="en-GB" sz="1200" b="1">
                        <a:solidFill>
                          <a:srgbClr val="FF0000"/>
                        </a:solidFill>
                      </a:rPr>
                      <a:t>2016</a:t>
                    </a:r>
                    <a:endParaRPr lang="en-GB"/>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053-4C7B-B66C-493858B9A76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'Chart 5'!$AG$4:$AG$17</c:f>
              <c:numCache>
                <c:formatCode>General</c:formatCode>
                <c:ptCount val="14"/>
                <c:pt idx="1">
                  <c:v>0.22952149999999999</c:v>
                </c:pt>
                <c:pt idx="2">
                  <c:v>0.16130839999999999</c:v>
                </c:pt>
                <c:pt idx="3">
                  <c:v>1.5342013999999999</c:v>
                </c:pt>
                <c:pt idx="4">
                  <c:v>2.7306625000000002</c:v>
                </c:pt>
                <c:pt idx="5">
                  <c:v>1.6888905000000001</c:v>
                </c:pt>
                <c:pt idx="6">
                  <c:v>-3.4459347</c:v>
                </c:pt>
                <c:pt idx="7">
                  <c:v>-2.1688711000000001</c:v>
                </c:pt>
                <c:pt idx="8">
                  <c:v>-1.2650216000000001</c:v>
                </c:pt>
                <c:pt idx="9">
                  <c:v>-2.3998263999999998</c:v>
                </c:pt>
                <c:pt idx="10">
                  <c:v>-3.2105883</c:v>
                </c:pt>
                <c:pt idx="11">
                  <c:v>-2.7035271000000001</c:v>
                </c:pt>
                <c:pt idx="12">
                  <c:v>-2.0170208000000001</c:v>
                </c:pt>
                <c:pt idx="13">
                  <c:v>-1.323528</c:v>
                </c:pt>
              </c:numCache>
            </c:numRef>
          </c:xVal>
          <c:yVal>
            <c:numRef>
              <c:f>'Chart 5'!$AM$4:$AM$17</c:f>
              <c:numCache>
                <c:formatCode>0.00</c:formatCode>
                <c:ptCount val="14"/>
                <c:pt idx="0">
                  <c:v>0.1800358</c:v>
                </c:pt>
                <c:pt idx="1">
                  <c:v>-1.5949999999999999E-2</c:v>
                </c:pt>
                <c:pt idx="2">
                  <c:v>0.30027110000000001</c:v>
                </c:pt>
                <c:pt idx="3">
                  <c:v>0.51447270000000001</c:v>
                </c:pt>
                <c:pt idx="4">
                  <c:v>0.72825059999999997</c:v>
                </c:pt>
                <c:pt idx="5">
                  <c:v>-0.17478270000000001</c:v>
                </c:pt>
                <c:pt idx="6">
                  <c:v>-1.5437801</c:v>
                </c:pt>
                <c:pt idx="7">
                  <c:v>-2.2700566000000002</c:v>
                </c:pt>
                <c:pt idx="8">
                  <c:v>-0.65633810000000004</c:v>
                </c:pt>
                <c:pt idx="9">
                  <c:v>0.53632599999999997</c:v>
                </c:pt>
                <c:pt idx="10">
                  <c:v>1.3962892</c:v>
                </c:pt>
                <c:pt idx="11">
                  <c:v>1.3857466000000001</c:v>
                </c:pt>
                <c:pt idx="12">
                  <c:v>1.2006846</c:v>
                </c:pt>
                <c:pt idx="13">
                  <c:v>1.0699249</c:v>
                </c:pt>
              </c:numCache>
            </c:numRef>
          </c:yVal>
          <c:smooth val="1"/>
          <c:extLst>
            <c:ext xmlns:c16="http://schemas.microsoft.com/office/drawing/2014/chart" uri="{C3380CC4-5D6E-409C-BE32-E72D297353CC}">
              <c16:uniqueId val="{0000000E-8053-4C7B-B66C-493858B9A765}"/>
            </c:ext>
          </c:extLst>
        </c:ser>
        <c:dLbls>
          <c:showLegendKey val="0"/>
          <c:showVal val="0"/>
          <c:showCatName val="0"/>
          <c:showSerName val="0"/>
          <c:showPercent val="0"/>
          <c:showBubbleSize val="0"/>
        </c:dLbls>
        <c:axId val="298846848"/>
        <c:axId val="298865408"/>
      </c:scatterChart>
      <c:valAx>
        <c:axId val="298846848"/>
        <c:scaling>
          <c:orientation val="minMax"/>
          <c:max val="4"/>
          <c:min val="-4"/>
        </c:scaling>
        <c:delete val="0"/>
        <c:axPos val="b"/>
        <c:title>
          <c:tx>
            <c:rich>
              <a:bodyPr/>
              <a:lstStyle/>
              <a:p>
                <a:pPr>
                  <a:defRPr/>
                </a:pPr>
                <a:r>
                  <a:rPr lang="en-GB"/>
                  <a:t>Output gap (% of potential GDP)</a:t>
                </a:r>
              </a:p>
              <a:p>
                <a:pPr>
                  <a:defRPr/>
                </a:pPr>
                <a:endParaRPr lang="en-GB"/>
              </a:p>
            </c:rich>
          </c:tx>
          <c:layout>
            <c:manualLayout>
              <c:xMode val="edge"/>
              <c:yMode val="edge"/>
              <c:x val="0.38051181102362203"/>
              <c:y val="0.90149830997901215"/>
            </c:manualLayout>
          </c:layout>
          <c:overlay val="0"/>
        </c:title>
        <c:numFmt formatCode="0.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de-DE"/>
          </a:p>
        </c:txPr>
        <c:crossAx val="298865408"/>
        <c:crosses val="autoZero"/>
        <c:crossBetween val="midCat"/>
        <c:majorUnit val="2"/>
        <c:minorUnit val="0.2"/>
      </c:valAx>
      <c:valAx>
        <c:axId val="298865408"/>
        <c:scaling>
          <c:orientation val="minMax"/>
          <c:max val="2.5"/>
          <c:min val="-2.5"/>
        </c:scaling>
        <c:delete val="0"/>
        <c:axPos val="l"/>
        <c:title>
          <c:tx>
            <c:rich>
              <a:bodyPr/>
              <a:lstStyle/>
              <a:p>
                <a:pPr>
                  <a:defRPr/>
                </a:pPr>
                <a:r>
                  <a:rPr lang="en-GB"/>
                  <a:t>CAPB (% of potential GDP)</a:t>
                </a:r>
              </a:p>
            </c:rich>
          </c:tx>
          <c:overlay val="0"/>
        </c:title>
        <c:numFmt formatCode="0.0" sourceLinked="0"/>
        <c:majorTickMark val="none"/>
        <c:minorTickMark val="none"/>
        <c:tickLblPos val="nextTo"/>
        <c:crossAx val="298846848"/>
        <c:crosses val="autoZero"/>
        <c:crossBetween val="midCat"/>
        <c:majorUnit val="2.5"/>
      </c:valAx>
    </c:plotArea>
    <c:plotVisOnly val="1"/>
    <c:dispBlanksAs val="gap"/>
    <c:showDLblsOverMax val="0"/>
  </c:chart>
  <c:spPr>
    <a:solidFill>
      <a:schemeClr val="bg1"/>
    </a:solidFill>
    <a:ln>
      <a:noFill/>
    </a:ln>
  </c:sp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392287145363525E-2"/>
          <c:y val="3.311277251894916E-2"/>
          <c:w val="0.9084347071183736"/>
          <c:h val="0.70477916207556368"/>
        </c:manualLayout>
      </c:layout>
      <c:barChart>
        <c:barDir val="col"/>
        <c:grouping val="clustered"/>
        <c:varyColors val="0"/>
        <c:ser>
          <c:idx val="0"/>
          <c:order val="0"/>
          <c:tx>
            <c:strRef>
              <c:f>'Chart 5'!$AF$1</c:f>
              <c:strCache>
                <c:ptCount val="1"/>
                <c:pt idx="0">
                  <c:v>Real time estimate (autumn forecast in year t-1 for year t)</c:v>
                </c:pt>
              </c:strCache>
            </c:strRef>
          </c:tx>
          <c:invertIfNegative val="0"/>
          <c:cat>
            <c:numRef>
              <c:f>'Chart 5'!$AE$47:$AE$57</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'Chart 5'!$AF$47:$AF$57</c:f>
              <c:numCache>
                <c:formatCode>0.00</c:formatCode>
                <c:ptCount val="11"/>
                <c:pt idx="0">
                  <c:v>-0.13849639999999999</c:v>
                </c:pt>
                <c:pt idx="1">
                  <c:v>9.0245400000000003E-2</c:v>
                </c:pt>
                <c:pt idx="2">
                  <c:v>-3.5240100000000003E-2</c:v>
                </c:pt>
                <c:pt idx="3">
                  <c:v>-6.5967300000000006E-2</c:v>
                </c:pt>
                <c:pt idx="4">
                  <c:v>-0.5402479</c:v>
                </c:pt>
                <c:pt idx="5">
                  <c:v>2.51556E-2</c:v>
                </c:pt>
                <c:pt idx="6">
                  <c:v>4.7023500000000003E-2</c:v>
                </c:pt>
                <c:pt idx="7">
                  <c:v>1.5102766999999999</c:v>
                </c:pt>
                <c:pt idx="8">
                  <c:v>2.9044745000000001</c:v>
                </c:pt>
                <c:pt idx="9">
                  <c:v>2.6056957999999999</c:v>
                </c:pt>
                <c:pt idx="10">
                  <c:v>3.6086795999999999</c:v>
                </c:pt>
              </c:numCache>
            </c:numRef>
          </c:val>
          <c:extLst>
            <c:ext xmlns:c16="http://schemas.microsoft.com/office/drawing/2014/chart" uri="{C3380CC4-5D6E-409C-BE32-E72D297353CC}">
              <c16:uniqueId val="{00000000-A5CA-4217-9441-DACAF0939B50}"/>
            </c:ext>
          </c:extLst>
        </c:ser>
        <c:ser>
          <c:idx val="1"/>
          <c:order val="1"/>
          <c:tx>
            <c:strRef>
              <c:f>'Chart 5'!$AG$1</c:f>
              <c:strCache>
                <c:ptCount val="1"/>
                <c:pt idx="0">
                  <c:v>Latest estimate (AMECO spring 2018)</c:v>
                </c:pt>
              </c:strCache>
            </c:strRef>
          </c:tx>
          <c:invertIfNegative val="0"/>
          <c:cat>
            <c:numRef>
              <c:f>'Chart 5'!$AE$47:$AE$57</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'Chart 5'!$AG$47:$AG$57</c:f>
              <c:numCache>
                <c:formatCode>0.00</c:formatCode>
                <c:ptCount val="11"/>
                <c:pt idx="0">
                  <c:v>0.26833380000000001</c:v>
                </c:pt>
                <c:pt idx="1">
                  <c:v>0.25044660000000002</c:v>
                </c:pt>
                <c:pt idx="2">
                  <c:v>-0.68724540000000001</c:v>
                </c:pt>
                <c:pt idx="3">
                  <c:v>0.36492069999999999</c:v>
                </c:pt>
                <c:pt idx="4">
                  <c:v>0.43477070000000001</c:v>
                </c:pt>
                <c:pt idx="5">
                  <c:v>0.61122449999999995</c:v>
                </c:pt>
                <c:pt idx="6">
                  <c:v>1.8658801</c:v>
                </c:pt>
                <c:pt idx="7">
                  <c:v>2.4335008999999999</c:v>
                </c:pt>
                <c:pt idx="8">
                  <c:v>2.5482711999999998</c:v>
                </c:pt>
                <c:pt idx="9">
                  <c:v>3.3462686000000001</c:v>
                </c:pt>
                <c:pt idx="10">
                  <c:v>3.5770401999999999</c:v>
                </c:pt>
              </c:numCache>
            </c:numRef>
          </c:val>
          <c:extLst>
            <c:ext xmlns:c16="http://schemas.microsoft.com/office/drawing/2014/chart" uri="{C3380CC4-5D6E-409C-BE32-E72D297353CC}">
              <c16:uniqueId val="{00000001-A5CA-4217-9441-DACAF0939B50}"/>
            </c:ext>
          </c:extLst>
        </c:ser>
        <c:dLbls>
          <c:showLegendKey val="0"/>
          <c:showVal val="0"/>
          <c:showCatName val="0"/>
          <c:showSerName val="0"/>
          <c:showPercent val="0"/>
          <c:showBubbleSize val="0"/>
        </c:dLbls>
        <c:gapWidth val="150"/>
        <c:axId val="299004672"/>
        <c:axId val="299006208"/>
      </c:barChart>
      <c:lineChart>
        <c:grouping val="standard"/>
        <c:varyColors val="0"/>
        <c:ser>
          <c:idx val="2"/>
          <c:order val="2"/>
          <c:tx>
            <c:strRef>
              <c:f>'Chart 5'!$AH$1</c:f>
              <c:strCache>
                <c:ptCount val="1"/>
                <c:pt idx="0">
                  <c:v>Revisions</c:v>
                </c:pt>
              </c:strCache>
            </c:strRef>
          </c:tx>
          <c:spPr>
            <a:ln>
              <a:solidFill>
                <a:srgbClr val="FFC000"/>
              </a:solidFill>
            </a:ln>
          </c:spPr>
          <c:marker>
            <c:spPr>
              <a:solidFill>
                <a:srgbClr val="FFC000"/>
              </a:solidFill>
              <a:ln w="25400">
                <a:solidFill>
                  <a:srgbClr val="FFC000"/>
                </a:solidFill>
              </a:ln>
            </c:spPr>
          </c:marker>
          <c:cat>
            <c:numRef>
              <c:f>'Chart 5'!$AE$47:$AE$57</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'Chart 5'!$AH$47:$AH$57</c:f>
              <c:numCache>
                <c:formatCode>0.00</c:formatCode>
                <c:ptCount val="11"/>
                <c:pt idx="0">
                  <c:v>0.40683020000000003</c:v>
                </c:pt>
                <c:pt idx="1">
                  <c:v>0.16020120000000002</c:v>
                </c:pt>
                <c:pt idx="2">
                  <c:v>-0.65200530000000001</c:v>
                </c:pt>
                <c:pt idx="3">
                  <c:v>0.43088799999999999</c:v>
                </c:pt>
                <c:pt idx="4">
                  <c:v>0.97501860000000007</c:v>
                </c:pt>
                <c:pt idx="5">
                  <c:v>0.58606889999999989</c:v>
                </c:pt>
                <c:pt idx="6">
                  <c:v>1.8188565999999999</c:v>
                </c:pt>
                <c:pt idx="7">
                  <c:v>0.92322419999999994</c:v>
                </c:pt>
                <c:pt idx="8">
                  <c:v>-0.35620330000000022</c:v>
                </c:pt>
                <c:pt idx="9">
                  <c:v>0.74057280000000025</c:v>
                </c:pt>
                <c:pt idx="10">
                  <c:v>-3.1639399999999984E-2</c:v>
                </c:pt>
              </c:numCache>
            </c:numRef>
          </c:val>
          <c:smooth val="0"/>
          <c:extLst>
            <c:ext xmlns:c16="http://schemas.microsoft.com/office/drawing/2014/chart" uri="{C3380CC4-5D6E-409C-BE32-E72D297353CC}">
              <c16:uniqueId val="{00000002-A5CA-4217-9441-DACAF0939B50}"/>
            </c:ext>
          </c:extLst>
        </c:ser>
        <c:ser>
          <c:idx val="3"/>
          <c:order val="3"/>
          <c:tx>
            <c:strRef>
              <c:f>'Chart 5'!$AI$1</c:f>
              <c:strCache>
                <c:ptCount val="1"/>
                <c:pt idx="0">
                  <c:v>Average revision</c:v>
                </c:pt>
              </c:strCache>
            </c:strRef>
          </c:tx>
          <c:spPr>
            <a:ln>
              <a:solidFill>
                <a:schemeClr val="tx1"/>
              </a:solidFill>
              <a:prstDash val="dash"/>
            </a:ln>
          </c:spPr>
          <c:marker>
            <c:symbol val="none"/>
          </c:marker>
          <c:cat>
            <c:numRef>
              <c:f>'Chart 5'!$AE$47:$AE$57</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'Chart 5'!$AI$47:$AI$57</c:f>
              <c:numCache>
                <c:formatCode>0.00</c:formatCode>
                <c:ptCount val="11"/>
                <c:pt idx="0">
                  <c:v>0.45471022727272742</c:v>
                </c:pt>
                <c:pt idx="1">
                  <c:v>0.45471022727272742</c:v>
                </c:pt>
                <c:pt idx="2">
                  <c:v>0.45471022727272742</c:v>
                </c:pt>
                <c:pt idx="3">
                  <c:v>0.45471022727272742</c:v>
                </c:pt>
                <c:pt idx="4">
                  <c:v>0.45471022727272742</c:v>
                </c:pt>
                <c:pt idx="5">
                  <c:v>0.45471022727272742</c:v>
                </c:pt>
                <c:pt idx="6">
                  <c:v>0.45471022727272742</c:v>
                </c:pt>
                <c:pt idx="7">
                  <c:v>0.45471022727272742</c:v>
                </c:pt>
                <c:pt idx="8">
                  <c:v>0.45471022727272742</c:v>
                </c:pt>
                <c:pt idx="9">
                  <c:v>0.45471022727272742</c:v>
                </c:pt>
                <c:pt idx="10">
                  <c:v>0.45471022727272742</c:v>
                </c:pt>
              </c:numCache>
            </c:numRef>
          </c:val>
          <c:smooth val="0"/>
          <c:extLst>
            <c:ext xmlns:c16="http://schemas.microsoft.com/office/drawing/2014/chart" uri="{C3380CC4-5D6E-409C-BE32-E72D297353CC}">
              <c16:uniqueId val="{00000003-A5CA-4217-9441-DACAF0939B50}"/>
            </c:ext>
          </c:extLst>
        </c:ser>
        <c:dLbls>
          <c:showLegendKey val="0"/>
          <c:showVal val="0"/>
          <c:showCatName val="0"/>
          <c:showSerName val="0"/>
          <c:showPercent val="0"/>
          <c:showBubbleSize val="0"/>
        </c:dLbls>
        <c:marker val="1"/>
        <c:smooth val="0"/>
        <c:axId val="299004672"/>
        <c:axId val="299006208"/>
      </c:lineChart>
      <c:catAx>
        <c:axId val="299004672"/>
        <c:scaling>
          <c:orientation val="minMax"/>
        </c:scaling>
        <c:delete val="0"/>
        <c:axPos val="b"/>
        <c:numFmt formatCode="General" sourceLinked="1"/>
        <c:majorTickMark val="out"/>
        <c:minorTickMark val="none"/>
        <c:tickLblPos val="low"/>
        <c:crossAx val="299006208"/>
        <c:crosses val="autoZero"/>
        <c:auto val="1"/>
        <c:lblAlgn val="ctr"/>
        <c:lblOffset val="100"/>
        <c:noMultiLvlLbl val="0"/>
      </c:catAx>
      <c:valAx>
        <c:axId val="299006208"/>
        <c:scaling>
          <c:orientation val="minMax"/>
        </c:scaling>
        <c:delete val="0"/>
        <c:axPos val="l"/>
        <c:numFmt formatCode="0.00" sourceLinked="1"/>
        <c:majorTickMark val="out"/>
        <c:minorTickMark val="none"/>
        <c:tickLblPos val="nextTo"/>
        <c:crossAx val="299004672"/>
        <c:crosses val="autoZero"/>
        <c:crossBetween val="between"/>
      </c:valAx>
    </c:plotArea>
    <c:legend>
      <c:legendPos val="r"/>
      <c:layout>
        <c:manualLayout>
          <c:xMode val="edge"/>
          <c:yMode val="edge"/>
          <c:x val="0.15225334957369063"/>
          <c:y val="0.81585267303292774"/>
          <c:w val="0.72716199756394639"/>
          <c:h val="0.1724945651555333"/>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'Chart 6'!$O$3</c:f>
              <c:strCache>
                <c:ptCount val="1"/>
                <c:pt idx="0">
                  <c:v>Structural effort requirement (p.p.) </c:v>
                </c:pt>
              </c:strCache>
            </c:strRef>
          </c:tx>
          <c:spPr>
            <a:solidFill>
              <a:schemeClr val="tx2">
                <a:lumMod val="75000"/>
              </a:schemeClr>
            </a:solidFill>
          </c:spPr>
          <c:invertIfNegative val="0"/>
          <c:cat>
            <c:numRef>
              <c:f>'Chart 6'!$T$2:$Z$2</c:f>
              <c:numCache>
                <c:formatCode>General</c:formatCode>
                <c:ptCount val="7"/>
                <c:pt idx="0">
                  <c:v>2011</c:v>
                </c:pt>
                <c:pt idx="1">
                  <c:v>2012</c:v>
                </c:pt>
                <c:pt idx="2">
                  <c:v>2013</c:v>
                </c:pt>
                <c:pt idx="3">
                  <c:v>2014</c:v>
                </c:pt>
                <c:pt idx="4">
                  <c:v>2015</c:v>
                </c:pt>
                <c:pt idx="5">
                  <c:v>2016</c:v>
                </c:pt>
                <c:pt idx="6">
                  <c:v>2017</c:v>
                </c:pt>
              </c:numCache>
            </c:numRef>
          </c:cat>
          <c:val>
            <c:numRef>
              <c:f>'Chart 6'!$T$3:$Z$3</c:f>
              <c:numCache>
                <c:formatCode>0.0</c:formatCode>
                <c:ptCount val="7"/>
                <c:pt idx="0">
                  <c:v>0.94976933567641719</c:v>
                </c:pt>
                <c:pt idx="1">
                  <c:v>0.96784363432922649</c:v>
                </c:pt>
                <c:pt idx="2">
                  <c:v>0.52546848293254733</c:v>
                </c:pt>
                <c:pt idx="3">
                  <c:v>0.37626541111149714</c:v>
                </c:pt>
                <c:pt idx="4">
                  <c:v>0.31364801717405411</c:v>
                </c:pt>
                <c:pt idx="5">
                  <c:v>7.6524620384048184E-2</c:v>
                </c:pt>
                <c:pt idx="6">
                  <c:v>0.31839675561989289</c:v>
                </c:pt>
              </c:numCache>
            </c:numRef>
          </c:val>
          <c:extLst>
            <c:ext xmlns:c16="http://schemas.microsoft.com/office/drawing/2014/chart" uri="{C3380CC4-5D6E-409C-BE32-E72D297353CC}">
              <c16:uniqueId val="{00000000-F6B9-4F04-A7F2-A049EDB09380}"/>
            </c:ext>
          </c:extLst>
        </c:ser>
        <c:ser>
          <c:idx val="0"/>
          <c:order val="1"/>
          <c:tx>
            <c:strRef>
              <c:f>'Chart 6'!$O$4</c:f>
              <c:strCache>
                <c:ptCount val="1"/>
                <c:pt idx="0">
                  <c:v>Change in structural balance (p.p.), ex-post</c:v>
                </c:pt>
              </c:strCache>
            </c:strRef>
          </c:tx>
          <c:invertIfNegative val="0"/>
          <c:cat>
            <c:numRef>
              <c:f>'Chart 6'!$T$2:$Z$2</c:f>
              <c:numCache>
                <c:formatCode>General</c:formatCode>
                <c:ptCount val="7"/>
                <c:pt idx="0">
                  <c:v>2011</c:v>
                </c:pt>
                <c:pt idx="1">
                  <c:v>2012</c:v>
                </c:pt>
                <c:pt idx="2">
                  <c:v>2013</c:v>
                </c:pt>
                <c:pt idx="3">
                  <c:v>2014</c:v>
                </c:pt>
                <c:pt idx="4">
                  <c:v>2015</c:v>
                </c:pt>
                <c:pt idx="5">
                  <c:v>2016</c:v>
                </c:pt>
                <c:pt idx="6">
                  <c:v>2017</c:v>
                </c:pt>
              </c:numCache>
            </c:numRef>
          </c:cat>
          <c:val>
            <c:numRef>
              <c:f>'Chart 6'!$T$4:$Z$4</c:f>
              <c:numCache>
                <c:formatCode>0.0</c:formatCode>
                <c:ptCount val="7"/>
                <c:pt idx="0">
                  <c:v>0.58644989252673618</c:v>
                </c:pt>
                <c:pt idx="1">
                  <c:v>1.3760320270721713</c:v>
                </c:pt>
                <c:pt idx="2">
                  <c:v>0.75448333548894542</c:v>
                </c:pt>
                <c:pt idx="3">
                  <c:v>0.40218284102554619</c:v>
                </c:pt>
                <c:pt idx="4">
                  <c:v>6.0921632688178969E-2</c:v>
                </c:pt>
                <c:pt idx="5">
                  <c:v>-7.2519222034468131E-2</c:v>
                </c:pt>
                <c:pt idx="6">
                  <c:v>0.27312619999999999</c:v>
                </c:pt>
              </c:numCache>
            </c:numRef>
          </c:val>
          <c:extLst>
            <c:ext xmlns:c16="http://schemas.microsoft.com/office/drawing/2014/chart" uri="{C3380CC4-5D6E-409C-BE32-E72D297353CC}">
              <c16:uniqueId val="{00000001-F6B9-4F04-A7F2-A049EDB09380}"/>
            </c:ext>
          </c:extLst>
        </c:ser>
        <c:dLbls>
          <c:showLegendKey val="0"/>
          <c:showVal val="0"/>
          <c:showCatName val="0"/>
          <c:showSerName val="0"/>
          <c:showPercent val="0"/>
          <c:showBubbleSize val="0"/>
        </c:dLbls>
        <c:gapWidth val="150"/>
        <c:axId val="299094784"/>
        <c:axId val="299096320"/>
      </c:barChart>
      <c:lineChart>
        <c:grouping val="standard"/>
        <c:varyColors val="0"/>
        <c:ser>
          <c:idx val="2"/>
          <c:order val="2"/>
          <c:tx>
            <c:strRef>
              <c:f>'Chart 6'!$O$6</c:f>
              <c:strCache>
                <c:ptCount val="1"/>
                <c:pt idx="0">
                  <c:v>Average (ex-post) structural effort</c:v>
                </c:pt>
              </c:strCache>
            </c:strRef>
          </c:tx>
          <c:spPr>
            <a:ln>
              <a:solidFill>
                <a:srgbClr val="00B0F0"/>
              </a:solidFill>
              <a:prstDash val="dash"/>
            </a:ln>
          </c:spPr>
          <c:marker>
            <c:symbol val="none"/>
          </c:marker>
          <c:cat>
            <c:numRef>
              <c:f>'Chart 6'!$T$2:$Z$2</c:f>
              <c:numCache>
                <c:formatCode>General</c:formatCode>
                <c:ptCount val="7"/>
                <c:pt idx="0">
                  <c:v>2011</c:v>
                </c:pt>
                <c:pt idx="1">
                  <c:v>2012</c:v>
                </c:pt>
                <c:pt idx="2">
                  <c:v>2013</c:v>
                </c:pt>
                <c:pt idx="3">
                  <c:v>2014</c:v>
                </c:pt>
                <c:pt idx="4">
                  <c:v>2015</c:v>
                </c:pt>
                <c:pt idx="5">
                  <c:v>2016</c:v>
                </c:pt>
                <c:pt idx="6">
                  <c:v>2017</c:v>
                </c:pt>
              </c:numCache>
            </c:numRef>
          </c:cat>
          <c:val>
            <c:numRef>
              <c:f>'Chart 6'!$T$6:$Z$6</c:f>
              <c:numCache>
                <c:formatCode>0.0</c:formatCode>
                <c:ptCount val="7"/>
                <c:pt idx="0">
                  <c:v>0.48295381525244441</c:v>
                </c:pt>
                <c:pt idx="1">
                  <c:v>0.48295381525244441</c:v>
                </c:pt>
                <c:pt idx="2">
                  <c:v>0.48295381525244441</c:v>
                </c:pt>
                <c:pt idx="3">
                  <c:v>0.48295381525244441</c:v>
                </c:pt>
                <c:pt idx="4">
                  <c:v>0.48295381525244441</c:v>
                </c:pt>
                <c:pt idx="5">
                  <c:v>0.48295381525244441</c:v>
                </c:pt>
                <c:pt idx="6">
                  <c:v>0.48295381525244441</c:v>
                </c:pt>
              </c:numCache>
            </c:numRef>
          </c:val>
          <c:smooth val="0"/>
          <c:extLst>
            <c:ext xmlns:c16="http://schemas.microsoft.com/office/drawing/2014/chart" uri="{C3380CC4-5D6E-409C-BE32-E72D297353CC}">
              <c16:uniqueId val="{00000002-F6B9-4F04-A7F2-A049EDB09380}"/>
            </c:ext>
          </c:extLst>
        </c:ser>
        <c:ser>
          <c:idx val="3"/>
          <c:order val="3"/>
          <c:tx>
            <c:strRef>
              <c:f>'Chart 6'!$O$7</c:f>
              <c:strCache>
                <c:ptCount val="1"/>
                <c:pt idx="0">
                  <c:v>Average requirement</c:v>
                </c:pt>
              </c:strCache>
            </c:strRef>
          </c:tx>
          <c:spPr>
            <a:ln>
              <a:solidFill>
                <a:srgbClr val="FF0000"/>
              </a:solidFill>
              <a:prstDash val="dash"/>
            </a:ln>
          </c:spPr>
          <c:marker>
            <c:symbol val="none"/>
          </c:marker>
          <c:cat>
            <c:numRef>
              <c:f>'Chart 6'!$T$2:$Z$2</c:f>
              <c:numCache>
                <c:formatCode>General</c:formatCode>
                <c:ptCount val="7"/>
                <c:pt idx="0">
                  <c:v>2011</c:v>
                </c:pt>
                <c:pt idx="1">
                  <c:v>2012</c:v>
                </c:pt>
                <c:pt idx="2">
                  <c:v>2013</c:v>
                </c:pt>
                <c:pt idx="3">
                  <c:v>2014</c:v>
                </c:pt>
                <c:pt idx="4">
                  <c:v>2015</c:v>
                </c:pt>
                <c:pt idx="5">
                  <c:v>2016</c:v>
                </c:pt>
                <c:pt idx="6">
                  <c:v>2017</c:v>
                </c:pt>
              </c:numCache>
            </c:numRef>
          </c:cat>
          <c:val>
            <c:numRef>
              <c:f>'Chart 6'!$T$7:$Z$7</c:f>
              <c:numCache>
                <c:formatCode>0.0</c:formatCode>
                <c:ptCount val="7"/>
                <c:pt idx="0">
                  <c:v>0.50398803674681181</c:v>
                </c:pt>
                <c:pt idx="1">
                  <c:v>0.50398803674681181</c:v>
                </c:pt>
                <c:pt idx="2">
                  <c:v>0.50398803674681181</c:v>
                </c:pt>
                <c:pt idx="3">
                  <c:v>0.50398803674681181</c:v>
                </c:pt>
                <c:pt idx="4">
                  <c:v>0.50398803674681181</c:v>
                </c:pt>
                <c:pt idx="5">
                  <c:v>0.50398803674681181</c:v>
                </c:pt>
                <c:pt idx="6">
                  <c:v>0.50398803674681181</c:v>
                </c:pt>
              </c:numCache>
            </c:numRef>
          </c:val>
          <c:smooth val="0"/>
          <c:extLst>
            <c:ext xmlns:c16="http://schemas.microsoft.com/office/drawing/2014/chart" uri="{C3380CC4-5D6E-409C-BE32-E72D297353CC}">
              <c16:uniqueId val="{00000003-F6B9-4F04-A7F2-A049EDB09380}"/>
            </c:ext>
          </c:extLst>
        </c:ser>
        <c:dLbls>
          <c:showLegendKey val="0"/>
          <c:showVal val="0"/>
          <c:showCatName val="0"/>
          <c:showSerName val="0"/>
          <c:showPercent val="0"/>
          <c:showBubbleSize val="0"/>
        </c:dLbls>
        <c:marker val="1"/>
        <c:smooth val="0"/>
        <c:axId val="299094784"/>
        <c:axId val="299096320"/>
      </c:lineChart>
      <c:catAx>
        <c:axId val="299094784"/>
        <c:scaling>
          <c:orientation val="minMax"/>
        </c:scaling>
        <c:delete val="0"/>
        <c:axPos val="b"/>
        <c:numFmt formatCode="General" sourceLinked="1"/>
        <c:majorTickMark val="out"/>
        <c:minorTickMark val="none"/>
        <c:tickLblPos val="low"/>
        <c:crossAx val="299096320"/>
        <c:crosses val="autoZero"/>
        <c:auto val="1"/>
        <c:lblAlgn val="ctr"/>
        <c:lblOffset val="100"/>
        <c:noMultiLvlLbl val="0"/>
      </c:catAx>
      <c:valAx>
        <c:axId val="299096320"/>
        <c:scaling>
          <c:orientation val="minMax"/>
        </c:scaling>
        <c:delete val="0"/>
        <c:axPos val="l"/>
        <c:majorGridlines>
          <c:spPr>
            <a:ln>
              <a:prstDash val="dash"/>
            </a:ln>
          </c:spPr>
        </c:majorGridlines>
        <c:numFmt formatCode="0.0" sourceLinked="1"/>
        <c:majorTickMark val="out"/>
        <c:minorTickMark val="none"/>
        <c:tickLblPos val="low"/>
        <c:spPr>
          <a:ln>
            <a:prstDash val="sysDash"/>
          </a:ln>
        </c:spPr>
        <c:crossAx val="299094784"/>
        <c:crosses val="autoZero"/>
        <c:crossBetween val="between"/>
      </c:valAx>
    </c:plotArea>
    <c:legend>
      <c:legendPos val="b"/>
      <c:overlay val="0"/>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'Chart 7'!$AH$6</c:f>
              <c:strCache>
                <c:ptCount val="1"/>
                <c:pt idx="0">
                  <c:v>Annual average change in the structural balance</c:v>
                </c:pt>
              </c:strCache>
            </c:strRef>
          </c:tx>
          <c:invertIfNegative val="0"/>
          <c:dPt>
            <c:idx val="18"/>
            <c:invertIfNegative val="0"/>
            <c:bubble3D val="0"/>
            <c:spPr>
              <a:solidFill>
                <a:schemeClr val="tx2">
                  <a:lumMod val="75000"/>
                </a:schemeClr>
              </a:solidFill>
            </c:spPr>
            <c:extLst>
              <c:ext xmlns:c16="http://schemas.microsoft.com/office/drawing/2014/chart" uri="{C3380CC4-5D6E-409C-BE32-E72D297353CC}">
                <c16:uniqueId val="{00000001-533D-4DD3-AA2A-6F2A5AC706C0}"/>
              </c:ext>
            </c:extLst>
          </c:dPt>
          <c:cat>
            <c:strRef>
              <c:f>'Chart 7'!$B$7:$B$25</c:f>
              <c:strCache>
                <c:ptCount val="19"/>
                <c:pt idx="0">
                  <c:v>BE</c:v>
                </c:pt>
                <c:pt idx="1">
                  <c:v>DE</c:v>
                </c:pt>
                <c:pt idx="2">
                  <c:v>EE</c:v>
                </c:pt>
                <c:pt idx="3">
                  <c:v>IE</c:v>
                </c:pt>
                <c:pt idx="4">
                  <c:v>ES</c:v>
                </c:pt>
                <c:pt idx="5">
                  <c:v>FR</c:v>
                </c:pt>
                <c:pt idx="6">
                  <c:v>IT</c:v>
                </c:pt>
                <c:pt idx="7">
                  <c:v>CY</c:v>
                </c:pt>
                <c:pt idx="8">
                  <c:v>LV</c:v>
                </c:pt>
                <c:pt idx="9">
                  <c:v>LT</c:v>
                </c:pt>
                <c:pt idx="10">
                  <c:v>LU</c:v>
                </c:pt>
                <c:pt idx="11">
                  <c:v>MT</c:v>
                </c:pt>
                <c:pt idx="12">
                  <c:v>NL</c:v>
                </c:pt>
                <c:pt idx="13">
                  <c:v>AT</c:v>
                </c:pt>
                <c:pt idx="14">
                  <c:v>PT</c:v>
                </c:pt>
                <c:pt idx="15">
                  <c:v>SI</c:v>
                </c:pt>
                <c:pt idx="16">
                  <c:v>SK</c:v>
                </c:pt>
                <c:pt idx="17">
                  <c:v>FI</c:v>
                </c:pt>
                <c:pt idx="18">
                  <c:v>EA</c:v>
                </c:pt>
              </c:strCache>
            </c:strRef>
          </c:cat>
          <c:val>
            <c:numRef>
              <c:f>'Chart 7'!$AH$7:$AH$25</c:f>
              <c:numCache>
                <c:formatCode>0.0</c:formatCode>
                <c:ptCount val="19"/>
                <c:pt idx="0">
                  <c:v>0.48464040000000019</c:v>
                </c:pt>
                <c:pt idx="1">
                  <c:v>0.72055154999999993</c:v>
                </c:pt>
                <c:pt idx="2">
                  <c:v>-0.34435690000000002</c:v>
                </c:pt>
                <c:pt idx="3">
                  <c:v>1.8196425499999997</c:v>
                </c:pt>
                <c:pt idx="4">
                  <c:v>2.2832893500000004</c:v>
                </c:pt>
                <c:pt idx="5">
                  <c:v>0.80952040000000025</c:v>
                </c:pt>
                <c:pt idx="6">
                  <c:v>1.3272985500000001</c:v>
                </c:pt>
                <c:pt idx="7">
                  <c:v>2.1214590499999999</c:v>
                </c:pt>
                <c:pt idx="8">
                  <c:v>0.55794325000000011</c:v>
                </c:pt>
                <c:pt idx="9">
                  <c:v>0.70502920000000002</c:v>
                </c:pt>
                <c:pt idx="10">
                  <c:v>0.62544215000000003</c:v>
                </c:pt>
                <c:pt idx="11">
                  <c:v>0.13553159999999997</c:v>
                </c:pt>
                <c:pt idx="12">
                  <c:v>1.3509970500000001</c:v>
                </c:pt>
                <c:pt idx="13">
                  <c:v>0.43174575000000004</c:v>
                </c:pt>
                <c:pt idx="14">
                  <c:v>1.8071851000000001</c:v>
                </c:pt>
                <c:pt idx="15">
                  <c:v>1.6386666500000002</c:v>
                </c:pt>
                <c:pt idx="16">
                  <c:v>1.2704895</c:v>
                </c:pt>
                <c:pt idx="17">
                  <c:v>-0.14532564999999997</c:v>
                </c:pt>
                <c:pt idx="18">
                  <c:v>1.1331707500000001</c:v>
                </c:pt>
              </c:numCache>
            </c:numRef>
          </c:val>
          <c:extLst>
            <c:ext xmlns:c16="http://schemas.microsoft.com/office/drawing/2014/chart" uri="{C3380CC4-5D6E-409C-BE32-E72D297353CC}">
              <c16:uniqueId val="{00000002-533D-4DD3-AA2A-6F2A5AC706C0}"/>
            </c:ext>
          </c:extLst>
        </c:ser>
        <c:ser>
          <c:idx val="1"/>
          <c:order val="1"/>
          <c:tx>
            <c:strRef>
              <c:f>'Chart 7'!$AI$6</c:f>
              <c:strCache>
                <c:ptCount val="1"/>
                <c:pt idx="0">
                  <c:v>Annual average structural effort requirement</c:v>
                </c:pt>
              </c:strCache>
            </c:strRef>
          </c:tx>
          <c:invertIfNegative val="0"/>
          <c:val>
            <c:numRef>
              <c:f>'Chart 7'!$AI$7:$AI$25</c:f>
              <c:numCache>
                <c:formatCode>0.0</c:formatCode>
                <c:ptCount val="19"/>
                <c:pt idx="0">
                  <c:v>0.97499999999999998</c:v>
                </c:pt>
                <c:pt idx="1">
                  <c:v>0.25</c:v>
                </c:pt>
                <c:pt idx="2">
                  <c:v>0.25</c:v>
                </c:pt>
                <c:pt idx="3">
                  <c:v>1.35</c:v>
                </c:pt>
                <c:pt idx="4">
                  <c:v>1.4500000000000002</c:v>
                </c:pt>
                <c:pt idx="5">
                  <c:v>1.2</c:v>
                </c:pt>
                <c:pt idx="6">
                  <c:v>0.38500000000000001</c:v>
                </c:pt>
                <c:pt idx="7">
                  <c:v>1.4</c:v>
                </c:pt>
                <c:pt idx="8">
                  <c:v>1.375</c:v>
                </c:pt>
                <c:pt idx="9">
                  <c:v>1.375</c:v>
                </c:pt>
                <c:pt idx="10">
                  <c:v>0</c:v>
                </c:pt>
                <c:pt idx="11">
                  <c:v>0.6</c:v>
                </c:pt>
                <c:pt idx="12">
                  <c:v>0.75</c:v>
                </c:pt>
                <c:pt idx="13">
                  <c:v>0.75</c:v>
                </c:pt>
                <c:pt idx="14">
                  <c:v>1.45</c:v>
                </c:pt>
                <c:pt idx="15">
                  <c:v>0.97499999999999998</c:v>
                </c:pt>
                <c:pt idx="16">
                  <c:v>1.1000000000000001</c:v>
                </c:pt>
                <c:pt idx="17">
                  <c:v>0.25</c:v>
                </c:pt>
                <c:pt idx="18">
                  <c:v>0.74358205664457122</c:v>
                </c:pt>
              </c:numCache>
            </c:numRef>
          </c:val>
          <c:extLst>
            <c:ext xmlns:c16="http://schemas.microsoft.com/office/drawing/2014/chart" uri="{C3380CC4-5D6E-409C-BE32-E72D297353CC}">
              <c16:uniqueId val="{00000003-533D-4DD3-AA2A-6F2A5AC706C0}"/>
            </c:ext>
          </c:extLst>
        </c:ser>
        <c:dLbls>
          <c:showLegendKey val="0"/>
          <c:showVal val="0"/>
          <c:showCatName val="0"/>
          <c:showSerName val="0"/>
          <c:showPercent val="0"/>
          <c:showBubbleSize val="0"/>
        </c:dLbls>
        <c:gapWidth val="150"/>
        <c:axId val="299196800"/>
        <c:axId val="299198336"/>
      </c:barChart>
      <c:catAx>
        <c:axId val="299196800"/>
        <c:scaling>
          <c:orientation val="minMax"/>
        </c:scaling>
        <c:delete val="0"/>
        <c:axPos val="b"/>
        <c:numFmt formatCode="General" sourceLinked="1"/>
        <c:majorTickMark val="out"/>
        <c:minorTickMark val="none"/>
        <c:tickLblPos val="low"/>
        <c:crossAx val="299198336"/>
        <c:crosses val="autoZero"/>
        <c:auto val="1"/>
        <c:lblAlgn val="ctr"/>
        <c:lblOffset val="100"/>
        <c:noMultiLvlLbl val="0"/>
      </c:catAx>
      <c:valAx>
        <c:axId val="299198336"/>
        <c:scaling>
          <c:orientation val="minMax"/>
          <c:min val="-1"/>
        </c:scaling>
        <c:delete val="0"/>
        <c:axPos val="l"/>
        <c:majorGridlines>
          <c:spPr>
            <a:ln>
              <a:prstDash val="dash"/>
            </a:ln>
          </c:spPr>
        </c:majorGridlines>
        <c:numFmt formatCode="0.0" sourceLinked="1"/>
        <c:majorTickMark val="out"/>
        <c:minorTickMark val="none"/>
        <c:tickLblPos val="nextTo"/>
        <c:crossAx val="299196800"/>
        <c:crosses val="autoZero"/>
        <c:crossBetween val="between"/>
      </c:valAx>
    </c:plotArea>
    <c:legend>
      <c:legendPos val="b"/>
      <c:overlay val="0"/>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859202317811165E-2"/>
          <c:y val="4.7464940668824167E-2"/>
          <c:w val="0.91427136148040844"/>
          <c:h val="0.7507013565051941"/>
        </c:manualLayout>
      </c:layout>
      <c:barChart>
        <c:barDir val="col"/>
        <c:grouping val="clustered"/>
        <c:varyColors val="0"/>
        <c:ser>
          <c:idx val="0"/>
          <c:order val="0"/>
          <c:tx>
            <c:strRef>
              <c:f>'Chart 7'!$AH$6</c:f>
              <c:strCache>
                <c:ptCount val="1"/>
                <c:pt idx="0">
                  <c:v>Annual average change in the structural balance</c:v>
                </c:pt>
              </c:strCache>
            </c:strRef>
          </c:tx>
          <c:invertIfNegative val="0"/>
          <c:dPt>
            <c:idx val="18"/>
            <c:invertIfNegative val="0"/>
            <c:bubble3D val="0"/>
            <c:spPr>
              <a:solidFill>
                <a:schemeClr val="tx2">
                  <a:lumMod val="75000"/>
                </a:schemeClr>
              </a:solidFill>
            </c:spPr>
            <c:extLst>
              <c:ext xmlns:c16="http://schemas.microsoft.com/office/drawing/2014/chart" uri="{C3380CC4-5D6E-409C-BE32-E72D297353CC}">
                <c16:uniqueId val="{00000001-95DE-4543-8212-ED4B3288CC7E}"/>
              </c:ext>
            </c:extLst>
          </c:dPt>
          <c:cat>
            <c:strRef>
              <c:f>'Chart 7'!$B$7:$B$25</c:f>
              <c:strCache>
                <c:ptCount val="19"/>
                <c:pt idx="0">
                  <c:v>BE</c:v>
                </c:pt>
                <c:pt idx="1">
                  <c:v>DE</c:v>
                </c:pt>
                <c:pt idx="2">
                  <c:v>EE</c:v>
                </c:pt>
                <c:pt idx="3">
                  <c:v>IE</c:v>
                </c:pt>
                <c:pt idx="4">
                  <c:v>ES</c:v>
                </c:pt>
                <c:pt idx="5">
                  <c:v>FR</c:v>
                </c:pt>
                <c:pt idx="6">
                  <c:v>IT</c:v>
                </c:pt>
                <c:pt idx="7">
                  <c:v>CY</c:v>
                </c:pt>
                <c:pt idx="8">
                  <c:v>LV</c:v>
                </c:pt>
                <c:pt idx="9">
                  <c:v>LT</c:v>
                </c:pt>
                <c:pt idx="10">
                  <c:v>LU</c:v>
                </c:pt>
                <c:pt idx="11">
                  <c:v>MT</c:v>
                </c:pt>
                <c:pt idx="12">
                  <c:v>NL</c:v>
                </c:pt>
                <c:pt idx="13">
                  <c:v>AT</c:v>
                </c:pt>
                <c:pt idx="14">
                  <c:v>PT</c:v>
                </c:pt>
                <c:pt idx="15">
                  <c:v>SI</c:v>
                </c:pt>
                <c:pt idx="16">
                  <c:v>SK</c:v>
                </c:pt>
                <c:pt idx="17">
                  <c:v>FI</c:v>
                </c:pt>
                <c:pt idx="18">
                  <c:v>EA</c:v>
                </c:pt>
              </c:strCache>
            </c:strRef>
          </c:cat>
          <c:val>
            <c:numRef>
              <c:f>'Chart 7'!$AK$7:$AK$25</c:f>
              <c:numCache>
                <c:formatCode>0.0</c:formatCode>
                <c:ptCount val="19"/>
                <c:pt idx="0">
                  <c:v>0.30401110000000009</c:v>
                </c:pt>
                <c:pt idx="1">
                  <c:v>0.11156216666666663</c:v>
                </c:pt>
                <c:pt idx="2">
                  <c:v>-0.39631383333333337</c:v>
                </c:pt>
                <c:pt idx="3">
                  <c:v>0.47847010000000001</c:v>
                </c:pt>
                <c:pt idx="4">
                  <c:v>-0.1887930666666667</c:v>
                </c:pt>
                <c:pt idx="5">
                  <c:v>0.22356129999999994</c:v>
                </c:pt>
                <c:pt idx="6">
                  <c:v>-0.37076903333333339</c:v>
                </c:pt>
                <c:pt idx="7">
                  <c:v>-9.6439800000000034E-2</c:v>
                </c:pt>
                <c:pt idx="8">
                  <c:v>8.8346333333333346E-2</c:v>
                </c:pt>
                <c:pt idx="9">
                  <c:v>3.3852800000000016E-2</c:v>
                </c:pt>
                <c:pt idx="10">
                  <c:v>7.8056466666666616E-2</c:v>
                </c:pt>
                <c:pt idx="11">
                  <c:v>2.0075327333333335</c:v>
                </c:pt>
                <c:pt idx="12">
                  <c:v>0.47530430000000007</c:v>
                </c:pt>
                <c:pt idx="13">
                  <c:v>-0.16981653333333335</c:v>
                </c:pt>
                <c:pt idx="14">
                  <c:v>0.4253253666666667</c:v>
                </c:pt>
                <c:pt idx="15">
                  <c:v>0.26432316666666661</c:v>
                </c:pt>
                <c:pt idx="16">
                  <c:v>0.39331166666666667</c:v>
                </c:pt>
                <c:pt idx="17">
                  <c:v>0.23751419999999998</c:v>
                </c:pt>
                <c:pt idx="18">
                  <c:v>8.1468066666666658E-2</c:v>
                </c:pt>
              </c:numCache>
            </c:numRef>
          </c:val>
          <c:extLst>
            <c:ext xmlns:c16="http://schemas.microsoft.com/office/drawing/2014/chart" uri="{C3380CC4-5D6E-409C-BE32-E72D297353CC}">
              <c16:uniqueId val="{00000002-95DE-4543-8212-ED4B3288CC7E}"/>
            </c:ext>
          </c:extLst>
        </c:ser>
        <c:ser>
          <c:idx val="1"/>
          <c:order val="1"/>
          <c:tx>
            <c:strRef>
              <c:f>'Chart 7'!$AL$6</c:f>
              <c:strCache>
                <c:ptCount val="1"/>
                <c:pt idx="0">
                  <c:v>annual average structural effort requirement</c:v>
                </c:pt>
              </c:strCache>
            </c:strRef>
          </c:tx>
          <c:invertIfNegative val="0"/>
          <c:val>
            <c:numRef>
              <c:f>'Chart 7'!$AL$7:$AL$25</c:f>
              <c:numCache>
                <c:formatCode>0.0</c:formatCode>
                <c:ptCount val="19"/>
                <c:pt idx="0">
                  <c:v>0.54</c:v>
                </c:pt>
                <c:pt idx="1">
                  <c:v>0</c:v>
                </c:pt>
                <c:pt idx="2">
                  <c:v>0</c:v>
                </c:pt>
                <c:pt idx="3">
                  <c:v>0.85</c:v>
                </c:pt>
                <c:pt idx="4">
                  <c:v>0.3</c:v>
                </c:pt>
                <c:pt idx="5">
                  <c:v>0.73333333333333339</c:v>
                </c:pt>
                <c:pt idx="6">
                  <c:v>2.6666666666666661E-2</c:v>
                </c:pt>
                <c:pt idx="7">
                  <c:v>0.23333333333333331</c:v>
                </c:pt>
                <c:pt idx="8">
                  <c:v>-0.61</c:v>
                </c:pt>
                <c:pt idx="9">
                  <c:v>6.6666666666666666E-2</c:v>
                </c:pt>
                <c:pt idx="10">
                  <c:v>0</c:v>
                </c:pt>
                <c:pt idx="11">
                  <c:v>0.39999999999999997</c:v>
                </c:pt>
                <c:pt idx="12">
                  <c:v>0</c:v>
                </c:pt>
                <c:pt idx="13">
                  <c:v>-0.3666666666666667</c:v>
                </c:pt>
                <c:pt idx="14">
                  <c:v>0.3666666666666667</c:v>
                </c:pt>
                <c:pt idx="15">
                  <c:v>0.54333333333333333</c:v>
                </c:pt>
                <c:pt idx="16">
                  <c:v>0.25</c:v>
                </c:pt>
                <c:pt idx="17">
                  <c:v>9.3333333333333338E-2</c:v>
                </c:pt>
                <c:pt idx="18">
                  <c:v>0.23223664666820473</c:v>
                </c:pt>
              </c:numCache>
            </c:numRef>
          </c:val>
          <c:extLst>
            <c:ext xmlns:c16="http://schemas.microsoft.com/office/drawing/2014/chart" uri="{C3380CC4-5D6E-409C-BE32-E72D297353CC}">
              <c16:uniqueId val="{00000003-95DE-4543-8212-ED4B3288CC7E}"/>
            </c:ext>
          </c:extLst>
        </c:ser>
        <c:dLbls>
          <c:showLegendKey val="0"/>
          <c:showVal val="0"/>
          <c:showCatName val="0"/>
          <c:showSerName val="0"/>
          <c:showPercent val="0"/>
          <c:showBubbleSize val="0"/>
        </c:dLbls>
        <c:gapWidth val="150"/>
        <c:axId val="299244544"/>
        <c:axId val="299246336"/>
      </c:barChart>
      <c:catAx>
        <c:axId val="299244544"/>
        <c:scaling>
          <c:orientation val="minMax"/>
        </c:scaling>
        <c:delete val="0"/>
        <c:axPos val="b"/>
        <c:numFmt formatCode="General" sourceLinked="1"/>
        <c:majorTickMark val="out"/>
        <c:minorTickMark val="none"/>
        <c:tickLblPos val="low"/>
        <c:crossAx val="299246336"/>
        <c:crosses val="autoZero"/>
        <c:auto val="1"/>
        <c:lblAlgn val="ctr"/>
        <c:lblOffset val="100"/>
        <c:noMultiLvlLbl val="0"/>
      </c:catAx>
      <c:valAx>
        <c:axId val="299246336"/>
        <c:scaling>
          <c:orientation val="minMax"/>
        </c:scaling>
        <c:delete val="0"/>
        <c:axPos val="l"/>
        <c:majorGridlines>
          <c:spPr>
            <a:ln>
              <a:prstDash val="dash"/>
            </a:ln>
          </c:spPr>
        </c:majorGridlines>
        <c:numFmt formatCode="0.0" sourceLinked="1"/>
        <c:majorTickMark val="out"/>
        <c:minorTickMark val="none"/>
        <c:tickLblPos val="nextTo"/>
        <c:crossAx val="299244544"/>
        <c:crosses val="autoZero"/>
        <c:crossBetween val="between"/>
      </c:valAx>
    </c:plotArea>
    <c:legend>
      <c:legendPos val="b"/>
      <c:overlay val="0"/>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0631465184499"/>
          <c:y val="0.10217843056871033"/>
          <c:w val="0.7860842982862436"/>
          <c:h val="0.8006116380874293"/>
        </c:manualLayout>
      </c:layout>
      <c:scatterChart>
        <c:scatterStyle val="lineMarker"/>
        <c:varyColors val="0"/>
        <c:ser>
          <c:idx val="0"/>
          <c:order val="0"/>
          <c:tx>
            <c:v>Government debt at country level (% of GDP)</c:v>
          </c:tx>
          <c:spPr>
            <a:ln w="28575">
              <a:noFill/>
            </a:ln>
          </c:spPr>
          <c:marker>
            <c:symbol val="circle"/>
            <c:size val="5"/>
            <c:spPr>
              <a:solidFill>
                <a:srgbClr val="003299"/>
              </a:solidFill>
              <a:ln>
                <a:noFill/>
              </a:ln>
            </c:spPr>
          </c:marker>
          <c:xVal>
            <c:numRef>
              <c:f>('Chart 8'!$A$84:$A$102,'Chart 8'!$A$104:$A$122,'Chart 8'!$A$124:$A$142,'Chart 8'!$A$144:$A$162,'Chart 8'!$A$164:$A$182,'Chart 8'!$A$184:$A$202,'Chart 8'!$A$204:$A$222,'Chart 8'!$A$224:$A$242,'Chart 8'!$A$244:$A$262,'Chart 8'!$A$264:$A$282,'Chart 8'!$A$284:$A$302,'Chart 8'!$A$304:$A$322,'Chart 8'!$A$324:$A$342,'Chart 8'!$A$344:$A$362,'Chart 8'!$A$364:$A$382,'Chart 8'!$A$384:$A$402)</c:f>
              <c:numCache>
                <c:formatCode>General</c:formatCode>
                <c:ptCount val="304"/>
                <c:pt idx="0">
                  <c:v>2002</c:v>
                </c:pt>
                <c:pt idx="1">
                  <c:v>2002</c:v>
                </c:pt>
                <c:pt idx="2">
                  <c:v>2002</c:v>
                </c:pt>
                <c:pt idx="3">
                  <c:v>2002</c:v>
                </c:pt>
                <c:pt idx="4">
                  <c:v>2002</c:v>
                </c:pt>
                <c:pt idx="5">
                  <c:v>2002</c:v>
                </c:pt>
                <c:pt idx="6">
                  <c:v>2002</c:v>
                </c:pt>
                <c:pt idx="7">
                  <c:v>2002</c:v>
                </c:pt>
                <c:pt idx="8">
                  <c:v>2002</c:v>
                </c:pt>
                <c:pt idx="9">
                  <c:v>2002</c:v>
                </c:pt>
                <c:pt idx="10">
                  <c:v>2002</c:v>
                </c:pt>
                <c:pt idx="11">
                  <c:v>2002</c:v>
                </c:pt>
                <c:pt idx="12">
                  <c:v>2002</c:v>
                </c:pt>
                <c:pt idx="13">
                  <c:v>2002</c:v>
                </c:pt>
                <c:pt idx="14">
                  <c:v>2002</c:v>
                </c:pt>
                <c:pt idx="15">
                  <c:v>2002</c:v>
                </c:pt>
                <c:pt idx="16">
                  <c:v>2002</c:v>
                </c:pt>
                <c:pt idx="17">
                  <c:v>2002</c:v>
                </c:pt>
                <c:pt idx="18">
                  <c:v>2002</c:v>
                </c:pt>
                <c:pt idx="19">
                  <c:v>2003</c:v>
                </c:pt>
                <c:pt idx="20">
                  <c:v>2003</c:v>
                </c:pt>
                <c:pt idx="21">
                  <c:v>2003</c:v>
                </c:pt>
                <c:pt idx="22">
                  <c:v>2003</c:v>
                </c:pt>
                <c:pt idx="23">
                  <c:v>2003</c:v>
                </c:pt>
                <c:pt idx="24">
                  <c:v>2003</c:v>
                </c:pt>
                <c:pt idx="25">
                  <c:v>2003</c:v>
                </c:pt>
                <c:pt idx="26">
                  <c:v>2003</c:v>
                </c:pt>
                <c:pt idx="27">
                  <c:v>2003</c:v>
                </c:pt>
                <c:pt idx="28">
                  <c:v>2003</c:v>
                </c:pt>
                <c:pt idx="29">
                  <c:v>2003</c:v>
                </c:pt>
                <c:pt idx="30">
                  <c:v>2003</c:v>
                </c:pt>
                <c:pt idx="31">
                  <c:v>2003</c:v>
                </c:pt>
                <c:pt idx="32">
                  <c:v>2003</c:v>
                </c:pt>
                <c:pt idx="33">
                  <c:v>2003</c:v>
                </c:pt>
                <c:pt idx="34">
                  <c:v>2003</c:v>
                </c:pt>
                <c:pt idx="35">
                  <c:v>2003</c:v>
                </c:pt>
                <c:pt idx="36">
                  <c:v>2003</c:v>
                </c:pt>
                <c:pt idx="37">
                  <c:v>2003</c:v>
                </c:pt>
                <c:pt idx="38">
                  <c:v>2004</c:v>
                </c:pt>
                <c:pt idx="39">
                  <c:v>2004</c:v>
                </c:pt>
                <c:pt idx="40">
                  <c:v>2004</c:v>
                </c:pt>
                <c:pt idx="41">
                  <c:v>2004</c:v>
                </c:pt>
                <c:pt idx="42">
                  <c:v>2004</c:v>
                </c:pt>
                <c:pt idx="43">
                  <c:v>2004</c:v>
                </c:pt>
                <c:pt idx="44">
                  <c:v>2004</c:v>
                </c:pt>
                <c:pt idx="45">
                  <c:v>2004</c:v>
                </c:pt>
                <c:pt idx="46">
                  <c:v>2004</c:v>
                </c:pt>
                <c:pt idx="47">
                  <c:v>2004</c:v>
                </c:pt>
                <c:pt idx="48">
                  <c:v>2004</c:v>
                </c:pt>
                <c:pt idx="49">
                  <c:v>2004</c:v>
                </c:pt>
                <c:pt idx="50">
                  <c:v>2004</c:v>
                </c:pt>
                <c:pt idx="51">
                  <c:v>2004</c:v>
                </c:pt>
                <c:pt idx="52">
                  <c:v>2004</c:v>
                </c:pt>
                <c:pt idx="53">
                  <c:v>2004</c:v>
                </c:pt>
                <c:pt idx="54">
                  <c:v>2004</c:v>
                </c:pt>
                <c:pt idx="55">
                  <c:v>2004</c:v>
                </c:pt>
                <c:pt idx="56">
                  <c:v>2004</c:v>
                </c:pt>
                <c:pt idx="57">
                  <c:v>2005</c:v>
                </c:pt>
                <c:pt idx="58">
                  <c:v>2005</c:v>
                </c:pt>
                <c:pt idx="59">
                  <c:v>2005</c:v>
                </c:pt>
                <c:pt idx="60">
                  <c:v>2005</c:v>
                </c:pt>
                <c:pt idx="61">
                  <c:v>2005</c:v>
                </c:pt>
                <c:pt idx="62">
                  <c:v>2005</c:v>
                </c:pt>
                <c:pt idx="63">
                  <c:v>2005</c:v>
                </c:pt>
                <c:pt idx="64">
                  <c:v>2005</c:v>
                </c:pt>
                <c:pt idx="65">
                  <c:v>2005</c:v>
                </c:pt>
                <c:pt idx="66">
                  <c:v>2005</c:v>
                </c:pt>
                <c:pt idx="67">
                  <c:v>2005</c:v>
                </c:pt>
                <c:pt idx="68">
                  <c:v>2005</c:v>
                </c:pt>
                <c:pt idx="69">
                  <c:v>2005</c:v>
                </c:pt>
                <c:pt idx="70">
                  <c:v>2005</c:v>
                </c:pt>
                <c:pt idx="71">
                  <c:v>2005</c:v>
                </c:pt>
                <c:pt idx="72">
                  <c:v>2005</c:v>
                </c:pt>
                <c:pt idx="73">
                  <c:v>2005</c:v>
                </c:pt>
                <c:pt idx="74">
                  <c:v>2005</c:v>
                </c:pt>
                <c:pt idx="75">
                  <c:v>2005</c:v>
                </c:pt>
                <c:pt idx="76">
                  <c:v>2006</c:v>
                </c:pt>
                <c:pt idx="77">
                  <c:v>2006</c:v>
                </c:pt>
                <c:pt idx="78">
                  <c:v>2006</c:v>
                </c:pt>
                <c:pt idx="79">
                  <c:v>2006</c:v>
                </c:pt>
                <c:pt idx="80">
                  <c:v>2006</c:v>
                </c:pt>
                <c:pt idx="81">
                  <c:v>2006</c:v>
                </c:pt>
                <c:pt idx="82">
                  <c:v>2006</c:v>
                </c:pt>
                <c:pt idx="83">
                  <c:v>2006</c:v>
                </c:pt>
                <c:pt idx="84">
                  <c:v>2006</c:v>
                </c:pt>
                <c:pt idx="85">
                  <c:v>2006</c:v>
                </c:pt>
                <c:pt idx="86">
                  <c:v>2006</c:v>
                </c:pt>
                <c:pt idx="87">
                  <c:v>2006</c:v>
                </c:pt>
                <c:pt idx="88">
                  <c:v>2006</c:v>
                </c:pt>
                <c:pt idx="89">
                  <c:v>2006</c:v>
                </c:pt>
                <c:pt idx="90">
                  <c:v>2006</c:v>
                </c:pt>
                <c:pt idx="91">
                  <c:v>2006</c:v>
                </c:pt>
                <c:pt idx="92">
                  <c:v>2006</c:v>
                </c:pt>
                <c:pt idx="93">
                  <c:v>2006</c:v>
                </c:pt>
                <c:pt idx="94">
                  <c:v>2006</c:v>
                </c:pt>
                <c:pt idx="95">
                  <c:v>2007</c:v>
                </c:pt>
                <c:pt idx="96">
                  <c:v>2007</c:v>
                </c:pt>
                <c:pt idx="97">
                  <c:v>2007</c:v>
                </c:pt>
                <c:pt idx="98">
                  <c:v>2007</c:v>
                </c:pt>
                <c:pt idx="99">
                  <c:v>2007</c:v>
                </c:pt>
                <c:pt idx="100">
                  <c:v>2007</c:v>
                </c:pt>
                <c:pt idx="101">
                  <c:v>2007</c:v>
                </c:pt>
                <c:pt idx="102">
                  <c:v>2007</c:v>
                </c:pt>
                <c:pt idx="103">
                  <c:v>2007</c:v>
                </c:pt>
                <c:pt idx="104">
                  <c:v>2007</c:v>
                </c:pt>
                <c:pt idx="105">
                  <c:v>2007</c:v>
                </c:pt>
                <c:pt idx="106">
                  <c:v>2007</c:v>
                </c:pt>
                <c:pt idx="107">
                  <c:v>2007</c:v>
                </c:pt>
                <c:pt idx="108">
                  <c:v>2007</c:v>
                </c:pt>
                <c:pt idx="109">
                  <c:v>2007</c:v>
                </c:pt>
                <c:pt idx="110">
                  <c:v>2007</c:v>
                </c:pt>
                <c:pt idx="111">
                  <c:v>2007</c:v>
                </c:pt>
                <c:pt idx="112">
                  <c:v>2007</c:v>
                </c:pt>
                <c:pt idx="113">
                  <c:v>2007</c:v>
                </c:pt>
                <c:pt idx="114">
                  <c:v>2008</c:v>
                </c:pt>
                <c:pt idx="115">
                  <c:v>2008</c:v>
                </c:pt>
                <c:pt idx="116">
                  <c:v>2008</c:v>
                </c:pt>
                <c:pt idx="117">
                  <c:v>2008</c:v>
                </c:pt>
                <c:pt idx="118">
                  <c:v>2008</c:v>
                </c:pt>
                <c:pt idx="119">
                  <c:v>2008</c:v>
                </c:pt>
                <c:pt idx="120">
                  <c:v>2008</c:v>
                </c:pt>
                <c:pt idx="121">
                  <c:v>2008</c:v>
                </c:pt>
                <c:pt idx="122">
                  <c:v>2008</c:v>
                </c:pt>
                <c:pt idx="123">
                  <c:v>2008</c:v>
                </c:pt>
                <c:pt idx="124">
                  <c:v>2008</c:v>
                </c:pt>
                <c:pt idx="125">
                  <c:v>2008</c:v>
                </c:pt>
                <c:pt idx="126">
                  <c:v>2008</c:v>
                </c:pt>
                <c:pt idx="127">
                  <c:v>2008</c:v>
                </c:pt>
                <c:pt idx="128">
                  <c:v>2008</c:v>
                </c:pt>
                <c:pt idx="129">
                  <c:v>2008</c:v>
                </c:pt>
                <c:pt idx="130">
                  <c:v>2008</c:v>
                </c:pt>
                <c:pt idx="131">
                  <c:v>2008</c:v>
                </c:pt>
                <c:pt idx="132">
                  <c:v>2008</c:v>
                </c:pt>
                <c:pt idx="133">
                  <c:v>2009</c:v>
                </c:pt>
                <c:pt idx="134">
                  <c:v>2009</c:v>
                </c:pt>
                <c:pt idx="135">
                  <c:v>2009</c:v>
                </c:pt>
                <c:pt idx="136">
                  <c:v>2009</c:v>
                </c:pt>
                <c:pt idx="137">
                  <c:v>2009</c:v>
                </c:pt>
                <c:pt idx="138">
                  <c:v>2009</c:v>
                </c:pt>
                <c:pt idx="139">
                  <c:v>2009</c:v>
                </c:pt>
                <c:pt idx="140">
                  <c:v>2009</c:v>
                </c:pt>
                <c:pt idx="141">
                  <c:v>2009</c:v>
                </c:pt>
                <c:pt idx="142">
                  <c:v>2009</c:v>
                </c:pt>
                <c:pt idx="143">
                  <c:v>2009</c:v>
                </c:pt>
                <c:pt idx="144">
                  <c:v>2009</c:v>
                </c:pt>
                <c:pt idx="145">
                  <c:v>2009</c:v>
                </c:pt>
                <c:pt idx="146">
                  <c:v>2009</c:v>
                </c:pt>
                <c:pt idx="147">
                  <c:v>2009</c:v>
                </c:pt>
                <c:pt idx="148">
                  <c:v>2009</c:v>
                </c:pt>
                <c:pt idx="149">
                  <c:v>2009</c:v>
                </c:pt>
                <c:pt idx="150">
                  <c:v>2009</c:v>
                </c:pt>
                <c:pt idx="151">
                  <c:v>2009</c:v>
                </c:pt>
                <c:pt idx="152">
                  <c:v>2010</c:v>
                </c:pt>
                <c:pt idx="153">
                  <c:v>2010</c:v>
                </c:pt>
                <c:pt idx="154">
                  <c:v>2010</c:v>
                </c:pt>
                <c:pt idx="155">
                  <c:v>2010</c:v>
                </c:pt>
                <c:pt idx="156">
                  <c:v>2010</c:v>
                </c:pt>
                <c:pt idx="157">
                  <c:v>2010</c:v>
                </c:pt>
                <c:pt idx="158">
                  <c:v>2010</c:v>
                </c:pt>
                <c:pt idx="159">
                  <c:v>2010</c:v>
                </c:pt>
                <c:pt idx="160">
                  <c:v>2010</c:v>
                </c:pt>
                <c:pt idx="161">
                  <c:v>2010</c:v>
                </c:pt>
                <c:pt idx="162">
                  <c:v>2010</c:v>
                </c:pt>
                <c:pt idx="163">
                  <c:v>2010</c:v>
                </c:pt>
                <c:pt idx="164">
                  <c:v>2010</c:v>
                </c:pt>
                <c:pt idx="165">
                  <c:v>2010</c:v>
                </c:pt>
                <c:pt idx="166">
                  <c:v>2010</c:v>
                </c:pt>
                <c:pt idx="167">
                  <c:v>2010</c:v>
                </c:pt>
                <c:pt idx="168">
                  <c:v>2010</c:v>
                </c:pt>
                <c:pt idx="169">
                  <c:v>2010</c:v>
                </c:pt>
                <c:pt idx="170">
                  <c:v>2010</c:v>
                </c:pt>
                <c:pt idx="171">
                  <c:v>2011</c:v>
                </c:pt>
                <c:pt idx="172">
                  <c:v>2011</c:v>
                </c:pt>
                <c:pt idx="173">
                  <c:v>2011</c:v>
                </c:pt>
                <c:pt idx="174">
                  <c:v>2011</c:v>
                </c:pt>
                <c:pt idx="175">
                  <c:v>2011</c:v>
                </c:pt>
                <c:pt idx="176">
                  <c:v>2011</c:v>
                </c:pt>
                <c:pt idx="177">
                  <c:v>2011</c:v>
                </c:pt>
                <c:pt idx="178">
                  <c:v>2011</c:v>
                </c:pt>
                <c:pt idx="179">
                  <c:v>2011</c:v>
                </c:pt>
                <c:pt idx="180">
                  <c:v>2011</c:v>
                </c:pt>
                <c:pt idx="181">
                  <c:v>2011</c:v>
                </c:pt>
                <c:pt idx="182">
                  <c:v>2011</c:v>
                </c:pt>
                <c:pt idx="183">
                  <c:v>2011</c:v>
                </c:pt>
                <c:pt idx="184">
                  <c:v>2011</c:v>
                </c:pt>
                <c:pt idx="185">
                  <c:v>2011</c:v>
                </c:pt>
                <c:pt idx="186">
                  <c:v>2011</c:v>
                </c:pt>
                <c:pt idx="187">
                  <c:v>2011</c:v>
                </c:pt>
                <c:pt idx="188">
                  <c:v>2011</c:v>
                </c:pt>
                <c:pt idx="189">
                  <c:v>2011</c:v>
                </c:pt>
                <c:pt idx="190">
                  <c:v>2012</c:v>
                </c:pt>
                <c:pt idx="191">
                  <c:v>2012</c:v>
                </c:pt>
                <c:pt idx="192">
                  <c:v>2012</c:v>
                </c:pt>
                <c:pt idx="193">
                  <c:v>2012</c:v>
                </c:pt>
                <c:pt idx="194">
                  <c:v>2012</c:v>
                </c:pt>
                <c:pt idx="195">
                  <c:v>2012</c:v>
                </c:pt>
                <c:pt idx="196">
                  <c:v>2012</c:v>
                </c:pt>
                <c:pt idx="197">
                  <c:v>2012</c:v>
                </c:pt>
                <c:pt idx="198">
                  <c:v>2012</c:v>
                </c:pt>
                <c:pt idx="199">
                  <c:v>2012</c:v>
                </c:pt>
                <c:pt idx="200">
                  <c:v>2012</c:v>
                </c:pt>
                <c:pt idx="201">
                  <c:v>2012</c:v>
                </c:pt>
                <c:pt idx="202">
                  <c:v>2012</c:v>
                </c:pt>
                <c:pt idx="203">
                  <c:v>2012</c:v>
                </c:pt>
                <c:pt idx="204">
                  <c:v>2012</c:v>
                </c:pt>
                <c:pt idx="205">
                  <c:v>2012</c:v>
                </c:pt>
                <c:pt idx="206">
                  <c:v>2012</c:v>
                </c:pt>
                <c:pt idx="207">
                  <c:v>2012</c:v>
                </c:pt>
                <c:pt idx="208">
                  <c:v>2012</c:v>
                </c:pt>
                <c:pt idx="209">
                  <c:v>2013</c:v>
                </c:pt>
                <c:pt idx="210">
                  <c:v>2013</c:v>
                </c:pt>
                <c:pt idx="211">
                  <c:v>2013</c:v>
                </c:pt>
                <c:pt idx="212">
                  <c:v>2013</c:v>
                </c:pt>
                <c:pt idx="213">
                  <c:v>2013</c:v>
                </c:pt>
                <c:pt idx="214">
                  <c:v>2013</c:v>
                </c:pt>
                <c:pt idx="215">
                  <c:v>2013</c:v>
                </c:pt>
                <c:pt idx="216">
                  <c:v>2013</c:v>
                </c:pt>
                <c:pt idx="217">
                  <c:v>2013</c:v>
                </c:pt>
                <c:pt idx="218">
                  <c:v>2013</c:v>
                </c:pt>
                <c:pt idx="219">
                  <c:v>2013</c:v>
                </c:pt>
                <c:pt idx="220">
                  <c:v>2013</c:v>
                </c:pt>
                <c:pt idx="221">
                  <c:v>2013</c:v>
                </c:pt>
                <c:pt idx="222">
                  <c:v>2013</c:v>
                </c:pt>
                <c:pt idx="223">
                  <c:v>2013</c:v>
                </c:pt>
                <c:pt idx="224">
                  <c:v>2013</c:v>
                </c:pt>
                <c:pt idx="225">
                  <c:v>2013</c:v>
                </c:pt>
                <c:pt idx="226">
                  <c:v>2013</c:v>
                </c:pt>
                <c:pt idx="227">
                  <c:v>2013</c:v>
                </c:pt>
                <c:pt idx="228">
                  <c:v>2014</c:v>
                </c:pt>
                <c:pt idx="229">
                  <c:v>2014</c:v>
                </c:pt>
                <c:pt idx="230">
                  <c:v>2014</c:v>
                </c:pt>
                <c:pt idx="231">
                  <c:v>2014</c:v>
                </c:pt>
                <c:pt idx="232">
                  <c:v>2014</c:v>
                </c:pt>
                <c:pt idx="233">
                  <c:v>2014</c:v>
                </c:pt>
                <c:pt idx="234">
                  <c:v>2014</c:v>
                </c:pt>
                <c:pt idx="235">
                  <c:v>2014</c:v>
                </c:pt>
                <c:pt idx="236">
                  <c:v>2014</c:v>
                </c:pt>
                <c:pt idx="237">
                  <c:v>2014</c:v>
                </c:pt>
                <c:pt idx="238">
                  <c:v>2014</c:v>
                </c:pt>
                <c:pt idx="239">
                  <c:v>2014</c:v>
                </c:pt>
                <c:pt idx="240">
                  <c:v>2014</c:v>
                </c:pt>
                <c:pt idx="241">
                  <c:v>2014</c:v>
                </c:pt>
                <c:pt idx="242">
                  <c:v>2014</c:v>
                </c:pt>
                <c:pt idx="243">
                  <c:v>2014</c:v>
                </c:pt>
                <c:pt idx="244">
                  <c:v>2014</c:v>
                </c:pt>
                <c:pt idx="245">
                  <c:v>2014</c:v>
                </c:pt>
                <c:pt idx="246">
                  <c:v>2014</c:v>
                </c:pt>
                <c:pt idx="247">
                  <c:v>2015</c:v>
                </c:pt>
                <c:pt idx="248">
                  <c:v>2015</c:v>
                </c:pt>
                <c:pt idx="249">
                  <c:v>2015</c:v>
                </c:pt>
                <c:pt idx="250">
                  <c:v>2015</c:v>
                </c:pt>
                <c:pt idx="251">
                  <c:v>2015</c:v>
                </c:pt>
                <c:pt idx="252">
                  <c:v>2015</c:v>
                </c:pt>
                <c:pt idx="253">
                  <c:v>2015</c:v>
                </c:pt>
                <c:pt idx="254">
                  <c:v>2015</c:v>
                </c:pt>
                <c:pt idx="255">
                  <c:v>2015</c:v>
                </c:pt>
                <c:pt idx="256">
                  <c:v>2015</c:v>
                </c:pt>
                <c:pt idx="257">
                  <c:v>2015</c:v>
                </c:pt>
                <c:pt idx="258">
                  <c:v>2015</c:v>
                </c:pt>
                <c:pt idx="259">
                  <c:v>2015</c:v>
                </c:pt>
                <c:pt idx="260">
                  <c:v>2015</c:v>
                </c:pt>
                <c:pt idx="261">
                  <c:v>2015</c:v>
                </c:pt>
                <c:pt idx="262">
                  <c:v>2015</c:v>
                </c:pt>
                <c:pt idx="263">
                  <c:v>2015</c:v>
                </c:pt>
                <c:pt idx="264">
                  <c:v>2015</c:v>
                </c:pt>
                <c:pt idx="265">
                  <c:v>2015</c:v>
                </c:pt>
                <c:pt idx="266">
                  <c:v>2016</c:v>
                </c:pt>
                <c:pt idx="267">
                  <c:v>2016</c:v>
                </c:pt>
                <c:pt idx="268">
                  <c:v>2016</c:v>
                </c:pt>
                <c:pt idx="269">
                  <c:v>2016</c:v>
                </c:pt>
                <c:pt idx="270">
                  <c:v>2016</c:v>
                </c:pt>
                <c:pt idx="271">
                  <c:v>2016</c:v>
                </c:pt>
                <c:pt idx="272">
                  <c:v>2016</c:v>
                </c:pt>
                <c:pt idx="273">
                  <c:v>2016</c:v>
                </c:pt>
                <c:pt idx="274">
                  <c:v>2016</c:v>
                </c:pt>
                <c:pt idx="275">
                  <c:v>2016</c:v>
                </c:pt>
                <c:pt idx="276">
                  <c:v>2016</c:v>
                </c:pt>
                <c:pt idx="277">
                  <c:v>2016</c:v>
                </c:pt>
                <c:pt idx="278">
                  <c:v>2016</c:v>
                </c:pt>
                <c:pt idx="279">
                  <c:v>2016</c:v>
                </c:pt>
                <c:pt idx="280">
                  <c:v>2016</c:v>
                </c:pt>
                <c:pt idx="281">
                  <c:v>2016</c:v>
                </c:pt>
                <c:pt idx="282">
                  <c:v>2016</c:v>
                </c:pt>
                <c:pt idx="283">
                  <c:v>2016</c:v>
                </c:pt>
                <c:pt idx="284">
                  <c:v>2016</c:v>
                </c:pt>
                <c:pt idx="285">
                  <c:v>2017</c:v>
                </c:pt>
                <c:pt idx="286">
                  <c:v>2017</c:v>
                </c:pt>
                <c:pt idx="287">
                  <c:v>2017</c:v>
                </c:pt>
                <c:pt idx="288">
                  <c:v>2017</c:v>
                </c:pt>
                <c:pt idx="289">
                  <c:v>2017</c:v>
                </c:pt>
                <c:pt idx="290">
                  <c:v>2017</c:v>
                </c:pt>
                <c:pt idx="291">
                  <c:v>2017</c:v>
                </c:pt>
                <c:pt idx="292">
                  <c:v>2017</c:v>
                </c:pt>
                <c:pt idx="293">
                  <c:v>2017</c:v>
                </c:pt>
                <c:pt idx="294">
                  <c:v>2017</c:v>
                </c:pt>
                <c:pt idx="295">
                  <c:v>2017</c:v>
                </c:pt>
                <c:pt idx="296">
                  <c:v>2017</c:v>
                </c:pt>
                <c:pt idx="297">
                  <c:v>2017</c:v>
                </c:pt>
                <c:pt idx="298">
                  <c:v>2017</c:v>
                </c:pt>
                <c:pt idx="299">
                  <c:v>2017</c:v>
                </c:pt>
                <c:pt idx="300">
                  <c:v>2017</c:v>
                </c:pt>
                <c:pt idx="301">
                  <c:v>2017</c:v>
                </c:pt>
                <c:pt idx="302">
                  <c:v>2017</c:v>
                </c:pt>
                <c:pt idx="303">
                  <c:v>2017</c:v>
                </c:pt>
              </c:numCache>
            </c:numRef>
          </c:xVal>
          <c:yVal>
            <c:numRef>
              <c:f>('Chart 8'!$B$84:$B$102,'Chart 8'!$B$104:$B$122,'Chart 8'!$B$124:$B$142,'Chart 8'!$B$144:$B$162,'Chart 8'!$B$164:$B$182,'Chart 8'!$B$184:$B$202,'Chart 8'!$B$204:$B$222,'Chart 8'!$B$224:$B$242,'Chart 8'!$B$244:$B$262,'Chart 8'!$B$264:$B$282,'Chart 8'!$B$284:$B$302,'Chart 8'!$B$304:$B$322,'Chart 8'!$B$324:$B$342,'Chart 8'!$B$344:$B$362,'Chart 8'!$B$364:$B$382,'Chart 8'!$B$384:$B$402)</c:f>
              <c:numCache>
                <c:formatCode>0.00</c:formatCode>
                <c:ptCount val="304"/>
                <c:pt idx="0">
                  <c:v>104.7126662</c:v>
                </c:pt>
                <c:pt idx="1">
                  <c:v>59.405827199999997</c:v>
                </c:pt>
                <c:pt idx="2">
                  <c:v>5.6973130000000003</c:v>
                </c:pt>
                <c:pt idx="3">
                  <c:v>30.553185500000001</c:v>
                </c:pt>
                <c:pt idx="4">
                  <c:v>104.8630876</c:v>
                </c:pt>
                <c:pt idx="5">
                  <c:v>51.268003800000002</c:v>
                </c:pt>
                <c:pt idx="6">
                  <c:v>60.014966200000003</c:v>
                </c:pt>
                <c:pt idx="7">
                  <c:v>101.9233996</c:v>
                </c:pt>
                <c:pt idx="8">
                  <c:v>59.747209699999999</c:v>
                </c:pt>
                <c:pt idx="9">
                  <c:v>13.020763199999999</c:v>
                </c:pt>
                <c:pt idx="10">
                  <c:v>22.1377606</c:v>
                </c:pt>
                <c:pt idx="11">
                  <c:v>7.0465847000000004</c:v>
                </c:pt>
                <c:pt idx="12">
                  <c:v>63.198953899999999</c:v>
                </c:pt>
                <c:pt idx="13">
                  <c:v>48.447626999999997</c:v>
                </c:pt>
                <c:pt idx="14">
                  <c:v>66.727996599999997</c:v>
                </c:pt>
                <c:pt idx="15">
                  <c:v>56.182323400000001</c:v>
                </c:pt>
                <c:pt idx="16">
                  <c:v>27.272315500000001</c:v>
                </c:pt>
                <c:pt idx="17">
                  <c:v>42.882265599999997</c:v>
                </c:pt>
                <c:pt idx="18">
                  <c:v>40.232923499999998</c:v>
                </c:pt>
                <c:pt idx="19">
                  <c:v>101.1150365</c:v>
                </c:pt>
                <c:pt idx="20">
                  <c:v>63.072546899999999</c:v>
                </c:pt>
                <c:pt idx="21">
                  <c:v>5.6229962999999996</c:v>
                </c:pt>
                <c:pt idx="22">
                  <c:v>29.9237115</c:v>
                </c:pt>
                <c:pt idx="23">
                  <c:v>101.4561368</c:v>
                </c:pt>
                <c:pt idx="24">
                  <c:v>47.640116900000002</c:v>
                </c:pt>
                <c:pt idx="25">
                  <c:v>64.146306600000003</c:v>
                </c:pt>
                <c:pt idx="26">
                  <c:v>100.4854213</c:v>
                </c:pt>
                <c:pt idx="27">
                  <c:v>63.123837600000002</c:v>
                </c:pt>
                <c:pt idx="28">
                  <c:v>13.727395</c:v>
                </c:pt>
                <c:pt idx="29">
                  <c:v>20.365924199999998</c:v>
                </c:pt>
                <c:pt idx="30">
                  <c:v>6.9418993000000002</c:v>
                </c:pt>
                <c:pt idx="31">
                  <c:v>69.041860400000004</c:v>
                </c:pt>
                <c:pt idx="32">
                  <c:v>49.574576</c:v>
                </c:pt>
                <c:pt idx="33">
                  <c:v>65.852855199999993</c:v>
                </c:pt>
                <c:pt idx="34">
                  <c:v>58.652948000000002</c:v>
                </c:pt>
                <c:pt idx="35">
                  <c:v>26.712184700000002</c:v>
                </c:pt>
                <c:pt idx="36">
                  <c:v>41.588746100000002</c:v>
                </c:pt>
                <c:pt idx="37">
                  <c:v>42.798989200000001</c:v>
                </c:pt>
                <c:pt idx="38">
                  <c:v>96.524799200000004</c:v>
                </c:pt>
                <c:pt idx="39">
                  <c:v>64.765834900000002</c:v>
                </c:pt>
                <c:pt idx="40">
                  <c:v>5.0619820000000004</c:v>
                </c:pt>
                <c:pt idx="41">
                  <c:v>28.214994699999998</c:v>
                </c:pt>
                <c:pt idx="42">
                  <c:v>102.87027670000001</c:v>
                </c:pt>
                <c:pt idx="43">
                  <c:v>45.261080499999998</c:v>
                </c:pt>
                <c:pt idx="44">
                  <c:v>65.679288700000001</c:v>
                </c:pt>
                <c:pt idx="45">
                  <c:v>100.0893354</c:v>
                </c:pt>
                <c:pt idx="46">
                  <c:v>64.104199899999998</c:v>
                </c:pt>
                <c:pt idx="47">
                  <c:v>14.0358213</c:v>
                </c:pt>
                <c:pt idx="48">
                  <c:v>18.667465</c:v>
                </c:pt>
                <c:pt idx="49">
                  <c:v>7.3451263999999998</c:v>
                </c:pt>
                <c:pt idx="50">
                  <c:v>71.917575299999996</c:v>
                </c:pt>
                <c:pt idx="51">
                  <c:v>49.774878399999999</c:v>
                </c:pt>
                <c:pt idx="52">
                  <c:v>65.189393100000004</c:v>
                </c:pt>
                <c:pt idx="53">
                  <c:v>61.989330600000002</c:v>
                </c:pt>
                <c:pt idx="54">
                  <c:v>26.846386500000001</c:v>
                </c:pt>
                <c:pt idx="55">
                  <c:v>40.6392369</c:v>
                </c:pt>
                <c:pt idx="56">
                  <c:v>42.7172397</c:v>
                </c:pt>
                <c:pt idx="57">
                  <c:v>94.678387900000004</c:v>
                </c:pt>
                <c:pt idx="58">
                  <c:v>66.992341999999994</c:v>
                </c:pt>
                <c:pt idx="59">
                  <c:v>4.5488043999999999</c:v>
                </c:pt>
                <c:pt idx="60">
                  <c:v>26.076592300000002</c:v>
                </c:pt>
                <c:pt idx="61">
                  <c:v>107.3918486</c:v>
                </c:pt>
                <c:pt idx="62">
                  <c:v>42.2838359</c:v>
                </c:pt>
                <c:pt idx="63">
                  <c:v>67.152018799999993</c:v>
                </c:pt>
                <c:pt idx="64">
                  <c:v>101.9409079</c:v>
                </c:pt>
                <c:pt idx="65">
                  <c:v>62.8184136</c:v>
                </c:pt>
                <c:pt idx="66">
                  <c:v>11.4143101</c:v>
                </c:pt>
                <c:pt idx="67">
                  <c:v>17.6260276</c:v>
                </c:pt>
                <c:pt idx="68">
                  <c:v>7.3828611999999998</c:v>
                </c:pt>
                <c:pt idx="69">
                  <c:v>70.035907600000002</c:v>
                </c:pt>
                <c:pt idx="70">
                  <c:v>49.195852700000003</c:v>
                </c:pt>
                <c:pt idx="71">
                  <c:v>68.642506900000001</c:v>
                </c:pt>
                <c:pt idx="72">
                  <c:v>67.392199700000006</c:v>
                </c:pt>
                <c:pt idx="73">
                  <c:v>26.287115199999999</c:v>
                </c:pt>
                <c:pt idx="74">
                  <c:v>34.119109999999999</c:v>
                </c:pt>
                <c:pt idx="75">
                  <c:v>40.0025549</c:v>
                </c:pt>
                <c:pt idx="76">
                  <c:v>91.050354499999997</c:v>
                </c:pt>
                <c:pt idx="77">
                  <c:v>66.492593799999995</c:v>
                </c:pt>
                <c:pt idx="78">
                  <c:v>4.4040287999999999</c:v>
                </c:pt>
                <c:pt idx="79">
                  <c:v>23.618076299999998</c:v>
                </c:pt>
                <c:pt idx="80">
                  <c:v>103.57402639999999</c:v>
                </c:pt>
                <c:pt idx="81">
                  <c:v>38.902987600000003</c:v>
                </c:pt>
                <c:pt idx="82">
                  <c:v>64.432485999999997</c:v>
                </c:pt>
                <c:pt idx="83">
                  <c:v>102.5572864</c:v>
                </c:pt>
                <c:pt idx="84">
                  <c:v>58.687551599999999</c:v>
                </c:pt>
                <c:pt idx="85">
                  <c:v>9.5576153999999995</c:v>
                </c:pt>
                <c:pt idx="86">
                  <c:v>17.2426137</c:v>
                </c:pt>
                <c:pt idx="87">
                  <c:v>7.7754821999999999</c:v>
                </c:pt>
                <c:pt idx="88">
                  <c:v>64.478829000000005</c:v>
                </c:pt>
                <c:pt idx="89">
                  <c:v>44.738023400000003</c:v>
                </c:pt>
                <c:pt idx="90">
                  <c:v>67.309007800000003</c:v>
                </c:pt>
                <c:pt idx="91">
                  <c:v>69.174794199999994</c:v>
                </c:pt>
                <c:pt idx="92">
                  <c:v>25.9999404</c:v>
                </c:pt>
                <c:pt idx="93">
                  <c:v>30.975154</c:v>
                </c:pt>
                <c:pt idx="94">
                  <c:v>38.174192099999999</c:v>
                </c:pt>
                <c:pt idx="95">
                  <c:v>87.028465800000006</c:v>
                </c:pt>
                <c:pt idx="96">
                  <c:v>63.663731499999997</c:v>
                </c:pt>
                <c:pt idx="97">
                  <c:v>3.6635808999999999</c:v>
                </c:pt>
                <c:pt idx="98">
                  <c:v>23.908399599999999</c:v>
                </c:pt>
                <c:pt idx="99">
                  <c:v>103.1029557</c:v>
                </c:pt>
                <c:pt idx="100">
                  <c:v>35.590257999999999</c:v>
                </c:pt>
                <c:pt idx="101">
                  <c:v>64.392574300000007</c:v>
                </c:pt>
                <c:pt idx="102">
                  <c:v>99.792016500000003</c:v>
                </c:pt>
                <c:pt idx="103">
                  <c:v>53.508307100000003</c:v>
                </c:pt>
                <c:pt idx="104">
                  <c:v>8.0465616000000004</c:v>
                </c:pt>
                <c:pt idx="105">
                  <c:v>15.873399600000001</c:v>
                </c:pt>
                <c:pt idx="106">
                  <c:v>7.7125529000000004</c:v>
                </c:pt>
                <c:pt idx="107">
                  <c:v>62.260051300000001</c:v>
                </c:pt>
                <c:pt idx="108">
                  <c:v>42.650502199999998</c:v>
                </c:pt>
                <c:pt idx="109">
                  <c:v>65.0312804</c:v>
                </c:pt>
                <c:pt idx="110">
                  <c:v>68.439072400000001</c:v>
                </c:pt>
                <c:pt idx="111">
                  <c:v>22.829356199999999</c:v>
                </c:pt>
                <c:pt idx="112">
                  <c:v>30.1009232</c:v>
                </c:pt>
                <c:pt idx="113">
                  <c:v>33.992732500000002</c:v>
                </c:pt>
                <c:pt idx="114">
                  <c:v>92.533056700000003</c:v>
                </c:pt>
                <c:pt idx="115">
                  <c:v>65.152396400000001</c:v>
                </c:pt>
                <c:pt idx="116">
                  <c:v>4.4868189000000003</c:v>
                </c:pt>
                <c:pt idx="117">
                  <c:v>42.405844799999997</c:v>
                </c:pt>
                <c:pt idx="118">
                  <c:v>109.415502</c:v>
                </c:pt>
                <c:pt idx="119">
                  <c:v>39.474209899999998</c:v>
                </c:pt>
                <c:pt idx="120">
                  <c:v>68.658766900000003</c:v>
                </c:pt>
                <c:pt idx="121">
                  <c:v>102.4048023</c:v>
                </c:pt>
                <c:pt idx="122">
                  <c:v>45.074310099999998</c:v>
                </c:pt>
                <c:pt idx="123">
                  <c:v>18.178827900000002</c:v>
                </c:pt>
                <c:pt idx="124">
                  <c:v>14.564531499999999</c:v>
                </c:pt>
                <c:pt idx="125">
                  <c:v>14.907268999999999</c:v>
                </c:pt>
                <c:pt idx="126">
                  <c:v>62.607282499999997</c:v>
                </c:pt>
                <c:pt idx="127">
                  <c:v>54.745503100000001</c:v>
                </c:pt>
                <c:pt idx="128">
                  <c:v>68.698447000000002</c:v>
                </c:pt>
                <c:pt idx="129">
                  <c:v>71.666300100000001</c:v>
                </c:pt>
                <c:pt idx="130">
                  <c:v>21.803084399999999</c:v>
                </c:pt>
                <c:pt idx="131">
                  <c:v>28.461438099999999</c:v>
                </c:pt>
                <c:pt idx="132">
                  <c:v>32.653798700000003</c:v>
                </c:pt>
                <c:pt idx="133">
                  <c:v>99.538363700000005</c:v>
                </c:pt>
                <c:pt idx="134">
                  <c:v>72.580519300000006</c:v>
                </c:pt>
                <c:pt idx="135">
                  <c:v>7.0381016000000001</c:v>
                </c:pt>
                <c:pt idx="136">
                  <c:v>61.543914100000002</c:v>
                </c:pt>
                <c:pt idx="137">
                  <c:v>126.7447068</c:v>
                </c:pt>
                <c:pt idx="138">
                  <c:v>52.781052299999999</c:v>
                </c:pt>
                <c:pt idx="139">
                  <c:v>82.925832999999997</c:v>
                </c:pt>
                <c:pt idx="140">
                  <c:v>112.54715</c:v>
                </c:pt>
                <c:pt idx="141">
                  <c:v>53.805145600000003</c:v>
                </c:pt>
                <c:pt idx="142">
                  <c:v>35.793523899999997</c:v>
                </c:pt>
                <c:pt idx="143">
                  <c:v>27.95092</c:v>
                </c:pt>
                <c:pt idx="144">
                  <c:v>15.7263042</c:v>
                </c:pt>
                <c:pt idx="145">
                  <c:v>67.648103300000002</c:v>
                </c:pt>
                <c:pt idx="146">
                  <c:v>56.7955112</c:v>
                </c:pt>
                <c:pt idx="147">
                  <c:v>79.853964700000006</c:v>
                </c:pt>
                <c:pt idx="148">
                  <c:v>83.609451899999996</c:v>
                </c:pt>
                <c:pt idx="149">
                  <c:v>34.6376451</c:v>
                </c:pt>
                <c:pt idx="150">
                  <c:v>36.294485100000003</c:v>
                </c:pt>
                <c:pt idx="151">
                  <c:v>41.696081800000002</c:v>
                </c:pt>
                <c:pt idx="152">
                  <c:v>99.721309599999998</c:v>
                </c:pt>
                <c:pt idx="153">
                  <c:v>80.945985800000003</c:v>
                </c:pt>
                <c:pt idx="154">
                  <c:v>6.5531752000000001</c:v>
                </c:pt>
                <c:pt idx="155">
                  <c:v>86.062950799999996</c:v>
                </c:pt>
                <c:pt idx="156">
                  <c:v>146.2495595</c:v>
                </c:pt>
                <c:pt idx="157">
                  <c:v>60.140433999999999</c:v>
                </c:pt>
                <c:pt idx="158">
                  <c:v>85.118897799999999</c:v>
                </c:pt>
                <c:pt idx="159">
                  <c:v>115.41291150000001</c:v>
                </c:pt>
                <c:pt idx="160">
                  <c:v>56.281221600000002</c:v>
                </c:pt>
                <c:pt idx="161">
                  <c:v>46.836861399999997</c:v>
                </c:pt>
                <c:pt idx="162">
                  <c:v>36.216901399999998</c:v>
                </c:pt>
                <c:pt idx="163">
                  <c:v>19.787912800000001</c:v>
                </c:pt>
                <c:pt idx="164">
                  <c:v>67.460766000000007</c:v>
                </c:pt>
                <c:pt idx="165">
                  <c:v>59.2761499</c:v>
                </c:pt>
                <c:pt idx="166">
                  <c:v>82.696721400000001</c:v>
                </c:pt>
                <c:pt idx="167">
                  <c:v>96.183311700000004</c:v>
                </c:pt>
                <c:pt idx="168">
                  <c:v>38.362559400000002</c:v>
                </c:pt>
                <c:pt idx="169">
                  <c:v>41.200645999999999</c:v>
                </c:pt>
                <c:pt idx="170">
                  <c:v>47.119187599999997</c:v>
                </c:pt>
                <c:pt idx="171">
                  <c:v>102.59338870000001</c:v>
                </c:pt>
                <c:pt idx="172">
                  <c:v>78.616524600000005</c:v>
                </c:pt>
                <c:pt idx="173">
                  <c:v>6.0662494000000002</c:v>
                </c:pt>
                <c:pt idx="174">
                  <c:v>110.34429369999999</c:v>
                </c:pt>
                <c:pt idx="175">
                  <c:v>172.0701962</c:v>
                </c:pt>
                <c:pt idx="176">
                  <c:v>69.533719000000005</c:v>
                </c:pt>
                <c:pt idx="177">
                  <c:v>87.793670000000006</c:v>
                </c:pt>
                <c:pt idx="178">
                  <c:v>116.521956</c:v>
                </c:pt>
                <c:pt idx="179">
                  <c:v>65.715032899999997</c:v>
                </c:pt>
                <c:pt idx="180">
                  <c:v>42.667942699999998</c:v>
                </c:pt>
                <c:pt idx="181">
                  <c:v>37.183312600000001</c:v>
                </c:pt>
                <c:pt idx="182">
                  <c:v>18.704935599999999</c:v>
                </c:pt>
                <c:pt idx="183">
                  <c:v>70.142358900000005</c:v>
                </c:pt>
                <c:pt idx="184">
                  <c:v>61.551275500000003</c:v>
                </c:pt>
                <c:pt idx="185">
                  <c:v>82.444418400000004</c:v>
                </c:pt>
                <c:pt idx="186">
                  <c:v>111.3896915</c:v>
                </c:pt>
                <c:pt idx="187">
                  <c:v>46.626978899999997</c:v>
                </c:pt>
                <c:pt idx="188">
                  <c:v>43.6756174</c:v>
                </c:pt>
                <c:pt idx="189">
                  <c:v>48.504335400000002</c:v>
                </c:pt>
                <c:pt idx="190">
                  <c:v>104.3336505</c:v>
                </c:pt>
                <c:pt idx="191">
                  <c:v>79.844068399999998</c:v>
                </c:pt>
                <c:pt idx="192">
                  <c:v>9.7324266000000001</c:v>
                </c:pt>
                <c:pt idx="193">
                  <c:v>119.6253351</c:v>
                </c:pt>
                <c:pt idx="194">
                  <c:v>159.5600215</c:v>
                </c:pt>
                <c:pt idx="195">
                  <c:v>85.736597399999994</c:v>
                </c:pt>
                <c:pt idx="196">
                  <c:v>90.683104200000002</c:v>
                </c:pt>
                <c:pt idx="197">
                  <c:v>123.3603717</c:v>
                </c:pt>
                <c:pt idx="198">
                  <c:v>79.666357399999995</c:v>
                </c:pt>
                <c:pt idx="199">
                  <c:v>41.214524099999998</c:v>
                </c:pt>
                <c:pt idx="200">
                  <c:v>39.774106600000003</c:v>
                </c:pt>
                <c:pt idx="201">
                  <c:v>21.987436599999999</c:v>
                </c:pt>
                <c:pt idx="202">
                  <c:v>67.762808000000007</c:v>
                </c:pt>
                <c:pt idx="203">
                  <c:v>66.303606500000001</c:v>
                </c:pt>
                <c:pt idx="204">
                  <c:v>81.920081499999995</c:v>
                </c:pt>
                <c:pt idx="205">
                  <c:v>126.22242420000001</c:v>
                </c:pt>
                <c:pt idx="206">
                  <c:v>53.786399799999998</c:v>
                </c:pt>
                <c:pt idx="207">
                  <c:v>52.1648955</c:v>
                </c:pt>
                <c:pt idx="208">
                  <c:v>53.9097966</c:v>
                </c:pt>
                <c:pt idx="209">
                  <c:v>105.4527224</c:v>
                </c:pt>
                <c:pt idx="210">
                  <c:v>77.505661200000006</c:v>
                </c:pt>
                <c:pt idx="211">
                  <c:v>10.1609526</c:v>
                </c:pt>
                <c:pt idx="212">
                  <c:v>119.4342231</c:v>
                </c:pt>
                <c:pt idx="213">
                  <c:v>177.40958029999999</c:v>
                </c:pt>
                <c:pt idx="214">
                  <c:v>95.450685500000006</c:v>
                </c:pt>
                <c:pt idx="215">
                  <c:v>93.497099199999994</c:v>
                </c:pt>
                <c:pt idx="216">
                  <c:v>129.0200026</c:v>
                </c:pt>
                <c:pt idx="217">
                  <c:v>102.6137111</c:v>
                </c:pt>
                <c:pt idx="218">
                  <c:v>39.026111399999998</c:v>
                </c:pt>
                <c:pt idx="219">
                  <c:v>38.758912100000003</c:v>
                </c:pt>
                <c:pt idx="220">
                  <c:v>23.6852564</c:v>
                </c:pt>
                <c:pt idx="221">
                  <c:v>68.389359999999996</c:v>
                </c:pt>
                <c:pt idx="222">
                  <c:v>67.796914000000001</c:v>
                </c:pt>
                <c:pt idx="223">
                  <c:v>81.266196600000001</c:v>
                </c:pt>
                <c:pt idx="224">
                  <c:v>129.03953989999999</c:v>
                </c:pt>
                <c:pt idx="225">
                  <c:v>70.379368200000002</c:v>
                </c:pt>
                <c:pt idx="226">
                  <c:v>54.739222300000002</c:v>
                </c:pt>
                <c:pt idx="227">
                  <c:v>56.458212400000001</c:v>
                </c:pt>
                <c:pt idx="228">
                  <c:v>106.95355499999999</c:v>
                </c:pt>
                <c:pt idx="229">
                  <c:v>74.749401300000002</c:v>
                </c:pt>
                <c:pt idx="230">
                  <c:v>10.666639699999999</c:v>
                </c:pt>
                <c:pt idx="231">
                  <c:v>104.5330359</c:v>
                </c:pt>
                <c:pt idx="232">
                  <c:v>178.90750940000001</c:v>
                </c:pt>
                <c:pt idx="233">
                  <c:v>100.36653750000001</c:v>
                </c:pt>
                <c:pt idx="234">
                  <c:v>94.887206800000001</c:v>
                </c:pt>
                <c:pt idx="235">
                  <c:v>131.78467069999999</c:v>
                </c:pt>
                <c:pt idx="236">
                  <c:v>107.475903</c:v>
                </c:pt>
                <c:pt idx="237">
                  <c:v>40.936913699999998</c:v>
                </c:pt>
                <c:pt idx="238">
                  <c:v>40.540577499999998</c:v>
                </c:pt>
                <c:pt idx="239">
                  <c:v>22.6629957</c:v>
                </c:pt>
                <c:pt idx="240">
                  <c:v>63.756296200000001</c:v>
                </c:pt>
                <c:pt idx="241">
                  <c:v>67.965243299999997</c:v>
                </c:pt>
                <c:pt idx="242">
                  <c:v>84.026856300000006</c:v>
                </c:pt>
                <c:pt idx="243">
                  <c:v>130.5995752</c:v>
                </c:pt>
                <c:pt idx="244">
                  <c:v>80.340299299999998</c:v>
                </c:pt>
                <c:pt idx="245">
                  <c:v>53.523723799999999</c:v>
                </c:pt>
                <c:pt idx="246">
                  <c:v>60.200317300000002</c:v>
                </c:pt>
                <c:pt idx="247">
                  <c:v>106.06116609999999</c:v>
                </c:pt>
                <c:pt idx="248">
                  <c:v>71.0257486</c:v>
                </c:pt>
                <c:pt idx="249">
                  <c:v>10.0011303</c:v>
                </c:pt>
                <c:pt idx="250">
                  <c:v>76.947481400000001</c:v>
                </c:pt>
                <c:pt idx="251">
                  <c:v>176.80248649999999</c:v>
                </c:pt>
                <c:pt idx="252">
                  <c:v>99.438517500000003</c:v>
                </c:pt>
                <c:pt idx="253">
                  <c:v>95.579515700000002</c:v>
                </c:pt>
                <c:pt idx="254">
                  <c:v>131.51143200000001</c:v>
                </c:pt>
                <c:pt idx="255">
                  <c:v>107.4980273</c:v>
                </c:pt>
                <c:pt idx="256">
                  <c:v>36.8142505</c:v>
                </c:pt>
                <c:pt idx="257">
                  <c:v>42.588693599999999</c:v>
                </c:pt>
                <c:pt idx="258">
                  <c:v>21.968968499999999</c:v>
                </c:pt>
                <c:pt idx="259">
                  <c:v>58.688927700000001</c:v>
                </c:pt>
                <c:pt idx="260">
                  <c:v>64.5835802</c:v>
                </c:pt>
                <c:pt idx="261">
                  <c:v>84.585937999999999</c:v>
                </c:pt>
                <c:pt idx="262">
                  <c:v>128.75467789999999</c:v>
                </c:pt>
                <c:pt idx="263">
                  <c:v>82.621518600000002</c:v>
                </c:pt>
                <c:pt idx="264">
                  <c:v>52.340737300000001</c:v>
                </c:pt>
                <c:pt idx="265">
                  <c:v>63.536478299999999</c:v>
                </c:pt>
                <c:pt idx="266">
                  <c:v>105.9360882</c:v>
                </c:pt>
                <c:pt idx="267">
                  <c:v>68.239156100000002</c:v>
                </c:pt>
                <c:pt idx="268">
                  <c:v>9.4168724000000008</c:v>
                </c:pt>
                <c:pt idx="269">
                  <c:v>72.828939399999996</c:v>
                </c:pt>
                <c:pt idx="270">
                  <c:v>180.8328406</c:v>
                </c:pt>
                <c:pt idx="271">
                  <c:v>98.989559400000005</c:v>
                </c:pt>
                <c:pt idx="272">
                  <c:v>96.5877306</c:v>
                </c:pt>
                <c:pt idx="273">
                  <c:v>132.04130269999999</c:v>
                </c:pt>
                <c:pt idx="274">
                  <c:v>106.5777124</c:v>
                </c:pt>
                <c:pt idx="275">
                  <c:v>40.486949600000003</c:v>
                </c:pt>
                <c:pt idx="276">
                  <c:v>40.119943200000002</c:v>
                </c:pt>
                <c:pt idx="277">
                  <c:v>20.797813900000001</c:v>
                </c:pt>
                <c:pt idx="278">
                  <c:v>56.206450699999998</c:v>
                </c:pt>
                <c:pt idx="279">
                  <c:v>61.796137700000003</c:v>
                </c:pt>
                <c:pt idx="280">
                  <c:v>83.555905100000004</c:v>
                </c:pt>
                <c:pt idx="281">
                  <c:v>129.8600155</c:v>
                </c:pt>
                <c:pt idx="282">
                  <c:v>78.562152499999996</c:v>
                </c:pt>
                <c:pt idx="283">
                  <c:v>51.8190855</c:v>
                </c:pt>
                <c:pt idx="284">
                  <c:v>63.047739999999997</c:v>
                </c:pt>
                <c:pt idx="285">
                  <c:v>103.1211502</c:v>
                </c:pt>
                <c:pt idx="286">
                  <c:v>64.125610600000002</c:v>
                </c:pt>
                <c:pt idx="287">
                  <c:v>8.9795368</c:v>
                </c:pt>
                <c:pt idx="288">
                  <c:v>67.969713400000003</c:v>
                </c:pt>
                <c:pt idx="289">
                  <c:v>178.5844094</c:v>
                </c:pt>
                <c:pt idx="290">
                  <c:v>98.335942900000006</c:v>
                </c:pt>
                <c:pt idx="291">
                  <c:v>96.984942200000006</c:v>
                </c:pt>
                <c:pt idx="292">
                  <c:v>131.807906</c:v>
                </c:pt>
                <c:pt idx="293">
                  <c:v>97.454954299999997</c:v>
                </c:pt>
                <c:pt idx="294">
                  <c:v>40.147544400000001</c:v>
                </c:pt>
                <c:pt idx="295">
                  <c:v>39.734572499999999</c:v>
                </c:pt>
                <c:pt idx="296">
                  <c:v>22.9505412</c:v>
                </c:pt>
                <c:pt idx="297">
                  <c:v>50.795281799999998</c:v>
                </c:pt>
                <c:pt idx="298">
                  <c:v>56.7492035</c:v>
                </c:pt>
                <c:pt idx="299">
                  <c:v>78.406234400000002</c:v>
                </c:pt>
                <c:pt idx="300">
                  <c:v>125.6783473</c:v>
                </c:pt>
                <c:pt idx="301">
                  <c:v>73.617370600000001</c:v>
                </c:pt>
                <c:pt idx="302">
                  <c:v>50.863564599999997</c:v>
                </c:pt>
                <c:pt idx="303">
                  <c:v>61.419457600000001</c:v>
                </c:pt>
              </c:numCache>
            </c:numRef>
          </c:yVal>
          <c:smooth val="0"/>
          <c:extLst>
            <c:ext xmlns:c16="http://schemas.microsoft.com/office/drawing/2014/chart" uri="{C3380CC4-5D6E-409C-BE32-E72D297353CC}">
              <c16:uniqueId val="{00000000-F68D-4EDC-BBE1-224EEA78D366}"/>
            </c:ext>
          </c:extLst>
        </c:ser>
        <c:ser>
          <c:idx val="1"/>
          <c:order val="1"/>
          <c:spPr>
            <a:ln w="28575">
              <a:noFill/>
            </a:ln>
          </c:spPr>
          <c:marker>
            <c:symbol val="circle"/>
            <c:size val="5"/>
            <c:spPr>
              <a:solidFill>
                <a:srgbClr val="003299"/>
              </a:solidFill>
              <a:ln>
                <a:noFill/>
              </a:ln>
            </c:spPr>
          </c:marker>
          <c:xVal>
            <c:numRef>
              <c:f>('Chart 8'!$A$4:$A$22,'Chart 8'!$A$24:$A$42,'Chart 8'!$A$44:$A$62,'Chart 8'!$A$64:$A$82)</c:f>
              <c:numCache>
                <c:formatCode>General</c:formatCode>
                <c:ptCount val="76"/>
                <c:pt idx="0">
                  <c:v>1998</c:v>
                </c:pt>
                <c:pt idx="1">
                  <c:v>1998</c:v>
                </c:pt>
                <c:pt idx="2">
                  <c:v>1998</c:v>
                </c:pt>
                <c:pt idx="3">
                  <c:v>1998</c:v>
                </c:pt>
                <c:pt idx="4">
                  <c:v>1998</c:v>
                </c:pt>
                <c:pt idx="5">
                  <c:v>1998</c:v>
                </c:pt>
                <c:pt idx="6">
                  <c:v>1998</c:v>
                </c:pt>
                <c:pt idx="7">
                  <c:v>1998</c:v>
                </c:pt>
                <c:pt idx="8">
                  <c:v>1998</c:v>
                </c:pt>
                <c:pt idx="9">
                  <c:v>1998</c:v>
                </c:pt>
                <c:pt idx="10">
                  <c:v>1998</c:v>
                </c:pt>
                <c:pt idx="11">
                  <c:v>1998</c:v>
                </c:pt>
                <c:pt idx="12">
                  <c:v>1998</c:v>
                </c:pt>
                <c:pt idx="13">
                  <c:v>1998</c:v>
                </c:pt>
                <c:pt idx="14">
                  <c:v>1998</c:v>
                </c:pt>
                <c:pt idx="15">
                  <c:v>1998</c:v>
                </c:pt>
                <c:pt idx="16">
                  <c:v>1998</c:v>
                </c:pt>
                <c:pt idx="17">
                  <c:v>1998</c:v>
                </c:pt>
                <c:pt idx="18">
                  <c:v>1998</c:v>
                </c:pt>
                <c:pt idx="19">
                  <c:v>1999</c:v>
                </c:pt>
                <c:pt idx="20">
                  <c:v>1999</c:v>
                </c:pt>
                <c:pt idx="21">
                  <c:v>1999</c:v>
                </c:pt>
                <c:pt idx="22">
                  <c:v>1999</c:v>
                </c:pt>
                <c:pt idx="23">
                  <c:v>1999</c:v>
                </c:pt>
                <c:pt idx="24">
                  <c:v>1999</c:v>
                </c:pt>
                <c:pt idx="25">
                  <c:v>1999</c:v>
                </c:pt>
                <c:pt idx="26">
                  <c:v>1999</c:v>
                </c:pt>
                <c:pt idx="27">
                  <c:v>1999</c:v>
                </c:pt>
                <c:pt idx="28">
                  <c:v>1999</c:v>
                </c:pt>
                <c:pt idx="29">
                  <c:v>1999</c:v>
                </c:pt>
                <c:pt idx="30">
                  <c:v>1999</c:v>
                </c:pt>
                <c:pt idx="31">
                  <c:v>1999</c:v>
                </c:pt>
                <c:pt idx="32">
                  <c:v>1999</c:v>
                </c:pt>
                <c:pt idx="33">
                  <c:v>1999</c:v>
                </c:pt>
                <c:pt idx="34">
                  <c:v>1999</c:v>
                </c:pt>
                <c:pt idx="35">
                  <c:v>1999</c:v>
                </c:pt>
                <c:pt idx="36">
                  <c:v>1999</c:v>
                </c:pt>
                <c:pt idx="37">
                  <c:v>1999</c:v>
                </c:pt>
                <c:pt idx="38">
                  <c:v>2000</c:v>
                </c:pt>
                <c:pt idx="39">
                  <c:v>2000</c:v>
                </c:pt>
                <c:pt idx="40">
                  <c:v>2000</c:v>
                </c:pt>
                <c:pt idx="41">
                  <c:v>2000</c:v>
                </c:pt>
                <c:pt idx="42">
                  <c:v>2000</c:v>
                </c:pt>
                <c:pt idx="43">
                  <c:v>2000</c:v>
                </c:pt>
                <c:pt idx="44">
                  <c:v>2000</c:v>
                </c:pt>
                <c:pt idx="45">
                  <c:v>2000</c:v>
                </c:pt>
                <c:pt idx="46">
                  <c:v>2000</c:v>
                </c:pt>
                <c:pt idx="47">
                  <c:v>2000</c:v>
                </c:pt>
                <c:pt idx="48">
                  <c:v>2000</c:v>
                </c:pt>
                <c:pt idx="49">
                  <c:v>2000</c:v>
                </c:pt>
                <c:pt idx="50">
                  <c:v>2000</c:v>
                </c:pt>
                <c:pt idx="51">
                  <c:v>2000</c:v>
                </c:pt>
                <c:pt idx="52">
                  <c:v>2000</c:v>
                </c:pt>
                <c:pt idx="53">
                  <c:v>2000</c:v>
                </c:pt>
                <c:pt idx="54">
                  <c:v>2000</c:v>
                </c:pt>
                <c:pt idx="55">
                  <c:v>2000</c:v>
                </c:pt>
                <c:pt idx="56">
                  <c:v>2000</c:v>
                </c:pt>
                <c:pt idx="57">
                  <c:v>2001</c:v>
                </c:pt>
                <c:pt idx="58">
                  <c:v>2001</c:v>
                </c:pt>
                <c:pt idx="59">
                  <c:v>2001</c:v>
                </c:pt>
                <c:pt idx="60">
                  <c:v>2001</c:v>
                </c:pt>
                <c:pt idx="61">
                  <c:v>2001</c:v>
                </c:pt>
                <c:pt idx="62">
                  <c:v>2001</c:v>
                </c:pt>
                <c:pt idx="63">
                  <c:v>2001</c:v>
                </c:pt>
                <c:pt idx="64">
                  <c:v>2001</c:v>
                </c:pt>
                <c:pt idx="65">
                  <c:v>2001</c:v>
                </c:pt>
                <c:pt idx="66">
                  <c:v>2001</c:v>
                </c:pt>
                <c:pt idx="67">
                  <c:v>2001</c:v>
                </c:pt>
                <c:pt idx="68">
                  <c:v>2001</c:v>
                </c:pt>
                <c:pt idx="69">
                  <c:v>2001</c:v>
                </c:pt>
                <c:pt idx="70">
                  <c:v>2001</c:v>
                </c:pt>
                <c:pt idx="71">
                  <c:v>2001</c:v>
                </c:pt>
                <c:pt idx="72">
                  <c:v>2001</c:v>
                </c:pt>
                <c:pt idx="73">
                  <c:v>2001</c:v>
                </c:pt>
                <c:pt idx="74">
                  <c:v>2001</c:v>
                </c:pt>
                <c:pt idx="75">
                  <c:v>2001</c:v>
                </c:pt>
              </c:numCache>
            </c:numRef>
          </c:xVal>
          <c:yVal>
            <c:numRef>
              <c:f>('Chart 8'!$B$4:$B$22,'Chart 8'!$B$24:$B$42,'Chart 8'!$B$44:$B$61,'Chart 8'!$B$62,'Chart 8'!$B$64:$B$82)</c:f>
              <c:numCache>
                <c:formatCode>0.00</c:formatCode>
                <c:ptCount val="76"/>
                <c:pt idx="0">
                  <c:v>118.1965426</c:v>
                </c:pt>
                <c:pt idx="1">
                  <c:v>59.422548499999998</c:v>
                </c:pt>
                <c:pt idx="2">
                  <c:v>5.9870633</c:v>
                </c:pt>
                <c:pt idx="3">
                  <c:v>51.480993400000003</c:v>
                </c:pt>
                <c:pt idx="4">
                  <c:v>97.4249686</c:v>
                </c:pt>
                <c:pt idx="5">
                  <c:v>62.525404199999997</c:v>
                </c:pt>
                <c:pt idx="6">
                  <c:v>61.036697699999998</c:v>
                </c:pt>
                <c:pt idx="7">
                  <c:v>110.8078515</c:v>
                </c:pt>
                <c:pt idx="8">
                  <c:v>54.6580601</c:v>
                </c:pt>
                <c:pt idx="9">
                  <c:v>9.0120011000000009</c:v>
                </c:pt>
                <c:pt idx="10">
                  <c:v>16.538984899999999</c:v>
                </c:pt>
                <c:pt idx="11">
                  <c:v>8.9352441999999996</c:v>
                </c:pt>
                <c:pt idx="12">
                  <c:v>51.187756100000001</c:v>
                </c:pt>
                <c:pt idx="13">
                  <c:v>62.716823099999999</c:v>
                </c:pt>
                <c:pt idx="14">
                  <c:v>63.858958399999999</c:v>
                </c:pt>
                <c:pt idx="15">
                  <c:v>51.827267200000001</c:v>
                </c:pt>
                <c:pt idx="16">
                  <c:v>22.751648800000002</c:v>
                </c:pt>
                <c:pt idx="17">
                  <c:v>33.860947600000003</c:v>
                </c:pt>
                <c:pt idx="18">
                  <c:v>46.8625708</c:v>
                </c:pt>
                <c:pt idx="19">
                  <c:v>114.41660589999999</c:v>
                </c:pt>
                <c:pt idx="20">
                  <c:v>59.9825704</c:v>
                </c:pt>
                <c:pt idx="21">
                  <c:v>6.4699648999999999</c:v>
                </c:pt>
                <c:pt idx="22">
                  <c:v>46.649951799999997</c:v>
                </c:pt>
                <c:pt idx="23">
                  <c:v>98.906686699999995</c:v>
                </c:pt>
                <c:pt idx="24">
                  <c:v>60.9478796</c:v>
                </c:pt>
                <c:pt idx="25">
                  <c:v>60.188870700000003</c:v>
                </c:pt>
                <c:pt idx="26">
                  <c:v>109.6554795</c:v>
                </c:pt>
                <c:pt idx="27">
                  <c:v>54.844238699999998</c:v>
                </c:pt>
                <c:pt idx="28">
                  <c:v>12.069265100000001</c:v>
                </c:pt>
                <c:pt idx="29">
                  <c:v>22.699668299999999</c:v>
                </c:pt>
                <c:pt idx="30">
                  <c:v>7.7975567999999997</c:v>
                </c:pt>
                <c:pt idx="31">
                  <c:v>62.071812000000001</c:v>
                </c:pt>
                <c:pt idx="32">
                  <c:v>58.449804499999999</c:v>
                </c:pt>
                <c:pt idx="33">
                  <c:v>66.690514199999996</c:v>
                </c:pt>
                <c:pt idx="34">
                  <c:v>51.049004400000001</c:v>
                </c:pt>
                <c:pt idx="35">
                  <c:v>23.732798200000001</c:v>
                </c:pt>
                <c:pt idx="36">
                  <c:v>47.079948199999997</c:v>
                </c:pt>
                <c:pt idx="37">
                  <c:v>44.052220599999998</c:v>
                </c:pt>
                <c:pt idx="38">
                  <c:v>108.7707477</c:v>
                </c:pt>
                <c:pt idx="39">
                  <c:v>58.861175199999998</c:v>
                </c:pt>
                <c:pt idx="40">
                  <c:v>5.1144347000000003</c:v>
                </c:pt>
                <c:pt idx="41">
                  <c:v>36.071020599999997</c:v>
                </c:pt>
                <c:pt idx="42">
                  <c:v>104.93441009999999</c:v>
                </c:pt>
                <c:pt idx="43">
                  <c:v>57.958530000000003</c:v>
                </c:pt>
                <c:pt idx="44">
                  <c:v>58.616053399999998</c:v>
                </c:pt>
                <c:pt idx="45">
                  <c:v>105.1063843</c:v>
                </c:pt>
                <c:pt idx="46">
                  <c:v>54.870608500000003</c:v>
                </c:pt>
                <c:pt idx="47">
                  <c:v>12.1040131</c:v>
                </c:pt>
                <c:pt idx="48">
                  <c:v>23.488313300000002</c:v>
                </c:pt>
                <c:pt idx="49">
                  <c:v>7.2454159999999996</c:v>
                </c:pt>
                <c:pt idx="50">
                  <c:v>60.896323299999999</c:v>
                </c:pt>
                <c:pt idx="51">
                  <c:v>51.678677700000001</c:v>
                </c:pt>
                <c:pt idx="52">
                  <c:v>66.124164399999998</c:v>
                </c:pt>
                <c:pt idx="53">
                  <c:v>50.317051999999997</c:v>
                </c:pt>
                <c:pt idx="54">
                  <c:v>25.8510092</c:v>
                </c:pt>
                <c:pt idx="55">
                  <c:v>49.623607100000001</c:v>
                </c:pt>
                <c:pt idx="56">
                  <c:v>42.511063300000004</c:v>
                </c:pt>
                <c:pt idx="57">
                  <c:v>107.59310790000001</c:v>
                </c:pt>
                <c:pt idx="58">
                  <c:v>57.744753099999997</c:v>
                </c:pt>
                <c:pt idx="59">
                  <c:v>4.7789896000000001</c:v>
                </c:pt>
                <c:pt idx="60">
                  <c:v>33.2283671</c:v>
                </c:pt>
                <c:pt idx="61">
                  <c:v>107.0812064</c:v>
                </c:pt>
                <c:pt idx="62">
                  <c:v>54.162663999999999</c:v>
                </c:pt>
                <c:pt idx="63">
                  <c:v>58.101071500000003</c:v>
                </c:pt>
                <c:pt idx="64">
                  <c:v>104.7267429</c:v>
                </c:pt>
                <c:pt idx="65">
                  <c:v>56.518982000000001</c:v>
                </c:pt>
                <c:pt idx="66">
                  <c:v>13.8402599</c:v>
                </c:pt>
                <c:pt idx="67">
                  <c:v>22.8946805</c:v>
                </c:pt>
                <c:pt idx="68">
                  <c:v>7.3053808</c:v>
                </c:pt>
                <c:pt idx="69">
                  <c:v>65.236810599999998</c:v>
                </c:pt>
                <c:pt idx="70">
                  <c:v>49.076140799999997</c:v>
                </c:pt>
                <c:pt idx="71">
                  <c:v>66.729017900000002</c:v>
                </c:pt>
                <c:pt idx="72">
                  <c:v>53.416421100000001</c:v>
                </c:pt>
                <c:pt idx="73">
                  <c:v>26.063460299999999</c:v>
                </c:pt>
                <c:pt idx="74">
                  <c:v>48.281406699999998</c:v>
                </c:pt>
                <c:pt idx="75">
                  <c:v>40.977727299999998</c:v>
                </c:pt>
              </c:numCache>
            </c:numRef>
          </c:yVal>
          <c:smooth val="0"/>
          <c:extLst>
            <c:ext xmlns:c16="http://schemas.microsoft.com/office/drawing/2014/chart" uri="{C3380CC4-5D6E-409C-BE32-E72D297353CC}">
              <c16:uniqueId val="{00000001-F68D-4EDC-BBE1-224EEA78D366}"/>
            </c:ext>
          </c:extLst>
        </c:ser>
        <c:ser>
          <c:idx val="2"/>
          <c:order val="2"/>
          <c:tx>
            <c:v>Euro Area aggregate government debt</c:v>
          </c:tx>
          <c:spPr>
            <a:ln w="28575">
              <a:noFill/>
            </a:ln>
          </c:spPr>
          <c:marker>
            <c:symbol val="triangle"/>
            <c:size val="7"/>
            <c:spPr>
              <a:solidFill>
                <a:srgbClr val="FF4B00"/>
              </a:solidFill>
              <a:ln>
                <a:noFill/>
              </a:ln>
            </c:spPr>
          </c:marker>
          <c:xVal>
            <c:numLit>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Lit>
          </c:xVal>
          <c:yVal>
            <c:numLit>
              <c:formatCode>General</c:formatCode>
              <c:ptCount val="20"/>
              <c:pt idx="0">
                <c:v>71.792881699999995</c:v>
              </c:pt>
              <c:pt idx="1">
                <c:v>70.601381399999994</c:v>
              </c:pt>
              <c:pt idx="2">
                <c:v>68.075224399999996</c:v>
              </c:pt>
              <c:pt idx="3">
                <c:v>67.027768199999997</c:v>
              </c:pt>
              <c:pt idx="4">
                <c:v>66.897778500000001</c:v>
              </c:pt>
              <c:pt idx="5">
                <c:v>68.114582799999994</c:v>
              </c:pt>
              <c:pt idx="6">
                <c:v>68.4359295</c:v>
              </c:pt>
              <c:pt idx="7">
                <c:v>69.191387199999994</c:v>
              </c:pt>
              <c:pt idx="8">
                <c:v>67.351204899999999</c:v>
              </c:pt>
              <c:pt idx="9">
                <c:v>64.962610600000005</c:v>
              </c:pt>
              <c:pt idx="10">
                <c:v>68.724312999999995</c:v>
              </c:pt>
              <c:pt idx="11">
                <c:v>79.214427000000001</c:v>
              </c:pt>
              <c:pt idx="12">
                <c:v>84.786106399999994</c:v>
              </c:pt>
              <c:pt idx="13">
                <c:v>87.3337875</c:v>
              </c:pt>
              <c:pt idx="14">
                <c:v>91.654033799999993</c:v>
              </c:pt>
              <c:pt idx="15">
                <c:v>93.939534199999997</c:v>
              </c:pt>
              <c:pt idx="16">
                <c:v>94.247989500000003</c:v>
              </c:pt>
              <c:pt idx="17">
                <c:v>92.137590799999998</c:v>
              </c:pt>
              <c:pt idx="18">
                <c:v>91.128034299999996</c:v>
              </c:pt>
              <c:pt idx="19">
                <c:v>88.790235499999994</c:v>
              </c:pt>
            </c:numLit>
          </c:yVal>
          <c:smooth val="0"/>
          <c:extLst>
            <c:ext xmlns:c16="http://schemas.microsoft.com/office/drawing/2014/chart" uri="{C3380CC4-5D6E-409C-BE32-E72D297353CC}">
              <c16:uniqueId val="{00000002-F68D-4EDC-BBE1-224EEA78D366}"/>
            </c:ext>
          </c:extLst>
        </c:ser>
        <c:ser>
          <c:idx val="3"/>
          <c:order val="3"/>
          <c:tx>
            <c:v>debt threshold of 60% of GDP</c:v>
          </c:tx>
          <c:spPr>
            <a:ln w="22225">
              <a:solidFill>
                <a:srgbClr val="FF0000"/>
              </a:solidFill>
              <a:prstDash val="sysDash"/>
            </a:ln>
          </c:spPr>
          <c:marker>
            <c:symbol val="none"/>
          </c:marker>
          <c:xVal>
            <c:numLit>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Lit>
          </c:xVal>
          <c:yVal>
            <c:numLit>
              <c:formatCode>General</c:formatCode>
              <c:ptCount val="20"/>
              <c:pt idx="0">
                <c:v>60</c:v>
              </c:pt>
              <c:pt idx="1">
                <c:v>60</c:v>
              </c:pt>
              <c:pt idx="2">
                <c:v>60</c:v>
              </c:pt>
              <c:pt idx="3">
                <c:v>60</c:v>
              </c:pt>
              <c:pt idx="4">
                <c:v>60</c:v>
              </c:pt>
              <c:pt idx="5">
                <c:v>60</c:v>
              </c:pt>
              <c:pt idx="6">
                <c:v>60</c:v>
              </c:pt>
              <c:pt idx="7">
                <c:v>60</c:v>
              </c:pt>
              <c:pt idx="8">
                <c:v>60</c:v>
              </c:pt>
              <c:pt idx="9">
                <c:v>60</c:v>
              </c:pt>
              <c:pt idx="10">
                <c:v>60</c:v>
              </c:pt>
              <c:pt idx="11">
                <c:v>60</c:v>
              </c:pt>
              <c:pt idx="12">
                <c:v>60</c:v>
              </c:pt>
              <c:pt idx="13">
                <c:v>60</c:v>
              </c:pt>
              <c:pt idx="14">
                <c:v>60</c:v>
              </c:pt>
              <c:pt idx="15">
                <c:v>60</c:v>
              </c:pt>
              <c:pt idx="16">
                <c:v>60</c:v>
              </c:pt>
              <c:pt idx="17">
                <c:v>60</c:v>
              </c:pt>
              <c:pt idx="18">
                <c:v>60</c:v>
              </c:pt>
              <c:pt idx="19">
                <c:v>60</c:v>
              </c:pt>
            </c:numLit>
          </c:yVal>
          <c:smooth val="0"/>
          <c:extLst>
            <c:ext xmlns:c16="http://schemas.microsoft.com/office/drawing/2014/chart" uri="{C3380CC4-5D6E-409C-BE32-E72D297353CC}">
              <c16:uniqueId val="{00000003-F68D-4EDC-BBE1-224EEA78D366}"/>
            </c:ext>
          </c:extLst>
        </c:ser>
        <c:dLbls>
          <c:showLegendKey val="0"/>
          <c:showVal val="0"/>
          <c:showCatName val="0"/>
          <c:showSerName val="0"/>
          <c:showPercent val="0"/>
          <c:showBubbleSize val="0"/>
        </c:dLbls>
        <c:axId val="299318272"/>
        <c:axId val="299328256"/>
      </c:scatterChart>
      <c:valAx>
        <c:axId val="299318272"/>
        <c:scaling>
          <c:orientation val="minMax"/>
          <c:max val="2017"/>
          <c:min val="1997"/>
        </c:scaling>
        <c:delete val="0"/>
        <c:axPos val="b"/>
        <c:numFmt formatCode="General" sourceLinked="1"/>
        <c:majorTickMark val="out"/>
        <c:minorTickMark val="none"/>
        <c:tickLblPos val="low"/>
        <c:txPr>
          <a:bodyPr rot="-5400000" vert="horz"/>
          <a:lstStyle/>
          <a:p>
            <a:pPr>
              <a:defRPr/>
            </a:pPr>
            <a:endParaRPr lang="de-DE"/>
          </a:p>
        </c:txPr>
        <c:crossAx val="299328256"/>
        <c:crosses val="autoZero"/>
        <c:crossBetween val="midCat"/>
        <c:majorUnit val="1"/>
      </c:valAx>
      <c:valAx>
        <c:axId val="299328256"/>
        <c:scaling>
          <c:orientation val="minMax"/>
        </c:scaling>
        <c:delete val="0"/>
        <c:axPos val="l"/>
        <c:majorGridlines>
          <c:spPr>
            <a:ln>
              <a:prstDash val="dash"/>
            </a:ln>
          </c:spPr>
        </c:majorGridlines>
        <c:numFmt formatCode="0.0" sourceLinked="0"/>
        <c:majorTickMark val="out"/>
        <c:minorTickMark val="none"/>
        <c:tickLblPos val="nextTo"/>
        <c:crossAx val="299318272"/>
        <c:crosses val="autoZero"/>
        <c:crossBetween val="midCat"/>
      </c:valAx>
    </c:plotArea>
    <c:legend>
      <c:legendPos val="t"/>
      <c:legendEntry>
        <c:idx val="1"/>
        <c:delete val="1"/>
      </c:legendEntry>
      <c:layout>
        <c:manualLayout>
          <c:xMode val="edge"/>
          <c:yMode val="edge"/>
          <c:x val="0.11862559827080439"/>
          <c:y val="8.9766606822262122E-3"/>
          <c:w val="0.75490566620348931"/>
          <c:h val="8.4354222329031128E-2"/>
        </c:manualLayout>
      </c:layout>
      <c:overlay val="0"/>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652842869903628E-2"/>
          <c:y val="0.14891461770238551"/>
          <c:w val="0.86847245668504336"/>
          <c:h val="0.73295473264586697"/>
        </c:manualLayout>
      </c:layout>
      <c:areaChart>
        <c:grouping val="stacked"/>
        <c:varyColors val="0"/>
        <c:ser>
          <c:idx val="5"/>
          <c:order val="4"/>
          <c:spPr>
            <a:noFill/>
            <a:ln w="28575">
              <a:noFill/>
            </a:ln>
          </c:spPr>
          <c:cat>
            <c:numRef>
              <c:f>'Chart 2'!$Q$5:$AJ$5</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'Chart 2'!$Q$6:$AJ$6</c:f>
              <c:numCache>
                <c:formatCode>General</c:formatCode>
                <c:ptCount val="20"/>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numCache>
            </c:numRef>
          </c:val>
          <c:extLst>
            <c:ext xmlns:c16="http://schemas.microsoft.com/office/drawing/2014/chart" uri="{C3380CC4-5D6E-409C-BE32-E72D297353CC}">
              <c16:uniqueId val="{00000000-E713-43E5-AF20-2375D247FA27}"/>
            </c:ext>
          </c:extLst>
        </c:ser>
        <c:ser>
          <c:idx val="4"/>
          <c:order val="5"/>
          <c:spPr>
            <a:solidFill>
              <a:schemeClr val="bg1">
                <a:lumMod val="75000"/>
              </a:schemeClr>
            </a:solidFill>
            <a:ln w="28575">
              <a:noFill/>
            </a:ln>
          </c:spPr>
          <c:cat>
            <c:numRef>
              <c:f>'Chart 2'!$Q$5:$AJ$5</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'Chart 2'!$Q$8:$AJ$8</c:f>
              <c:numCache>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extLst>
            <c:ext xmlns:c16="http://schemas.microsoft.com/office/drawing/2014/chart" uri="{C3380CC4-5D6E-409C-BE32-E72D297353CC}">
              <c16:uniqueId val="{00000001-E713-43E5-AF20-2375D247FA27}"/>
            </c:ext>
          </c:extLst>
        </c:ser>
        <c:dLbls>
          <c:showLegendKey val="0"/>
          <c:showVal val="0"/>
          <c:showCatName val="0"/>
          <c:showSerName val="0"/>
          <c:showPercent val="0"/>
          <c:showBubbleSize val="0"/>
        </c:dLbls>
        <c:axId val="266808320"/>
        <c:axId val="266806784"/>
      </c:areaChart>
      <c:scatterChart>
        <c:scatterStyle val="lineMarker"/>
        <c:varyColors val="0"/>
        <c:ser>
          <c:idx val="0"/>
          <c:order val="0"/>
          <c:tx>
            <c:v>Government budget balance at country level</c:v>
          </c:tx>
          <c:spPr>
            <a:ln w="28575">
              <a:noFill/>
            </a:ln>
          </c:spPr>
          <c:marker>
            <c:symbol val="circle"/>
            <c:size val="5"/>
            <c:spPr>
              <a:solidFill>
                <a:srgbClr val="003299"/>
              </a:solidFill>
              <a:ln>
                <a:noFill/>
              </a:ln>
            </c:spPr>
          </c:marker>
          <c:xVal>
            <c:numRef>
              <c:f>('Chart 2'!$A$84:$A$102,'Chart 2'!$A$104:$A$122,'Chart 2'!$A$124:$A$142,'Chart 2'!$A$144:$A$162,'Chart 2'!$A$164:$A$182,'Chart 2'!$A$184:$A$202,'Chart 2'!$A$204:$A$222,'Chart 2'!$A$224:$A$242,'Chart 2'!$A$244:$A$262,'Chart 2'!$A$264:$A$282,'Chart 2'!$A$284:$A$302,'Chart 2'!$A$304:$A$322,'Chart 2'!$A$324:$A$342,'Chart 2'!$A$344:$A$362,'Chart 2'!$A$364:$A$382,'Chart 2'!$A$384:$A$402)</c:f>
              <c:numCache>
                <c:formatCode>General</c:formatCode>
                <c:ptCount val="304"/>
                <c:pt idx="0">
                  <c:v>2002</c:v>
                </c:pt>
                <c:pt idx="1">
                  <c:v>2002</c:v>
                </c:pt>
                <c:pt idx="2">
                  <c:v>2002</c:v>
                </c:pt>
                <c:pt idx="3">
                  <c:v>2002</c:v>
                </c:pt>
                <c:pt idx="4">
                  <c:v>2002</c:v>
                </c:pt>
                <c:pt idx="5">
                  <c:v>2002</c:v>
                </c:pt>
                <c:pt idx="6">
                  <c:v>2002</c:v>
                </c:pt>
                <c:pt idx="7">
                  <c:v>2002</c:v>
                </c:pt>
                <c:pt idx="8">
                  <c:v>2002</c:v>
                </c:pt>
                <c:pt idx="9">
                  <c:v>2002</c:v>
                </c:pt>
                <c:pt idx="10">
                  <c:v>2002</c:v>
                </c:pt>
                <c:pt idx="11">
                  <c:v>2002</c:v>
                </c:pt>
                <c:pt idx="12">
                  <c:v>2002</c:v>
                </c:pt>
                <c:pt idx="13">
                  <c:v>2002</c:v>
                </c:pt>
                <c:pt idx="14">
                  <c:v>2002</c:v>
                </c:pt>
                <c:pt idx="15">
                  <c:v>2002</c:v>
                </c:pt>
                <c:pt idx="16">
                  <c:v>2002</c:v>
                </c:pt>
                <c:pt idx="17">
                  <c:v>2002</c:v>
                </c:pt>
                <c:pt idx="18">
                  <c:v>2002</c:v>
                </c:pt>
                <c:pt idx="19">
                  <c:v>2003</c:v>
                </c:pt>
                <c:pt idx="20">
                  <c:v>2003</c:v>
                </c:pt>
                <c:pt idx="21">
                  <c:v>2003</c:v>
                </c:pt>
                <c:pt idx="22">
                  <c:v>2003</c:v>
                </c:pt>
                <c:pt idx="23">
                  <c:v>2003</c:v>
                </c:pt>
                <c:pt idx="24">
                  <c:v>2003</c:v>
                </c:pt>
                <c:pt idx="25">
                  <c:v>2003</c:v>
                </c:pt>
                <c:pt idx="26">
                  <c:v>2003</c:v>
                </c:pt>
                <c:pt idx="27">
                  <c:v>2003</c:v>
                </c:pt>
                <c:pt idx="28">
                  <c:v>2003</c:v>
                </c:pt>
                <c:pt idx="29">
                  <c:v>2003</c:v>
                </c:pt>
                <c:pt idx="30">
                  <c:v>2003</c:v>
                </c:pt>
                <c:pt idx="31">
                  <c:v>2003</c:v>
                </c:pt>
                <c:pt idx="32">
                  <c:v>2003</c:v>
                </c:pt>
                <c:pt idx="33">
                  <c:v>2003</c:v>
                </c:pt>
                <c:pt idx="34">
                  <c:v>2003</c:v>
                </c:pt>
                <c:pt idx="35">
                  <c:v>2003</c:v>
                </c:pt>
                <c:pt idx="36">
                  <c:v>2003</c:v>
                </c:pt>
                <c:pt idx="37">
                  <c:v>2003</c:v>
                </c:pt>
                <c:pt idx="38">
                  <c:v>2004</c:v>
                </c:pt>
                <c:pt idx="39">
                  <c:v>2004</c:v>
                </c:pt>
                <c:pt idx="40">
                  <c:v>2004</c:v>
                </c:pt>
                <c:pt idx="41">
                  <c:v>2004</c:v>
                </c:pt>
                <c:pt idx="42">
                  <c:v>2004</c:v>
                </c:pt>
                <c:pt idx="43">
                  <c:v>2004</c:v>
                </c:pt>
                <c:pt idx="44">
                  <c:v>2004</c:v>
                </c:pt>
                <c:pt idx="45">
                  <c:v>2004</c:v>
                </c:pt>
                <c:pt idx="46">
                  <c:v>2004</c:v>
                </c:pt>
                <c:pt idx="47">
                  <c:v>2004</c:v>
                </c:pt>
                <c:pt idx="48">
                  <c:v>2004</c:v>
                </c:pt>
                <c:pt idx="49">
                  <c:v>2004</c:v>
                </c:pt>
                <c:pt idx="50">
                  <c:v>2004</c:v>
                </c:pt>
                <c:pt idx="51">
                  <c:v>2004</c:v>
                </c:pt>
                <c:pt idx="52">
                  <c:v>2004</c:v>
                </c:pt>
                <c:pt idx="53">
                  <c:v>2004</c:v>
                </c:pt>
                <c:pt idx="54">
                  <c:v>2004</c:v>
                </c:pt>
                <c:pt idx="55">
                  <c:v>2004</c:v>
                </c:pt>
                <c:pt idx="56">
                  <c:v>2004</c:v>
                </c:pt>
                <c:pt idx="57">
                  <c:v>2005</c:v>
                </c:pt>
                <c:pt idx="58">
                  <c:v>2005</c:v>
                </c:pt>
                <c:pt idx="59">
                  <c:v>2005</c:v>
                </c:pt>
                <c:pt idx="60">
                  <c:v>2005</c:v>
                </c:pt>
                <c:pt idx="61">
                  <c:v>2005</c:v>
                </c:pt>
                <c:pt idx="62">
                  <c:v>2005</c:v>
                </c:pt>
                <c:pt idx="63">
                  <c:v>2005</c:v>
                </c:pt>
                <c:pt idx="64">
                  <c:v>2005</c:v>
                </c:pt>
                <c:pt idx="65">
                  <c:v>2005</c:v>
                </c:pt>
                <c:pt idx="66">
                  <c:v>2005</c:v>
                </c:pt>
                <c:pt idx="67">
                  <c:v>2005</c:v>
                </c:pt>
                <c:pt idx="68">
                  <c:v>2005</c:v>
                </c:pt>
                <c:pt idx="69">
                  <c:v>2005</c:v>
                </c:pt>
                <c:pt idx="70">
                  <c:v>2005</c:v>
                </c:pt>
                <c:pt idx="71">
                  <c:v>2005</c:v>
                </c:pt>
                <c:pt idx="72">
                  <c:v>2005</c:v>
                </c:pt>
                <c:pt idx="73">
                  <c:v>2005</c:v>
                </c:pt>
                <c:pt idx="74">
                  <c:v>2005</c:v>
                </c:pt>
                <c:pt idx="75">
                  <c:v>2005</c:v>
                </c:pt>
                <c:pt idx="76">
                  <c:v>2006</c:v>
                </c:pt>
                <c:pt idx="77">
                  <c:v>2006</c:v>
                </c:pt>
                <c:pt idx="78">
                  <c:v>2006</c:v>
                </c:pt>
                <c:pt idx="79">
                  <c:v>2006</c:v>
                </c:pt>
                <c:pt idx="80">
                  <c:v>2006</c:v>
                </c:pt>
                <c:pt idx="81">
                  <c:v>2006</c:v>
                </c:pt>
                <c:pt idx="82">
                  <c:v>2006</c:v>
                </c:pt>
                <c:pt idx="83">
                  <c:v>2006</c:v>
                </c:pt>
                <c:pt idx="84">
                  <c:v>2006</c:v>
                </c:pt>
                <c:pt idx="85">
                  <c:v>2006</c:v>
                </c:pt>
                <c:pt idx="86">
                  <c:v>2006</c:v>
                </c:pt>
                <c:pt idx="87">
                  <c:v>2006</c:v>
                </c:pt>
                <c:pt idx="88">
                  <c:v>2006</c:v>
                </c:pt>
                <c:pt idx="89">
                  <c:v>2006</c:v>
                </c:pt>
                <c:pt idx="90">
                  <c:v>2006</c:v>
                </c:pt>
                <c:pt idx="91">
                  <c:v>2006</c:v>
                </c:pt>
                <c:pt idx="92">
                  <c:v>2006</c:v>
                </c:pt>
                <c:pt idx="93">
                  <c:v>2006</c:v>
                </c:pt>
                <c:pt idx="94">
                  <c:v>2006</c:v>
                </c:pt>
                <c:pt idx="95">
                  <c:v>2007</c:v>
                </c:pt>
                <c:pt idx="96">
                  <c:v>2007</c:v>
                </c:pt>
                <c:pt idx="97">
                  <c:v>2007</c:v>
                </c:pt>
                <c:pt idx="98">
                  <c:v>2007</c:v>
                </c:pt>
                <c:pt idx="99">
                  <c:v>2007</c:v>
                </c:pt>
                <c:pt idx="100">
                  <c:v>2007</c:v>
                </c:pt>
                <c:pt idx="101">
                  <c:v>2007</c:v>
                </c:pt>
                <c:pt idx="102">
                  <c:v>2007</c:v>
                </c:pt>
                <c:pt idx="103">
                  <c:v>2007</c:v>
                </c:pt>
                <c:pt idx="104">
                  <c:v>2007</c:v>
                </c:pt>
                <c:pt idx="105">
                  <c:v>2007</c:v>
                </c:pt>
                <c:pt idx="106">
                  <c:v>2007</c:v>
                </c:pt>
                <c:pt idx="107">
                  <c:v>2007</c:v>
                </c:pt>
                <c:pt idx="108">
                  <c:v>2007</c:v>
                </c:pt>
                <c:pt idx="109">
                  <c:v>2007</c:v>
                </c:pt>
                <c:pt idx="110">
                  <c:v>2007</c:v>
                </c:pt>
                <c:pt idx="111">
                  <c:v>2007</c:v>
                </c:pt>
                <c:pt idx="112">
                  <c:v>2007</c:v>
                </c:pt>
                <c:pt idx="113">
                  <c:v>2007</c:v>
                </c:pt>
                <c:pt idx="114">
                  <c:v>2008</c:v>
                </c:pt>
                <c:pt idx="115">
                  <c:v>2008</c:v>
                </c:pt>
                <c:pt idx="116">
                  <c:v>2008</c:v>
                </c:pt>
                <c:pt idx="117">
                  <c:v>2008</c:v>
                </c:pt>
                <c:pt idx="118">
                  <c:v>2008</c:v>
                </c:pt>
                <c:pt idx="119">
                  <c:v>2008</c:v>
                </c:pt>
                <c:pt idx="120">
                  <c:v>2008</c:v>
                </c:pt>
                <c:pt idx="121">
                  <c:v>2008</c:v>
                </c:pt>
                <c:pt idx="122">
                  <c:v>2008</c:v>
                </c:pt>
                <c:pt idx="123">
                  <c:v>2008</c:v>
                </c:pt>
                <c:pt idx="124">
                  <c:v>2008</c:v>
                </c:pt>
                <c:pt idx="125">
                  <c:v>2008</c:v>
                </c:pt>
                <c:pt idx="126">
                  <c:v>2008</c:v>
                </c:pt>
                <c:pt idx="127">
                  <c:v>2008</c:v>
                </c:pt>
                <c:pt idx="128">
                  <c:v>2008</c:v>
                </c:pt>
                <c:pt idx="129">
                  <c:v>2008</c:v>
                </c:pt>
                <c:pt idx="130">
                  <c:v>2008</c:v>
                </c:pt>
                <c:pt idx="131">
                  <c:v>2008</c:v>
                </c:pt>
                <c:pt idx="132">
                  <c:v>2008</c:v>
                </c:pt>
                <c:pt idx="133">
                  <c:v>2009</c:v>
                </c:pt>
                <c:pt idx="134">
                  <c:v>2009</c:v>
                </c:pt>
                <c:pt idx="135">
                  <c:v>2009</c:v>
                </c:pt>
                <c:pt idx="136">
                  <c:v>2009</c:v>
                </c:pt>
                <c:pt idx="137">
                  <c:v>2009</c:v>
                </c:pt>
                <c:pt idx="138">
                  <c:v>2009</c:v>
                </c:pt>
                <c:pt idx="139">
                  <c:v>2009</c:v>
                </c:pt>
                <c:pt idx="140">
                  <c:v>2009</c:v>
                </c:pt>
                <c:pt idx="141">
                  <c:v>2009</c:v>
                </c:pt>
                <c:pt idx="142">
                  <c:v>2009</c:v>
                </c:pt>
                <c:pt idx="143">
                  <c:v>2009</c:v>
                </c:pt>
                <c:pt idx="144">
                  <c:v>2009</c:v>
                </c:pt>
                <c:pt idx="145">
                  <c:v>2009</c:v>
                </c:pt>
                <c:pt idx="146">
                  <c:v>2009</c:v>
                </c:pt>
                <c:pt idx="147">
                  <c:v>2009</c:v>
                </c:pt>
                <c:pt idx="148">
                  <c:v>2009</c:v>
                </c:pt>
                <c:pt idx="149">
                  <c:v>2009</c:v>
                </c:pt>
                <c:pt idx="150">
                  <c:v>2009</c:v>
                </c:pt>
                <c:pt idx="151">
                  <c:v>2009</c:v>
                </c:pt>
                <c:pt idx="152">
                  <c:v>2010</c:v>
                </c:pt>
                <c:pt idx="153">
                  <c:v>2010</c:v>
                </c:pt>
                <c:pt idx="154">
                  <c:v>2010</c:v>
                </c:pt>
                <c:pt idx="156">
                  <c:v>2010</c:v>
                </c:pt>
                <c:pt idx="157">
                  <c:v>2010</c:v>
                </c:pt>
                <c:pt idx="158">
                  <c:v>2010</c:v>
                </c:pt>
                <c:pt idx="159">
                  <c:v>2010</c:v>
                </c:pt>
                <c:pt idx="160">
                  <c:v>2010</c:v>
                </c:pt>
                <c:pt idx="161">
                  <c:v>2010</c:v>
                </c:pt>
                <c:pt idx="162">
                  <c:v>2010</c:v>
                </c:pt>
                <c:pt idx="163">
                  <c:v>2010</c:v>
                </c:pt>
                <c:pt idx="164">
                  <c:v>2010</c:v>
                </c:pt>
                <c:pt idx="165">
                  <c:v>2010</c:v>
                </c:pt>
                <c:pt idx="166">
                  <c:v>2010</c:v>
                </c:pt>
                <c:pt idx="167">
                  <c:v>2010</c:v>
                </c:pt>
                <c:pt idx="168">
                  <c:v>2010</c:v>
                </c:pt>
                <c:pt idx="169">
                  <c:v>2010</c:v>
                </c:pt>
                <c:pt idx="170">
                  <c:v>2010</c:v>
                </c:pt>
                <c:pt idx="171">
                  <c:v>2011</c:v>
                </c:pt>
                <c:pt idx="172">
                  <c:v>2011</c:v>
                </c:pt>
                <c:pt idx="173">
                  <c:v>2011</c:v>
                </c:pt>
                <c:pt idx="174">
                  <c:v>2011</c:v>
                </c:pt>
                <c:pt idx="175">
                  <c:v>2011</c:v>
                </c:pt>
                <c:pt idx="176">
                  <c:v>2011</c:v>
                </c:pt>
                <c:pt idx="177">
                  <c:v>2011</c:v>
                </c:pt>
                <c:pt idx="178">
                  <c:v>2011</c:v>
                </c:pt>
                <c:pt idx="179">
                  <c:v>2011</c:v>
                </c:pt>
                <c:pt idx="180">
                  <c:v>2011</c:v>
                </c:pt>
                <c:pt idx="181">
                  <c:v>2011</c:v>
                </c:pt>
                <c:pt idx="182">
                  <c:v>2011</c:v>
                </c:pt>
                <c:pt idx="183">
                  <c:v>2011</c:v>
                </c:pt>
                <c:pt idx="184">
                  <c:v>2011</c:v>
                </c:pt>
                <c:pt idx="185">
                  <c:v>2011</c:v>
                </c:pt>
                <c:pt idx="186">
                  <c:v>2011</c:v>
                </c:pt>
                <c:pt idx="187">
                  <c:v>2011</c:v>
                </c:pt>
                <c:pt idx="188">
                  <c:v>2011</c:v>
                </c:pt>
                <c:pt idx="189">
                  <c:v>2011</c:v>
                </c:pt>
                <c:pt idx="190">
                  <c:v>2012</c:v>
                </c:pt>
                <c:pt idx="191">
                  <c:v>2012</c:v>
                </c:pt>
                <c:pt idx="192">
                  <c:v>2012</c:v>
                </c:pt>
                <c:pt idx="193">
                  <c:v>2012</c:v>
                </c:pt>
                <c:pt idx="194">
                  <c:v>2012</c:v>
                </c:pt>
                <c:pt idx="195">
                  <c:v>2012</c:v>
                </c:pt>
                <c:pt idx="196">
                  <c:v>2012</c:v>
                </c:pt>
                <c:pt idx="197">
                  <c:v>2012</c:v>
                </c:pt>
                <c:pt idx="198">
                  <c:v>2012</c:v>
                </c:pt>
                <c:pt idx="199">
                  <c:v>2012</c:v>
                </c:pt>
                <c:pt idx="200">
                  <c:v>2012</c:v>
                </c:pt>
                <c:pt idx="201">
                  <c:v>2012</c:v>
                </c:pt>
                <c:pt idx="202">
                  <c:v>2012</c:v>
                </c:pt>
                <c:pt idx="203">
                  <c:v>2012</c:v>
                </c:pt>
                <c:pt idx="204">
                  <c:v>2012</c:v>
                </c:pt>
                <c:pt idx="205">
                  <c:v>2012</c:v>
                </c:pt>
                <c:pt idx="206">
                  <c:v>2012</c:v>
                </c:pt>
                <c:pt idx="207">
                  <c:v>2012</c:v>
                </c:pt>
                <c:pt idx="208">
                  <c:v>2012</c:v>
                </c:pt>
                <c:pt idx="209">
                  <c:v>2013</c:v>
                </c:pt>
                <c:pt idx="210">
                  <c:v>2013</c:v>
                </c:pt>
                <c:pt idx="211">
                  <c:v>2013</c:v>
                </c:pt>
                <c:pt idx="212">
                  <c:v>2013</c:v>
                </c:pt>
                <c:pt idx="213">
                  <c:v>2013</c:v>
                </c:pt>
                <c:pt idx="214">
                  <c:v>2013</c:v>
                </c:pt>
                <c:pt idx="215">
                  <c:v>2013</c:v>
                </c:pt>
                <c:pt idx="216">
                  <c:v>2013</c:v>
                </c:pt>
                <c:pt idx="217">
                  <c:v>2013</c:v>
                </c:pt>
                <c:pt idx="218">
                  <c:v>2013</c:v>
                </c:pt>
                <c:pt idx="219">
                  <c:v>2013</c:v>
                </c:pt>
                <c:pt idx="220">
                  <c:v>2013</c:v>
                </c:pt>
                <c:pt idx="221">
                  <c:v>2013</c:v>
                </c:pt>
                <c:pt idx="222">
                  <c:v>2013</c:v>
                </c:pt>
                <c:pt idx="223">
                  <c:v>2013</c:v>
                </c:pt>
                <c:pt idx="224">
                  <c:v>2013</c:v>
                </c:pt>
                <c:pt idx="225">
                  <c:v>2013</c:v>
                </c:pt>
                <c:pt idx="226">
                  <c:v>2013</c:v>
                </c:pt>
                <c:pt idx="227">
                  <c:v>2013</c:v>
                </c:pt>
                <c:pt idx="228">
                  <c:v>2014</c:v>
                </c:pt>
                <c:pt idx="229">
                  <c:v>2014</c:v>
                </c:pt>
                <c:pt idx="230">
                  <c:v>2014</c:v>
                </c:pt>
                <c:pt idx="231">
                  <c:v>2014</c:v>
                </c:pt>
                <c:pt idx="232">
                  <c:v>2014</c:v>
                </c:pt>
                <c:pt idx="233">
                  <c:v>2014</c:v>
                </c:pt>
                <c:pt idx="234">
                  <c:v>2014</c:v>
                </c:pt>
                <c:pt idx="235">
                  <c:v>2014</c:v>
                </c:pt>
                <c:pt idx="236">
                  <c:v>2014</c:v>
                </c:pt>
                <c:pt idx="237">
                  <c:v>2014</c:v>
                </c:pt>
                <c:pt idx="238">
                  <c:v>2014</c:v>
                </c:pt>
                <c:pt idx="239">
                  <c:v>2014</c:v>
                </c:pt>
                <c:pt idx="240">
                  <c:v>2014</c:v>
                </c:pt>
                <c:pt idx="241">
                  <c:v>2014</c:v>
                </c:pt>
                <c:pt idx="242">
                  <c:v>2014</c:v>
                </c:pt>
                <c:pt idx="243">
                  <c:v>2014</c:v>
                </c:pt>
                <c:pt idx="244">
                  <c:v>2014</c:v>
                </c:pt>
                <c:pt idx="245">
                  <c:v>2014</c:v>
                </c:pt>
                <c:pt idx="246">
                  <c:v>2014</c:v>
                </c:pt>
                <c:pt idx="247">
                  <c:v>2015</c:v>
                </c:pt>
                <c:pt idx="248">
                  <c:v>2015</c:v>
                </c:pt>
                <c:pt idx="249">
                  <c:v>2015</c:v>
                </c:pt>
                <c:pt idx="250">
                  <c:v>2015</c:v>
                </c:pt>
                <c:pt idx="251">
                  <c:v>2015</c:v>
                </c:pt>
                <c:pt idx="252">
                  <c:v>2015</c:v>
                </c:pt>
                <c:pt idx="253">
                  <c:v>2015</c:v>
                </c:pt>
                <c:pt idx="254">
                  <c:v>2015</c:v>
                </c:pt>
                <c:pt idx="255">
                  <c:v>2015</c:v>
                </c:pt>
                <c:pt idx="256">
                  <c:v>2015</c:v>
                </c:pt>
                <c:pt idx="257">
                  <c:v>2015</c:v>
                </c:pt>
                <c:pt idx="258">
                  <c:v>2015</c:v>
                </c:pt>
                <c:pt idx="259">
                  <c:v>2015</c:v>
                </c:pt>
                <c:pt idx="260">
                  <c:v>2015</c:v>
                </c:pt>
                <c:pt idx="261">
                  <c:v>2015</c:v>
                </c:pt>
                <c:pt idx="262">
                  <c:v>2015</c:v>
                </c:pt>
                <c:pt idx="263">
                  <c:v>2015</c:v>
                </c:pt>
                <c:pt idx="264">
                  <c:v>2015</c:v>
                </c:pt>
                <c:pt idx="265">
                  <c:v>2015</c:v>
                </c:pt>
                <c:pt idx="266">
                  <c:v>2016</c:v>
                </c:pt>
                <c:pt idx="267">
                  <c:v>2016</c:v>
                </c:pt>
                <c:pt idx="268">
                  <c:v>2016</c:v>
                </c:pt>
                <c:pt idx="269">
                  <c:v>2016</c:v>
                </c:pt>
                <c:pt idx="270">
                  <c:v>2016</c:v>
                </c:pt>
                <c:pt idx="271">
                  <c:v>2016</c:v>
                </c:pt>
                <c:pt idx="272">
                  <c:v>2016</c:v>
                </c:pt>
                <c:pt idx="273">
                  <c:v>2016</c:v>
                </c:pt>
                <c:pt idx="274">
                  <c:v>2016</c:v>
                </c:pt>
                <c:pt idx="275">
                  <c:v>2016</c:v>
                </c:pt>
                <c:pt idx="276">
                  <c:v>2016</c:v>
                </c:pt>
                <c:pt idx="277">
                  <c:v>2016</c:v>
                </c:pt>
                <c:pt idx="278">
                  <c:v>2016</c:v>
                </c:pt>
                <c:pt idx="279">
                  <c:v>2016</c:v>
                </c:pt>
                <c:pt idx="280">
                  <c:v>2016</c:v>
                </c:pt>
                <c:pt idx="281">
                  <c:v>2016</c:v>
                </c:pt>
                <c:pt idx="282">
                  <c:v>2016</c:v>
                </c:pt>
                <c:pt idx="283">
                  <c:v>2016</c:v>
                </c:pt>
                <c:pt idx="284">
                  <c:v>2016</c:v>
                </c:pt>
                <c:pt idx="285">
                  <c:v>2017</c:v>
                </c:pt>
                <c:pt idx="286">
                  <c:v>2017</c:v>
                </c:pt>
                <c:pt idx="287">
                  <c:v>2017</c:v>
                </c:pt>
                <c:pt idx="288">
                  <c:v>2017</c:v>
                </c:pt>
                <c:pt idx="289">
                  <c:v>2017</c:v>
                </c:pt>
                <c:pt idx="290">
                  <c:v>2017</c:v>
                </c:pt>
                <c:pt idx="291">
                  <c:v>2017</c:v>
                </c:pt>
                <c:pt idx="292">
                  <c:v>2017</c:v>
                </c:pt>
                <c:pt idx="293">
                  <c:v>2017</c:v>
                </c:pt>
                <c:pt idx="294">
                  <c:v>2017</c:v>
                </c:pt>
                <c:pt idx="295">
                  <c:v>2017</c:v>
                </c:pt>
                <c:pt idx="296">
                  <c:v>2017</c:v>
                </c:pt>
                <c:pt idx="297">
                  <c:v>2017</c:v>
                </c:pt>
                <c:pt idx="298">
                  <c:v>2017</c:v>
                </c:pt>
                <c:pt idx="299">
                  <c:v>2017</c:v>
                </c:pt>
                <c:pt idx="300">
                  <c:v>2017</c:v>
                </c:pt>
                <c:pt idx="301">
                  <c:v>2017</c:v>
                </c:pt>
                <c:pt idx="302">
                  <c:v>2017</c:v>
                </c:pt>
                <c:pt idx="303">
                  <c:v>2017</c:v>
                </c:pt>
              </c:numCache>
            </c:numRef>
          </c:xVal>
          <c:yVal>
            <c:numRef>
              <c:f>('Chart 2'!$B$84:$B$102,'Chart 2'!$B$104:$B$122,'Chart 2'!$B$124:$B$142,'Chart 2'!$B$144:$B$162,'Chart 2'!$B$164:$B$182,'Chart 2'!$B$184:$B$202,'Chart 2'!$B$204:$B$222,'Chart 2'!$B$224:$B$242,'Chart 2'!$B$244:$B$262,'Chart 2'!$B$264:$B$282,'Chart 2'!$B$284:$B$302,'Chart 2'!$B$304:$B$322,'Chart 2'!$B$324:$B$342,'Chart 2'!$B$344:$B$362,'Chart 2'!$B$364:$B$382,'Chart 2'!$B$384:$B$402)</c:f>
              <c:numCache>
                <c:formatCode>0.00</c:formatCode>
                <c:ptCount val="304"/>
                <c:pt idx="0">
                  <c:v>4.5298400000000003E-2</c:v>
                </c:pt>
                <c:pt idx="1">
                  <c:v>-3.9442083000000001</c:v>
                </c:pt>
                <c:pt idx="2">
                  <c:v>0.4206415</c:v>
                </c:pt>
                <c:pt idx="3">
                  <c:v>-0.49285509999999999</c:v>
                </c:pt>
                <c:pt idx="4">
                  <c:v>-6.0240757</c:v>
                </c:pt>
                <c:pt idx="5">
                  <c:v>-0.4110569</c:v>
                </c:pt>
                <c:pt idx="6">
                  <c:v>-3.1475437999999998</c:v>
                </c:pt>
                <c:pt idx="7">
                  <c:v>-2.9951831000000002</c:v>
                </c:pt>
                <c:pt idx="8">
                  <c:v>-4.0557242999999996</c:v>
                </c:pt>
                <c:pt idx="9">
                  <c:v>-2.282111</c:v>
                </c:pt>
                <c:pt idx="10">
                  <c:v>-1.8549983000000001</c:v>
                </c:pt>
                <c:pt idx="11">
                  <c:v>2.4408330999999999</c:v>
                </c:pt>
                <c:pt idx="12">
                  <c:v>-5.3917244999999996</c:v>
                </c:pt>
                <c:pt idx="13">
                  <c:v>-2.0794700000000002</c:v>
                </c:pt>
                <c:pt idx="14">
                  <c:v>-1.3811749</c:v>
                </c:pt>
                <c:pt idx="15">
                  <c:v>-3.3402881</c:v>
                </c:pt>
                <c:pt idx="16">
                  <c:v>-2.4034300000000002</c:v>
                </c:pt>
                <c:pt idx="17">
                  <c:v>-8.0880443999999994</c:v>
                </c:pt>
                <c:pt idx="18">
                  <c:v>4.0711044000000003</c:v>
                </c:pt>
                <c:pt idx="19">
                  <c:v>-1.7610252</c:v>
                </c:pt>
                <c:pt idx="20">
                  <c:v>-4.1756152999999996</c:v>
                </c:pt>
                <c:pt idx="21">
                  <c:v>1.8027576000000001</c:v>
                </c:pt>
                <c:pt idx="22">
                  <c:v>0.38966970000000001</c:v>
                </c:pt>
                <c:pt idx="23">
                  <c:v>-7.8304172000000003</c:v>
                </c:pt>
                <c:pt idx="24">
                  <c:v>-0.35931560000000001</c:v>
                </c:pt>
                <c:pt idx="25">
                  <c:v>-3.9989300000000001</c:v>
                </c:pt>
                <c:pt idx="26">
                  <c:v>-3.3390868</c:v>
                </c:pt>
                <c:pt idx="27">
                  <c:v>-5.9017740999999999</c:v>
                </c:pt>
                <c:pt idx="28">
                  <c:v>-1.4551982999999999</c:v>
                </c:pt>
                <c:pt idx="29">
                  <c:v>-1.2642424999999999</c:v>
                </c:pt>
                <c:pt idx="30">
                  <c:v>0.1859645</c:v>
                </c:pt>
                <c:pt idx="31">
                  <c:v>-9.0224442000000007</c:v>
                </c:pt>
                <c:pt idx="32">
                  <c:v>-3.0163557999999999</c:v>
                </c:pt>
                <c:pt idx="33">
                  <c:v>-1.7864255</c:v>
                </c:pt>
                <c:pt idx="34">
                  <c:v>-4.4215901000000004</c:v>
                </c:pt>
                <c:pt idx="35">
                  <c:v>-2.6186812000000002</c:v>
                </c:pt>
                <c:pt idx="36">
                  <c:v>-2.7030251999999999</c:v>
                </c:pt>
                <c:pt idx="37">
                  <c:v>2.4417922000000001</c:v>
                </c:pt>
                <c:pt idx="38">
                  <c:v>-0.15687409999999999</c:v>
                </c:pt>
                <c:pt idx="39">
                  <c:v>-3.7407845000000002</c:v>
                </c:pt>
                <c:pt idx="40">
                  <c:v>2.3888351999999999</c:v>
                </c:pt>
                <c:pt idx="41">
                  <c:v>1.3414162999999999</c:v>
                </c:pt>
                <c:pt idx="42">
                  <c:v>-8.8278798999999992</c:v>
                </c:pt>
                <c:pt idx="43">
                  <c:v>-3.9237500000000002E-2</c:v>
                </c:pt>
                <c:pt idx="44">
                  <c:v>-3.5764222000000001</c:v>
                </c:pt>
                <c:pt idx="45">
                  <c:v>-3.4964308000000002</c:v>
                </c:pt>
                <c:pt idx="46">
                  <c:v>-3.6820423999999998</c:v>
                </c:pt>
                <c:pt idx="47">
                  <c:v>-0.91901969999999999</c:v>
                </c:pt>
                <c:pt idx="48">
                  <c:v>-1.3922245</c:v>
                </c:pt>
                <c:pt idx="49">
                  <c:v>-1.2830972</c:v>
                </c:pt>
                <c:pt idx="50">
                  <c:v>-4.3108297999999996</c:v>
                </c:pt>
                <c:pt idx="51">
                  <c:v>-1.7227196</c:v>
                </c:pt>
                <c:pt idx="52">
                  <c:v>-4.8049860000000004</c:v>
                </c:pt>
                <c:pt idx="53">
                  <c:v>-6.1945287000000002</c:v>
                </c:pt>
                <c:pt idx="54">
                  <c:v>-1.9647884</c:v>
                </c:pt>
                <c:pt idx="55">
                  <c:v>-2.3084699999999998</c:v>
                </c:pt>
                <c:pt idx="56">
                  <c:v>2.2097844000000002</c:v>
                </c:pt>
                <c:pt idx="57">
                  <c:v>-2.7611975000000002</c:v>
                </c:pt>
                <c:pt idx="58">
                  <c:v>-3.4169398000000002</c:v>
                </c:pt>
                <c:pt idx="59">
                  <c:v>1.1232164</c:v>
                </c:pt>
                <c:pt idx="60">
                  <c:v>1.6165616</c:v>
                </c:pt>
                <c:pt idx="61">
                  <c:v>-6.1879426999999998</c:v>
                </c:pt>
                <c:pt idx="62">
                  <c:v>1.2095864000000001</c:v>
                </c:pt>
                <c:pt idx="63">
                  <c:v>-3.3440596</c:v>
                </c:pt>
                <c:pt idx="64">
                  <c:v>-4.1051858000000001</c:v>
                </c:pt>
                <c:pt idx="65">
                  <c:v>-2.1663290000000002</c:v>
                </c:pt>
                <c:pt idx="66">
                  <c:v>-0.36426540000000002</c:v>
                </c:pt>
                <c:pt idx="67">
                  <c:v>-0.3430568</c:v>
                </c:pt>
                <c:pt idx="68">
                  <c:v>7.76197E-2</c:v>
                </c:pt>
                <c:pt idx="69">
                  <c:v>-2.6218944999999998</c:v>
                </c:pt>
                <c:pt idx="70">
                  <c:v>-0.2560442</c:v>
                </c:pt>
                <c:pt idx="71">
                  <c:v>-2.5083535000000001</c:v>
                </c:pt>
                <c:pt idx="72">
                  <c:v>-6.1937923000000001</c:v>
                </c:pt>
                <c:pt idx="73">
                  <c:v>-1.3328954</c:v>
                </c:pt>
                <c:pt idx="74">
                  <c:v>-2.8833232</c:v>
                </c:pt>
                <c:pt idx="75">
                  <c:v>2.5932708</c:v>
                </c:pt>
                <c:pt idx="76">
                  <c:v>0.2193398</c:v>
                </c:pt>
                <c:pt idx="77">
                  <c:v>-1.7215084</c:v>
                </c:pt>
                <c:pt idx="78">
                  <c:v>2.9064371000000002</c:v>
                </c:pt>
                <c:pt idx="79">
                  <c:v>2.8221948000000001</c:v>
                </c:pt>
                <c:pt idx="80">
                  <c:v>-5.9459774999999997</c:v>
                </c:pt>
                <c:pt idx="81">
                  <c:v>2.1999575</c:v>
                </c:pt>
                <c:pt idx="82">
                  <c:v>-2.4369396999999999</c:v>
                </c:pt>
                <c:pt idx="83">
                  <c:v>-3.5231474</c:v>
                </c:pt>
                <c:pt idx="84">
                  <c:v>-1.0262487</c:v>
                </c:pt>
                <c:pt idx="85">
                  <c:v>-0.48778319999999997</c:v>
                </c:pt>
                <c:pt idx="86">
                  <c:v>-0.27210230000000002</c:v>
                </c:pt>
                <c:pt idx="87">
                  <c:v>1.9359066</c:v>
                </c:pt>
                <c:pt idx="88">
                  <c:v>-2.5181298999999999</c:v>
                </c:pt>
                <c:pt idx="89">
                  <c:v>0.21045829999999999</c:v>
                </c:pt>
                <c:pt idx="90">
                  <c:v>-2.5354407000000001</c:v>
                </c:pt>
                <c:pt idx="91">
                  <c:v>-4.3275581000000001</c:v>
                </c:pt>
                <c:pt idx="92">
                  <c:v>-1.2043271</c:v>
                </c:pt>
                <c:pt idx="93">
                  <c:v>-3.5919759</c:v>
                </c:pt>
                <c:pt idx="94">
                  <c:v>3.9313150000000001</c:v>
                </c:pt>
                <c:pt idx="95">
                  <c:v>6.5474900000000003E-2</c:v>
                </c:pt>
                <c:pt idx="96">
                  <c:v>0.1872491</c:v>
                </c:pt>
                <c:pt idx="97">
                  <c:v>2.7169096000000001</c:v>
                </c:pt>
                <c:pt idx="98">
                  <c:v>0.31666559999999999</c:v>
                </c:pt>
                <c:pt idx="99">
                  <c:v>-6.7070746999999997</c:v>
                </c:pt>
                <c:pt idx="100">
                  <c:v>1.9237477000000001</c:v>
                </c:pt>
                <c:pt idx="101">
                  <c:v>-2.6304563000000001</c:v>
                </c:pt>
                <c:pt idx="102">
                  <c:v>-1.4648186000000001</c:v>
                </c:pt>
                <c:pt idx="103">
                  <c:v>3.2178707000000002</c:v>
                </c:pt>
                <c:pt idx="104">
                  <c:v>-0.51265910000000003</c:v>
                </c:pt>
                <c:pt idx="105">
                  <c:v>-0.81533960000000005</c:v>
                </c:pt>
                <c:pt idx="106">
                  <c:v>4.1512019999999996</c:v>
                </c:pt>
                <c:pt idx="107">
                  <c:v>-2.1441672000000001</c:v>
                </c:pt>
                <c:pt idx="108">
                  <c:v>0.2116488</c:v>
                </c:pt>
                <c:pt idx="109">
                  <c:v>-1.3546085999999999</c:v>
                </c:pt>
                <c:pt idx="110">
                  <c:v>-3.0087641999999999</c:v>
                </c:pt>
                <c:pt idx="111">
                  <c:v>-8.1075099999999997E-2</c:v>
                </c:pt>
                <c:pt idx="112">
                  <c:v>-1.9487619</c:v>
                </c:pt>
                <c:pt idx="113">
                  <c:v>5.1328088000000003</c:v>
                </c:pt>
                <c:pt idx="114">
                  <c:v>-1.1032409999999999</c:v>
                </c:pt>
                <c:pt idx="115">
                  <c:v>-0.176872</c:v>
                </c:pt>
                <c:pt idx="116">
                  <c:v>-2.6663001999999998</c:v>
                </c:pt>
                <c:pt idx="117">
                  <c:v>-6.9554625000000003</c:v>
                </c:pt>
                <c:pt idx="118">
                  <c:v>-10.176023900000001</c:v>
                </c:pt>
                <c:pt idx="119">
                  <c:v>-4.4205245</c:v>
                </c:pt>
                <c:pt idx="120">
                  <c:v>-3.2580605</c:v>
                </c:pt>
                <c:pt idx="121">
                  <c:v>-2.6310069</c:v>
                </c:pt>
                <c:pt idx="122">
                  <c:v>0.86603459999999999</c:v>
                </c:pt>
                <c:pt idx="123">
                  <c:v>-4.2042622999999999</c:v>
                </c:pt>
                <c:pt idx="124">
                  <c:v>-3.0830419</c:v>
                </c:pt>
                <c:pt idx="125">
                  <c:v>3.3198718999999999</c:v>
                </c:pt>
                <c:pt idx="126">
                  <c:v>-4.1823034999999997</c:v>
                </c:pt>
                <c:pt idx="127">
                  <c:v>0.22373009999999999</c:v>
                </c:pt>
                <c:pt idx="128">
                  <c:v>-1.4952653</c:v>
                </c:pt>
                <c:pt idx="129">
                  <c:v>-3.7656638</c:v>
                </c:pt>
                <c:pt idx="130">
                  <c:v>-1.4131572999999999</c:v>
                </c:pt>
                <c:pt idx="131">
                  <c:v>-2.4277568999999999</c:v>
                </c:pt>
                <c:pt idx="132">
                  <c:v>4.1804544000000003</c:v>
                </c:pt>
                <c:pt idx="133">
                  <c:v>-5.3830612000000002</c:v>
                </c:pt>
                <c:pt idx="134">
                  <c:v>-3.2349975999999998</c:v>
                </c:pt>
                <c:pt idx="135">
                  <c:v>-2.1836777999999999</c:v>
                </c:pt>
                <c:pt idx="136">
                  <c:v>-13.796241999999999</c:v>
                </c:pt>
                <c:pt idx="137">
                  <c:v>-15.1413999</c:v>
                </c:pt>
                <c:pt idx="138">
                  <c:v>-10.953503599999999</c:v>
                </c:pt>
                <c:pt idx="139">
                  <c:v>-7.1651769999999999</c:v>
                </c:pt>
                <c:pt idx="140">
                  <c:v>-5.2482128000000001</c:v>
                </c:pt>
                <c:pt idx="141">
                  <c:v>-5.4338949000000003</c:v>
                </c:pt>
                <c:pt idx="142">
                  <c:v>-9.1268785000000001</c:v>
                </c:pt>
                <c:pt idx="143">
                  <c:v>-9.1056483999999998</c:v>
                </c:pt>
                <c:pt idx="144">
                  <c:v>-0.67472549999999998</c:v>
                </c:pt>
                <c:pt idx="145">
                  <c:v>-3.2388387000000001</c:v>
                </c:pt>
                <c:pt idx="146">
                  <c:v>-5.4309032999999998</c:v>
                </c:pt>
                <c:pt idx="147">
                  <c:v>-5.3297097000000004</c:v>
                </c:pt>
                <c:pt idx="148">
                  <c:v>-9.8055272000000002</c:v>
                </c:pt>
                <c:pt idx="149">
                  <c:v>-5.8406190999999996</c:v>
                </c:pt>
                <c:pt idx="150">
                  <c:v>-7.8042037000000004</c:v>
                </c:pt>
                <c:pt idx="151">
                  <c:v>-2.5283242000000001</c:v>
                </c:pt>
                <c:pt idx="152">
                  <c:v>-4.0013914000000002</c:v>
                </c:pt>
                <c:pt idx="153">
                  <c:v>-4.2209871000000003</c:v>
                </c:pt>
                <c:pt idx="154">
                  <c:v>0.18754419999999999</c:v>
                </c:pt>
                <c:pt idx="156">
                  <c:v>-11.1971144</c:v>
                </c:pt>
                <c:pt idx="157">
                  <c:v>-9.3811376000000006</c:v>
                </c:pt>
                <c:pt idx="158">
                  <c:v>-6.8757220999999999</c:v>
                </c:pt>
                <c:pt idx="159">
                  <c:v>-4.2114358999999997</c:v>
                </c:pt>
                <c:pt idx="160">
                  <c:v>-4.7234360000000004</c:v>
                </c:pt>
                <c:pt idx="161">
                  <c:v>-8.6858647999999992</c:v>
                </c:pt>
                <c:pt idx="162">
                  <c:v>-6.9007187999999999</c:v>
                </c:pt>
                <c:pt idx="163">
                  <c:v>-0.65824890000000003</c:v>
                </c:pt>
                <c:pt idx="164">
                  <c:v>-2.3938141000000002</c:v>
                </c:pt>
                <c:pt idx="165">
                  <c:v>-4.9915124000000004</c:v>
                </c:pt>
                <c:pt idx="166">
                  <c:v>-4.4412772</c:v>
                </c:pt>
                <c:pt idx="167">
                  <c:v>-11.171139500000001</c:v>
                </c:pt>
                <c:pt idx="168">
                  <c:v>-5.6349049999999998</c:v>
                </c:pt>
                <c:pt idx="169">
                  <c:v>-7.4849258000000001</c:v>
                </c:pt>
                <c:pt idx="170">
                  <c:v>-2.6098343000000002</c:v>
                </c:pt>
                <c:pt idx="171">
                  <c:v>-4.1286046000000001</c:v>
                </c:pt>
                <c:pt idx="172">
                  <c:v>-0.9567833</c:v>
                </c:pt>
                <c:pt idx="173">
                  <c:v>1.158533</c:v>
                </c:pt>
                <c:pt idx="174">
                  <c:v>-12.7234423</c:v>
                </c:pt>
                <c:pt idx="175">
                  <c:v>-10.2787592</c:v>
                </c:pt>
                <c:pt idx="176">
                  <c:v>-9.6421220999999999</c:v>
                </c:pt>
                <c:pt idx="177">
                  <c:v>-5.1524704999999997</c:v>
                </c:pt>
                <c:pt idx="178">
                  <c:v>-3.6783123</c:v>
                </c:pt>
                <c:pt idx="179">
                  <c:v>-5.6869958</c:v>
                </c:pt>
                <c:pt idx="180">
                  <c:v>-4.3067051000000003</c:v>
                </c:pt>
                <c:pt idx="181">
                  <c:v>-8.9397327000000004</c:v>
                </c:pt>
                <c:pt idx="182">
                  <c:v>0.51285020000000003</c:v>
                </c:pt>
                <c:pt idx="183">
                  <c:v>-2.4070133999999999</c:v>
                </c:pt>
                <c:pt idx="184">
                  <c:v>-4.2884983999999999</c:v>
                </c:pt>
                <c:pt idx="185">
                  <c:v>-2.5535627999999999</c:v>
                </c:pt>
                <c:pt idx="186">
                  <c:v>-7.3828418999999998</c:v>
                </c:pt>
                <c:pt idx="187">
                  <c:v>-6.6719156000000002</c:v>
                </c:pt>
                <c:pt idx="188">
                  <c:v>-4.2769494000000003</c:v>
                </c:pt>
                <c:pt idx="189">
                  <c:v>-1.0443492999999999</c:v>
                </c:pt>
                <c:pt idx="190">
                  <c:v>-4.2346827999999999</c:v>
                </c:pt>
                <c:pt idx="191">
                  <c:v>-3.3680700000000001E-2</c:v>
                </c:pt>
                <c:pt idx="192">
                  <c:v>-0.25759850000000001</c:v>
                </c:pt>
                <c:pt idx="193">
                  <c:v>-8.0344151000000004</c:v>
                </c:pt>
                <c:pt idx="194">
                  <c:v>-8.8654045000000004</c:v>
                </c:pt>
                <c:pt idx="195">
                  <c:v>-10.467919800000001</c:v>
                </c:pt>
                <c:pt idx="196">
                  <c:v>-4.9854595000000002</c:v>
                </c:pt>
                <c:pt idx="197">
                  <c:v>-2.9181815000000002</c:v>
                </c:pt>
                <c:pt idx="198">
                  <c:v>-5.5526707999999996</c:v>
                </c:pt>
                <c:pt idx="199">
                  <c:v>-1.2056324</c:v>
                </c:pt>
                <c:pt idx="200">
                  <c:v>-3.1454806999999998</c:v>
                </c:pt>
                <c:pt idx="201">
                  <c:v>0.34496199999999999</c:v>
                </c:pt>
                <c:pt idx="202">
                  <c:v>-3.4891266999999999</c:v>
                </c:pt>
                <c:pt idx="203">
                  <c:v>-3.8849037000000002</c:v>
                </c:pt>
                <c:pt idx="204">
                  <c:v>-2.1890580000000002</c:v>
                </c:pt>
                <c:pt idx="205">
                  <c:v>-5.6586667999999998</c:v>
                </c:pt>
                <c:pt idx="206">
                  <c:v>-4.0435645999999998</c:v>
                </c:pt>
                <c:pt idx="207">
                  <c:v>-4.3448934000000001</c:v>
                </c:pt>
                <c:pt idx="208">
                  <c:v>-2.1832596999999998</c:v>
                </c:pt>
                <c:pt idx="209">
                  <c:v>-3.1376373000000002</c:v>
                </c:pt>
                <c:pt idx="210">
                  <c:v>-0.14036319999999999</c:v>
                </c:pt>
                <c:pt idx="211">
                  <c:v>-0.17007990000000001</c:v>
                </c:pt>
                <c:pt idx="212">
                  <c:v>-6.1033305000000002</c:v>
                </c:pt>
                <c:pt idx="213">
                  <c:v>-13.154961</c:v>
                </c:pt>
                <c:pt idx="214">
                  <c:v>-6.9891283</c:v>
                </c:pt>
                <c:pt idx="215">
                  <c:v>-4.0878266999999999</c:v>
                </c:pt>
                <c:pt idx="216">
                  <c:v>-2.9224122000000001</c:v>
                </c:pt>
                <c:pt idx="217">
                  <c:v>-5.1310631999999998</c:v>
                </c:pt>
                <c:pt idx="218">
                  <c:v>-1.1591467</c:v>
                </c:pt>
                <c:pt idx="219">
                  <c:v>-2.6099231999999999</c:v>
                </c:pt>
                <c:pt idx="220">
                  <c:v>0.97542859999999998</c:v>
                </c:pt>
                <c:pt idx="221">
                  <c:v>-2.4257800999999999</c:v>
                </c:pt>
                <c:pt idx="222">
                  <c:v>-2.3741167999999999</c:v>
                </c:pt>
                <c:pt idx="223">
                  <c:v>-1.9500774999999999</c:v>
                </c:pt>
                <c:pt idx="224">
                  <c:v>-4.8424223</c:v>
                </c:pt>
                <c:pt idx="225">
                  <c:v>-14.678607700000001</c:v>
                </c:pt>
                <c:pt idx="226">
                  <c:v>-2.7199859000000002</c:v>
                </c:pt>
                <c:pt idx="227">
                  <c:v>-2.6138743999999998</c:v>
                </c:pt>
                <c:pt idx="228">
                  <c:v>-3.0789566000000002</c:v>
                </c:pt>
                <c:pt idx="229">
                  <c:v>0.52880340000000003</c:v>
                </c:pt>
                <c:pt idx="230">
                  <c:v>0.67792149999999995</c:v>
                </c:pt>
                <c:pt idx="231">
                  <c:v>-3.6302913999999999</c:v>
                </c:pt>
                <c:pt idx="232">
                  <c:v>-3.6158874999999999</c:v>
                </c:pt>
                <c:pt idx="233">
                  <c:v>-5.9684723999999996</c:v>
                </c:pt>
                <c:pt idx="234">
                  <c:v>-3.9046593000000001</c:v>
                </c:pt>
                <c:pt idx="235">
                  <c:v>-2.9858915000000001</c:v>
                </c:pt>
                <c:pt idx="236">
                  <c:v>-8.9594965000000002</c:v>
                </c:pt>
                <c:pt idx="237">
                  <c:v>-1.4888542</c:v>
                </c:pt>
                <c:pt idx="238">
                  <c:v>-0.61736530000000001</c:v>
                </c:pt>
                <c:pt idx="239">
                  <c:v>1.3260867999999999</c:v>
                </c:pt>
                <c:pt idx="240">
                  <c:v>-1.7576148</c:v>
                </c:pt>
                <c:pt idx="241">
                  <c:v>-2.2666393</c:v>
                </c:pt>
                <c:pt idx="242">
                  <c:v>-2.7298290000000001</c:v>
                </c:pt>
                <c:pt idx="243">
                  <c:v>-7.1656620000000002</c:v>
                </c:pt>
                <c:pt idx="244">
                  <c:v>-5.5151846999999998</c:v>
                </c:pt>
                <c:pt idx="245">
                  <c:v>-2.7022995999999999</c:v>
                </c:pt>
                <c:pt idx="246">
                  <c:v>-3.2106252</c:v>
                </c:pt>
                <c:pt idx="247">
                  <c:v>-2.4801479</c:v>
                </c:pt>
                <c:pt idx="248">
                  <c:v>0.83557570000000003</c:v>
                </c:pt>
                <c:pt idx="249">
                  <c:v>7.0278199999999999E-2</c:v>
                </c:pt>
                <c:pt idx="250">
                  <c:v>-1.8896911999999999</c:v>
                </c:pt>
                <c:pt idx="251">
                  <c:v>-5.6660918999999996</c:v>
                </c:pt>
                <c:pt idx="252">
                  <c:v>-5.2781579000000001</c:v>
                </c:pt>
                <c:pt idx="253">
                  <c:v>-3.6251747000000001</c:v>
                </c:pt>
                <c:pt idx="254">
                  <c:v>-2.5757246</c:v>
                </c:pt>
                <c:pt idx="255">
                  <c:v>-1.3313041999999999</c:v>
                </c:pt>
                <c:pt idx="256">
                  <c:v>-1.3601380999999999</c:v>
                </c:pt>
                <c:pt idx="257">
                  <c:v>-0.2447724</c:v>
                </c:pt>
                <c:pt idx="258">
                  <c:v>1.3626372</c:v>
                </c:pt>
                <c:pt idx="259">
                  <c:v>-1.0949711</c:v>
                </c:pt>
                <c:pt idx="260">
                  <c:v>-2.0511898</c:v>
                </c:pt>
                <c:pt idx="261">
                  <c:v>-1.0455592</c:v>
                </c:pt>
                <c:pt idx="262">
                  <c:v>-4.4034320999999998</c:v>
                </c:pt>
                <c:pt idx="263">
                  <c:v>-2.8555259</c:v>
                </c:pt>
                <c:pt idx="264">
                  <c:v>-2.7261812000000001</c:v>
                </c:pt>
                <c:pt idx="265">
                  <c:v>-2.7585351</c:v>
                </c:pt>
                <c:pt idx="266">
                  <c:v>-2.4801654000000002</c:v>
                </c:pt>
                <c:pt idx="267">
                  <c:v>1.0134699</c:v>
                </c:pt>
                <c:pt idx="268">
                  <c:v>-0.29007080000000002</c:v>
                </c:pt>
                <c:pt idx="269">
                  <c:v>-0.51604870000000003</c:v>
                </c:pt>
                <c:pt idx="270">
                  <c:v>0.62801739999999995</c:v>
                </c:pt>
                <c:pt idx="271">
                  <c:v>-4.5060355999999997</c:v>
                </c:pt>
                <c:pt idx="272">
                  <c:v>-3.4075245000000001</c:v>
                </c:pt>
                <c:pt idx="273">
                  <c:v>-2.4770544000000001</c:v>
                </c:pt>
                <c:pt idx="274">
                  <c:v>0.32328709999999999</c:v>
                </c:pt>
                <c:pt idx="275">
                  <c:v>6.26665E-2</c:v>
                </c:pt>
                <c:pt idx="276">
                  <c:v>0.2663681</c:v>
                </c:pt>
                <c:pt idx="277">
                  <c:v>1.6144016999999999</c:v>
                </c:pt>
                <c:pt idx="278">
                  <c:v>0.99070670000000005</c:v>
                </c:pt>
                <c:pt idx="279">
                  <c:v>0.36618980000000001</c:v>
                </c:pt>
                <c:pt idx="280">
                  <c:v>-1.5914348</c:v>
                </c:pt>
                <c:pt idx="281">
                  <c:v>-1.9759024000000001</c:v>
                </c:pt>
                <c:pt idx="282">
                  <c:v>-1.9317808999999999</c:v>
                </c:pt>
                <c:pt idx="283">
                  <c:v>-2.2064971999999998</c:v>
                </c:pt>
                <c:pt idx="284">
                  <c:v>-1.7921612</c:v>
                </c:pt>
                <c:pt idx="285">
                  <c:v>-1.0314159000000001</c:v>
                </c:pt>
                <c:pt idx="286">
                  <c:v>1.262966</c:v>
                </c:pt>
                <c:pt idx="287">
                  <c:v>-0.28736260000000002</c:v>
                </c:pt>
                <c:pt idx="288">
                  <c:v>-0.34224650000000001</c:v>
                </c:pt>
                <c:pt idx="289">
                  <c:v>0.81807180000000002</c:v>
                </c:pt>
                <c:pt idx="290">
                  <c:v>-3.1137047999999998</c:v>
                </c:pt>
                <c:pt idx="291">
                  <c:v>-2.5942531999999998</c:v>
                </c:pt>
                <c:pt idx="292">
                  <c:v>-2.3117361000000001</c:v>
                </c:pt>
                <c:pt idx="293">
                  <c:v>1.7882979999999999</c:v>
                </c:pt>
                <c:pt idx="294">
                  <c:v>-0.48818539999999999</c:v>
                </c:pt>
                <c:pt idx="295">
                  <c:v>0.52846599999999999</c:v>
                </c:pt>
                <c:pt idx="296">
                  <c:v>1.5154334</c:v>
                </c:pt>
                <c:pt idx="297">
                  <c:v>3.9306511999999998</c:v>
                </c:pt>
                <c:pt idx="298">
                  <c:v>1.0930645999999999</c:v>
                </c:pt>
                <c:pt idx="299">
                  <c:v>-0.70123360000000001</c:v>
                </c:pt>
                <c:pt idx="300">
                  <c:v>-2.9575033999999998</c:v>
                </c:pt>
                <c:pt idx="301">
                  <c:v>3.0985700000000001E-2</c:v>
                </c:pt>
                <c:pt idx="302">
                  <c:v>-1.0407225</c:v>
                </c:pt>
                <c:pt idx="303">
                  <c:v>-0.57220320000000002</c:v>
                </c:pt>
              </c:numCache>
            </c:numRef>
          </c:yVal>
          <c:smooth val="0"/>
          <c:extLst>
            <c:ext xmlns:c16="http://schemas.microsoft.com/office/drawing/2014/chart" uri="{C3380CC4-5D6E-409C-BE32-E72D297353CC}">
              <c16:uniqueId val="{00000002-E713-43E5-AF20-2375D247FA27}"/>
            </c:ext>
          </c:extLst>
        </c:ser>
        <c:ser>
          <c:idx val="1"/>
          <c:order val="1"/>
          <c:spPr>
            <a:ln w="28575">
              <a:noFill/>
            </a:ln>
          </c:spPr>
          <c:marker>
            <c:symbol val="circle"/>
            <c:size val="5"/>
            <c:spPr>
              <a:solidFill>
                <a:srgbClr val="003299"/>
              </a:solidFill>
              <a:ln>
                <a:noFill/>
              </a:ln>
            </c:spPr>
          </c:marker>
          <c:xVal>
            <c:numRef>
              <c:f>('Chart 2'!$A$4:$A$22,'Chart 2'!$A$24:$A$42,'Chart 2'!$A$44:$A$62,'Chart 2'!$A$64:$A$82)</c:f>
              <c:numCache>
                <c:formatCode>General</c:formatCode>
                <c:ptCount val="76"/>
                <c:pt idx="0">
                  <c:v>1998</c:v>
                </c:pt>
                <c:pt idx="1">
                  <c:v>1998</c:v>
                </c:pt>
                <c:pt idx="2">
                  <c:v>1998</c:v>
                </c:pt>
                <c:pt idx="3">
                  <c:v>1998</c:v>
                </c:pt>
                <c:pt idx="4">
                  <c:v>1998</c:v>
                </c:pt>
                <c:pt idx="5">
                  <c:v>1998</c:v>
                </c:pt>
                <c:pt idx="6">
                  <c:v>1998</c:v>
                </c:pt>
                <c:pt idx="7">
                  <c:v>1998</c:v>
                </c:pt>
                <c:pt idx="8">
                  <c:v>1998</c:v>
                </c:pt>
                <c:pt idx="9">
                  <c:v>1998</c:v>
                </c:pt>
                <c:pt idx="10">
                  <c:v>1998</c:v>
                </c:pt>
                <c:pt idx="11">
                  <c:v>1998</c:v>
                </c:pt>
                <c:pt idx="12">
                  <c:v>1998</c:v>
                </c:pt>
                <c:pt idx="13">
                  <c:v>1998</c:v>
                </c:pt>
                <c:pt idx="14">
                  <c:v>1998</c:v>
                </c:pt>
                <c:pt idx="15">
                  <c:v>1998</c:v>
                </c:pt>
                <c:pt idx="16">
                  <c:v>1998</c:v>
                </c:pt>
                <c:pt idx="17">
                  <c:v>1998</c:v>
                </c:pt>
                <c:pt idx="18">
                  <c:v>1998</c:v>
                </c:pt>
                <c:pt idx="19">
                  <c:v>1999</c:v>
                </c:pt>
                <c:pt idx="20">
                  <c:v>1999</c:v>
                </c:pt>
                <c:pt idx="21">
                  <c:v>1999</c:v>
                </c:pt>
                <c:pt idx="22">
                  <c:v>1999</c:v>
                </c:pt>
                <c:pt idx="23">
                  <c:v>1999</c:v>
                </c:pt>
                <c:pt idx="24">
                  <c:v>1999</c:v>
                </c:pt>
                <c:pt idx="25">
                  <c:v>1999</c:v>
                </c:pt>
                <c:pt idx="26">
                  <c:v>1999</c:v>
                </c:pt>
                <c:pt idx="27">
                  <c:v>1999</c:v>
                </c:pt>
                <c:pt idx="28">
                  <c:v>1999</c:v>
                </c:pt>
                <c:pt idx="29">
                  <c:v>1999</c:v>
                </c:pt>
                <c:pt idx="30">
                  <c:v>1999</c:v>
                </c:pt>
                <c:pt idx="31">
                  <c:v>1999</c:v>
                </c:pt>
                <c:pt idx="32">
                  <c:v>1999</c:v>
                </c:pt>
                <c:pt idx="33">
                  <c:v>1999</c:v>
                </c:pt>
                <c:pt idx="34">
                  <c:v>1999</c:v>
                </c:pt>
                <c:pt idx="35">
                  <c:v>1999</c:v>
                </c:pt>
                <c:pt idx="36">
                  <c:v>1999</c:v>
                </c:pt>
                <c:pt idx="37">
                  <c:v>1999</c:v>
                </c:pt>
                <c:pt idx="38">
                  <c:v>2000</c:v>
                </c:pt>
                <c:pt idx="39">
                  <c:v>2000</c:v>
                </c:pt>
                <c:pt idx="40">
                  <c:v>2000</c:v>
                </c:pt>
                <c:pt idx="41">
                  <c:v>2000</c:v>
                </c:pt>
                <c:pt idx="42">
                  <c:v>2000</c:v>
                </c:pt>
                <c:pt idx="43">
                  <c:v>2000</c:v>
                </c:pt>
                <c:pt idx="44">
                  <c:v>2000</c:v>
                </c:pt>
                <c:pt idx="45">
                  <c:v>2000</c:v>
                </c:pt>
                <c:pt idx="46">
                  <c:v>2000</c:v>
                </c:pt>
                <c:pt idx="47">
                  <c:v>2000</c:v>
                </c:pt>
                <c:pt idx="48">
                  <c:v>2000</c:v>
                </c:pt>
                <c:pt idx="49">
                  <c:v>2000</c:v>
                </c:pt>
                <c:pt idx="50">
                  <c:v>2000</c:v>
                </c:pt>
                <c:pt idx="51">
                  <c:v>2000</c:v>
                </c:pt>
                <c:pt idx="52">
                  <c:v>2000</c:v>
                </c:pt>
                <c:pt idx="53">
                  <c:v>2000</c:v>
                </c:pt>
                <c:pt idx="54">
                  <c:v>2000</c:v>
                </c:pt>
                <c:pt idx="55">
                  <c:v>2000</c:v>
                </c:pt>
                <c:pt idx="56">
                  <c:v>2000</c:v>
                </c:pt>
                <c:pt idx="57">
                  <c:v>2001</c:v>
                </c:pt>
                <c:pt idx="58">
                  <c:v>2001</c:v>
                </c:pt>
                <c:pt idx="59">
                  <c:v>2001</c:v>
                </c:pt>
                <c:pt idx="60">
                  <c:v>2001</c:v>
                </c:pt>
                <c:pt idx="61">
                  <c:v>2001</c:v>
                </c:pt>
                <c:pt idx="62">
                  <c:v>2001</c:v>
                </c:pt>
                <c:pt idx="63">
                  <c:v>2001</c:v>
                </c:pt>
                <c:pt idx="64">
                  <c:v>2001</c:v>
                </c:pt>
                <c:pt idx="65">
                  <c:v>2001</c:v>
                </c:pt>
                <c:pt idx="66">
                  <c:v>2001</c:v>
                </c:pt>
                <c:pt idx="67">
                  <c:v>2001</c:v>
                </c:pt>
                <c:pt idx="68">
                  <c:v>2001</c:v>
                </c:pt>
                <c:pt idx="69">
                  <c:v>2001</c:v>
                </c:pt>
                <c:pt idx="70">
                  <c:v>2001</c:v>
                </c:pt>
                <c:pt idx="71">
                  <c:v>2001</c:v>
                </c:pt>
                <c:pt idx="72">
                  <c:v>2001</c:v>
                </c:pt>
                <c:pt idx="73">
                  <c:v>2001</c:v>
                </c:pt>
                <c:pt idx="74">
                  <c:v>2001</c:v>
                </c:pt>
                <c:pt idx="75">
                  <c:v>2001</c:v>
                </c:pt>
              </c:numCache>
            </c:numRef>
          </c:xVal>
          <c:yVal>
            <c:numRef>
              <c:f>('Chart 2'!$B$4:$B$22,'Chart 2'!$B$24:$B$42,'Chart 2'!$B$44:$B$61,'Chart 2'!$B$62,'Chart 2'!$B$64:$B$82)</c:f>
              <c:numCache>
                <c:formatCode>0.00</c:formatCode>
                <c:ptCount val="76"/>
                <c:pt idx="0">
                  <c:v>-0.94797379999999998</c:v>
                </c:pt>
                <c:pt idx="1">
                  <c:v>-2.5318223999999998</c:v>
                </c:pt>
                <c:pt idx="2">
                  <c:v>-0.76447449999999995</c:v>
                </c:pt>
                <c:pt idx="3">
                  <c:v>2.0268119000000002</c:v>
                </c:pt>
                <c:pt idx="4">
                  <c:v>-6.2684338000000004</c:v>
                </c:pt>
                <c:pt idx="5">
                  <c:v>-2.9488739000000002</c:v>
                </c:pt>
                <c:pt idx="6">
                  <c:v>-2.3663945000000002</c:v>
                </c:pt>
                <c:pt idx="7">
                  <c:v>-3.0212431</c:v>
                </c:pt>
                <c:pt idx="8">
                  <c:v>-3.8135583999999998</c:v>
                </c:pt>
                <c:pt idx="9">
                  <c:v>2.85621E-2</c:v>
                </c:pt>
                <c:pt idx="10">
                  <c:v>-3.032416</c:v>
                </c:pt>
                <c:pt idx="11">
                  <c:v>3.2349016000000002</c:v>
                </c:pt>
                <c:pt idx="12">
                  <c:v>-9.2607725999999992</c:v>
                </c:pt>
                <c:pt idx="13">
                  <c:v>-0.90466590000000002</c:v>
                </c:pt>
                <c:pt idx="14">
                  <c:v>-2.6962267999999998</c:v>
                </c:pt>
                <c:pt idx="15">
                  <c:v>-4.3862923</c:v>
                </c:pt>
                <c:pt idx="16">
                  <c:v>-2.3304547000000002</c:v>
                </c:pt>
                <c:pt idx="17">
                  <c:v>-5.2054358000000001</c:v>
                </c:pt>
                <c:pt idx="18">
                  <c:v>1.6356265999999999</c:v>
                </c:pt>
                <c:pt idx="19">
                  <c:v>-0.55088320000000002</c:v>
                </c:pt>
                <c:pt idx="20">
                  <c:v>-1.6982101000000001</c:v>
                </c:pt>
                <c:pt idx="21">
                  <c:v>-3.3167865999999999</c:v>
                </c:pt>
                <c:pt idx="22">
                  <c:v>2.417916</c:v>
                </c:pt>
                <c:pt idx="23">
                  <c:v>-5.7934625999999998</c:v>
                </c:pt>
                <c:pt idx="24">
                  <c:v>-1.322697</c:v>
                </c:pt>
                <c:pt idx="25">
                  <c:v>-1.5947773000000001</c:v>
                </c:pt>
                <c:pt idx="26">
                  <c:v>-1.8045032999999999</c:v>
                </c:pt>
                <c:pt idx="27">
                  <c:v>-4.0044966999999998</c:v>
                </c:pt>
                <c:pt idx="28">
                  <c:v>-3.7325438000000002</c:v>
                </c:pt>
                <c:pt idx="29">
                  <c:v>-2.8218828</c:v>
                </c:pt>
                <c:pt idx="30">
                  <c:v>3.4795771000000002</c:v>
                </c:pt>
                <c:pt idx="31">
                  <c:v>-6.7140401000000001</c:v>
                </c:pt>
                <c:pt idx="32">
                  <c:v>0.32615139999999998</c:v>
                </c:pt>
                <c:pt idx="33">
                  <c:v>-2.5958866999999999</c:v>
                </c:pt>
                <c:pt idx="34">
                  <c:v>-3.0305879999999998</c:v>
                </c:pt>
                <c:pt idx="35">
                  <c:v>-2.9768697</c:v>
                </c:pt>
                <c:pt idx="36">
                  <c:v>-7.2762308000000004</c:v>
                </c:pt>
                <c:pt idx="37">
                  <c:v>1.6836979999999999</c:v>
                </c:pt>
                <c:pt idx="38">
                  <c:v>-7.1914900000000004E-2</c:v>
                </c:pt>
                <c:pt idx="39">
                  <c:v>0.85892610000000003</c:v>
                </c:pt>
                <c:pt idx="40">
                  <c:v>-6.8062800000000007E-2</c:v>
                </c:pt>
                <c:pt idx="41">
                  <c:v>4.8668208000000002</c:v>
                </c:pt>
                <c:pt idx="42">
                  <c:v>-4.0630870999999997</c:v>
                </c:pt>
                <c:pt idx="43">
                  <c:v>-1.0995744999999999</c:v>
                </c:pt>
                <c:pt idx="44">
                  <c:v>-1.3124594999999999</c:v>
                </c:pt>
                <c:pt idx="45">
                  <c:v>-2.4384589000000001</c:v>
                </c:pt>
                <c:pt idx="46">
                  <c:v>-2.1868846999999998</c:v>
                </c:pt>
                <c:pt idx="47">
                  <c:v>-2.7308333</c:v>
                </c:pt>
                <c:pt idx="48">
                  <c:v>-3.1847267000000001</c:v>
                </c:pt>
                <c:pt idx="49">
                  <c:v>5.8884062000000004</c:v>
                </c:pt>
                <c:pt idx="50">
                  <c:v>-5.5072638999999999</c:v>
                </c:pt>
                <c:pt idx="51">
                  <c:v>1.8792084</c:v>
                </c:pt>
                <c:pt idx="52">
                  <c:v>-2.4046696000000001</c:v>
                </c:pt>
                <c:pt idx="53">
                  <c:v>-3.2148973999999999</c:v>
                </c:pt>
                <c:pt idx="54">
                  <c:v>-3.6395677000000002</c:v>
                </c:pt>
                <c:pt idx="55">
                  <c:v>-12.023433199999999</c:v>
                </c:pt>
                <c:pt idx="56">
                  <c:v>6.8552264000000003</c:v>
                </c:pt>
                <c:pt idx="57">
                  <c:v>0.17190369999999999</c:v>
                </c:pt>
                <c:pt idx="58">
                  <c:v>-3.1115902000000002</c:v>
                </c:pt>
                <c:pt idx="59">
                  <c:v>0.199244</c:v>
                </c:pt>
                <c:pt idx="60">
                  <c:v>0.96976220000000002</c:v>
                </c:pt>
                <c:pt idx="61">
                  <c:v>-5.4660557000000001</c:v>
                </c:pt>
                <c:pt idx="62">
                  <c:v>-0.54508179999999995</c:v>
                </c:pt>
                <c:pt idx="63">
                  <c:v>-1.3735337000000001</c:v>
                </c:pt>
                <c:pt idx="64">
                  <c:v>-3.3932044000000001</c:v>
                </c:pt>
                <c:pt idx="65">
                  <c:v>-2.0644852</c:v>
                </c:pt>
                <c:pt idx="66">
                  <c:v>-1.948226</c:v>
                </c:pt>
                <c:pt idx="67">
                  <c:v>-3.5267835999999999</c:v>
                </c:pt>
                <c:pt idx="68">
                  <c:v>5.9094065999999996</c:v>
                </c:pt>
                <c:pt idx="69">
                  <c:v>-6.1169625999999999</c:v>
                </c:pt>
                <c:pt idx="70">
                  <c:v>-0.34823029999999999</c:v>
                </c:pt>
                <c:pt idx="71">
                  <c:v>-0.66157549999999998</c:v>
                </c:pt>
                <c:pt idx="72">
                  <c:v>-4.7884036999999999</c:v>
                </c:pt>
                <c:pt idx="73">
                  <c:v>-3.8827205999999999</c:v>
                </c:pt>
                <c:pt idx="74">
                  <c:v>-6.4013125000000004</c:v>
                </c:pt>
                <c:pt idx="75">
                  <c:v>4.9827953000000003</c:v>
                </c:pt>
              </c:numCache>
            </c:numRef>
          </c:yVal>
          <c:smooth val="0"/>
          <c:extLst>
            <c:ext xmlns:c16="http://schemas.microsoft.com/office/drawing/2014/chart" uri="{C3380CC4-5D6E-409C-BE32-E72D297353CC}">
              <c16:uniqueId val="{00000003-E713-43E5-AF20-2375D247FA27}"/>
            </c:ext>
          </c:extLst>
        </c:ser>
        <c:ser>
          <c:idx val="2"/>
          <c:order val="2"/>
          <c:tx>
            <c:v>Euro area aggregate government budget balance</c:v>
          </c:tx>
          <c:spPr>
            <a:ln w="28575">
              <a:noFill/>
            </a:ln>
          </c:spPr>
          <c:marker>
            <c:symbol val="triangle"/>
            <c:size val="7"/>
            <c:spPr>
              <a:solidFill>
                <a:srgbClr val="FF4B00"/>
              </a:solidFill>
              <a:ln>
                <a:noFill/>
              </a:ln>
            </c:spPr>
          </c:marker>
          <c:xVal>
            <c:numLit>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Lit>
          </c:xVal>
          <c:yVal>
            <c:numLit>
              <c:formatCode>General</c:formatCode>
              <c:ptCount val="20"/>
              <c:pt idx="0">
                <c:v>-2.4344317000000002</c:v>
              </c:pt>
              <c:pt idx="1">
                <c:v>-1.5252927000000001</c:v>
              </c:pt>
              <c:pt idx="2">
                <c:v>-0.4849504</c:v>
              </c:pt>
              <c:pt idx="3">
                <c:v>-2.0147210000000002</c:v>
              </c:pt>
              <c:pt idx="4">
                <c:v>-2.714073</c:v>
              </c:pt>
              <c:pt idx="5">
                <c:v>-3.2046801999999999</c:v>
              </c:pt>
              <c:pt idx="6">
                <c:v>-2.9604612000000001</c:v>
              </c:pt>
              <c:pt idx="7">
                <c:v>-2.6146999000000002</c:v>
              </c:pt>
              <c:pt idx="8">
                <c:v>-1.4952049000000001</c:v>
              </c:pt>
              <c:pt idx="9">
                <c:v>-0.65209819999999996</c:v>
              </c:pt>
              <c:pt idx="10">
                <c:v>-2.1634308999999998</c:v>
              </c:pt>
              <c:pt idx="11">
                <c:v>-6.2550568000000002</c:v>
              </c:pt>
              <c:pt idx="12">
                <c:v>-6.1843355000000004</c:v>
              </c:pt>
              <c:pt idx="13">
                <c:v>-4.2326452000000003</c:v>
              </c:pt>
              <c:pt idx="14">
                <c:v>-3.6742528000000001</c:v>
              </c:pt>
              <c:pt idx="15">
                <c:v>-3.0265126000000002</c:v>
              </c:pt>
              <c:pt idx="16">
                <c:v>-2.4942218999999999</c:v>
              </c:pt>
              <c:pt idx="17">
                <c:v>-2.0301840000000002</c:v>
              </c:pt>
              <c:pt idx="18">
                <c:v>-1.4737499000000001</c:v>
              </c:pt>
              <c:pt idx="19">
                <c:v>-0.88574609999999998</c:v>
              </c:pt>
            </c:numLit>
          </c:yVal>
          <c:smooth val="0"/>
          <c:extLst>
            <c:ext xmlns:c16="http://schemas.microsoft.com/office/drawing/2014/chart" uri="{C3380CC4-5D6E-409C-BE32-E72D297353CC}">
              <c16:uniqueId val="{00000004-E713-43E5-AF20-2375D247FA27}"/>
            </c:ext>
          </c:extLst>
        </c:ser>
        <c:ser>
          <c:idx val="3"/>
          <c:order val="3"/>
          <c:tx>
            <c:v>deficit threshold of 3% of GDP</c:v>
          </c:tx>
          <c:spPr>
            <a:ln w="22225">
              <a:solidFill>
                <a:srgbClr val="FF0000"/>
              </a:solidFill>
              <a:prstDash val="sysDash"/>
            </a:ln>
          </c:spPr>
          <c:marker>
            <c:symbol val="none"/>
          </c:marker>
          <c:xVal>
            <c:numLit>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Lit>
          </c:xVal>
          <c:yVal>
            <c:numLit>
              <c:formatCode>General</c:formatCode>
              <c:ptCount val="20"/>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numLit>
          </c:yVal>
          <c:smooth val="0"/>
          <c:extLst>
            <c:ext xmlns:c16="http://schemas.microsoft.com/office/drawing/2014/chart" uri="{C3380CC4-5D6E-409C-BE32-E72D297353CC}">
              <c16:uniqueId val="{00000005-E713-43E5-AF20-2375D247FA27}"/>
            </c:ext>
          </c:extLst>
        </c:ser>
        <c:dLbls>
          <c:showLegendKey val="0"/>
          <c:showVal val="0"/>
          <c:showCatName val="0"/>
          <c:showSerName val="0"/>
          <c:showPercent val="0"/>
          <c:showBubbleSize val="0"/>
        </c:dLbls>
        <c:axId val="266623232"/>
        <c:axId val="266805248"/>
      </c:scatterChart>
      <c:valAx>
        <c:axId val="266623232"/>
        <c:scaling>
          <c:orientation val="minMax"/>
          <c:max val="2017"/>
          <c:min val="1997"/>
        </c:scaling>
        <c:delete val="0"/>
        <c:axPos val="b"/>
        <c:numFmt formatCode="General" sourceLinked="1"/>
        <c:majorTickMark val="out"/>
        <c:minorTickMark val="none"/>
        <c:tickLblPos val="low"/>
        <c:txPr>
          <a:bodyPr rot="-5400000" vert="horz"/>
          <a:lstStyle/>
          <a:p>
            <a:pPr>
              <a:defRPr/>
            </a:pPr>
            <a:endParaRPr lang="de-DE"/>
          </a:p>
        </c:txPr>
        <c:crossAx val="266805248"/>
        <c:crosses val="autoZero"/>
        <c:crossBetween val="midCat"/>
        <c:majorUnit val="1"/>
      </c:valAx>
      <c:valAx>
        <c:axId val="266805248"/>
        <c:scaling>
          <c:orientation val="minMax"/>
          <c:max val="9"/>
          <c:min val="-18"/>
        </c:scaling>
        <c:delete val="0"/>
        <c:axPos val="l"/>
        <c:majorGridlines>
          <c:spPr>
            <a:ln>
              <a:prstDash val="dash"/>
            </a:ln>
          </c:spPr>
        </c:majorGridlines>
        <c:numFmt formatCode="0.0" sourceLinked="0"/>
        <c:majorTickMark val="out"/>
        <c:minorTickMark val="none"/>
        <c:tickLblPos val="nextTo"/>
        <c:crossAx val="266623232"/>
        <c:crosses val="autoZero"/>
        <c:crossBetween val="midCat"/>
        <c:majorUnit val="3"/>
      </c:valAx>
      <c:valAx>
        <c:axId val="266806784"/>
        <c:scaling>
          <c:orientation val="minMax"/>
          <c:max val="9"/>
          <c:min val="-18"/>
        </c:scaling>
        <c:delete val="1"/>
        <c:axPos val="r"/>
        <c:numFmt formatCode="General" sourceLinked="1"/>
        <c:majorTickMark val="out"/>
        <c:minorTickMark val="none"/>
        <c:tickLblPos val="nextTo"/>
        <c:crossAx val="266808320"/>
        <c:crosses val="max"/>
        <c:crossBetween val="between"/>
        <c:majorUnit val="3"/>
      </c:valAx>
      <c:catAx>
        <c:axId val="266808320"/>
        <c:scaling>
          <c:orientation val="minMax"/>
        </c:scaling>
        <c:delete val="1"/>
        <c:axPos val="b"/>
        <c:numFmt formatCode="General" sourceLinked="1"/>
        <c:majorTickMark val="out"/>
        <c:minorTickMark val="none"/>
        <c:tickLblPos val="nextTo"/>
        <c:crossAx val="266806784"/>
        <c:crosses val="autoZero"/>
        <c:auto val="1"/>
        <c:lblAlgn val="ctr"/>
        <c:lblOffset val="100"/>
        <c:noMultiLvlLbl val="0"/>
      </c:catAx>
    </c:plotArea>
    <c:legend>
      <c:legendPos val="t"/>
      <c:legendEntry>
        <c:idx val="0"/>
        <c:delete val="1"/>
      </c:legendEntry>
      <c:legendEntry>
        <c:idx val="1"/>
        <c:delete val="1"/>
      </c:legendEntry>
      <c:legendEntry>
        <c:idx val="3"/>
        <c:delete val="1"/>
      </c:legendEntry>
      <c:layout>
        <c:manualLayout>
          <c:xMode val="edge"/>
          <c:yMode val="edge"/>
          <c:x val="4.4289075934473711E-2"/>
          <c:y val="2.0920502092050208E-2"/>
          <c:w val="0.81397037701621622"/>
          <c:h val="8.6758585093181351E-2"/>
        </c:manualLayout>
      </c:layout>
      <c:overlay val="0"/>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'Chart 3'!$B$2</c:f>
              <c:strCache>
                <c:ptCount val="1"/>
                <c:pt idx="0">
                  <c:v>Government budget balance </c:v>
                </c:pt>
              </c:strCache>
            </c:strRef>
          </c:tx>
          <c:spPr>
            <a:ln>
              <a:solidFill>
                <a:srgbClr val="0000FF"/>
              </a:solidFill>
            </a:ln>
          </c:spPr>
          <c:marker>
            <c:symbol val="none"/>
          </c:marker>
          <c:dPt>
            <c:idx val="11"/>
            <c:bubble3D val="0"/>
            <c:extLst>
              <c:ext xmlns:c16="http://schemas.microsoft.com/office/drawing/2014/chart" uri="{C3380CC4-5D6E-409C-BE32-E72D297353CC}">
                <c16:uniqueId val="{00000000-B203-461C-8B21-34847AD8F35A}"/>
              </c:ext>
            </c:extLst>
          </c:dPt>
          <c:cat>
            <c:numRef>
              <c:f>'Chart 3'!$D$1:$W$1</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'Chart 3'!$D$2:$W$2</c:f>
              <c:numCache>
                <c:formatCode>General</c:formatCode>
                <c:ptCount val="20"/>
                <c:pt idx="0">
                  <c:v>-3.0212431</c:v>
                </c:pt>
                <c:pt idx="1">
                  <c:v>-1.8045032999999999</c:v>
                </c:pt>
                <c:pt idx="2">
                  <c:v>-2.4384589000000001</c:v>
                </c:pt>
                <c:pt idx="3">
                  <c:v>-3.3932044000000001</c:v>
                </c:pt>
                <c:pt idx="4">
                  <c:v>-2.9951831000000002</c:v>
                </c:pt>
                <c:pt idx="5">
                  <c:v>-3.3390868</c:v>
                </c:pt>
                <c:pt idx="6">
                  <c:v>-3.4964308000000002</c:v>
                </c:pt>
                <c:pt idx="7">
                  <c:v>-4.1051858000000001</c:v>
                </c:pt>
                <c:pt idx="8">
                  <c:v>-3.5231474</c:v>
                </c:pt>
                <c:pt idx="9">
                  <c:v>-1.4648186000000001</c:v>
                </c:pt>
                <c:pt idx="10">
                  <c:v>-2.6310069</c:v>
                </c:pt>
                <c:pt idx="11">
                  <c:v>-5.2482128000000001</c:v>
                </c:pt>
                <c:pt idx="12">
                  <c:v>-4.2114358999999997</c:v>
                </c:pt>
                <c:pt idx="13">
                  <c:v>-3.6783123</c:v>
                </c:pt>
                <c:pt idx="14">
                  <c:v>-2.9181815000000002</c:v>
                </c:pt>
                <c:pt idx="15">
                  <c:v>-2.9224122000000001</c:v>
                </c:pt>
                <c:pt idx="16">
                  <c:v>-2.9858915000000001</c:v>
                </c:pt>
                <c:pt idx="17">
                  <c:v>-2.5757246</c:v>
                </c:pt>
                <c:pt idx="18">
                  <c:v>-2.4770544000000001</c:v>
                </c:pt>
                <c:pt idx="19">
                  <c:v>-2.3117361000000001</c:v>
                </c:pt>
              </c:numCache>
            </c:numRef>
          </c:val>
          <c:smooth val="0"/>
          <c:extLst>
            <c:ext xmlns:c16="http://schemas.microsoft.com/office/drawing/2014/chart" uri="{C3380CC4-5D6E-409C-BE32-E72D297353CC}">
              <c16:uniqueId val="{00000001-B203-461C-8B21-34847AD8F35A}"/>
            </c:ext>
          </c:extLst>
        </c:ser>
        <c:ser>
          <c:idx val="1"/>
          <c:order val="1"/>
          <c:tx>
            <c:strRef>
              <c:f>'Chart 3'!$B$4</c:f>
              <c:strCache>
                <c:ptCount val="1"/>
                <c:pt idx="0">
                  <c:v>Average (1998-2017)</c:v>
                </c:pt>
              </c:strCache>
            </c:strRef>
          </c:tx>
          <c:spPr>
            <a:ln>
              <a:solidFill>
                <a:srgbClr val="0000FF"/>
              </a:solidFill>
              <a:prstDash val="sysDash"/>
            </a:ln>
          </c:spPr>
          <c:marker>
            <c:symbol val="none"/>
          </c:marker>
          <c:cat>
            <c:numRef>
              <c:f>'Chart 3'!$D$1:$W$1</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'Chart 3'!$D$4:$W$4</c:f>
              <c:numCache>
                <c:formatCode>General</c:formatCode>
                <c:ptCount val="20"/>
                <c:pt idx="0">
                  <c:v>-3.07706152</c:v>
                </c:pt>
                <c:pt idx="1">
                  <c:v>-3.07706152</c:v>
                </c:pt>
                <c:pt idx="2">
                  <c:v>-3.07706152</c:v>
                </c:pt>
                <c:pt idx="3">
                  <c:v>-3.07706152</c:v>
                </c:pt>
                <c:pt idx="4">
                  <c:v>-3.07706152</c:v>
                </c:pt>
                <c:pt idx="5">
                  <c:v>-3.07706152</c:v>
                </c:pt>
                <c:pt idx="6">
                  <c:v>-3.07706152</c:v>
                </c:pt>
                <c:pt idx="7">
                  <c:v>-3.07706152</c:v>
                </c:pt>
                <c:pt idx="8">
                  <c:v>-3.07706152</c:v>
                </c:pt>
                <c:pt idx="9">
                  <c:v>-3.07706152</c:v>
                </c:pt>
                <c:pt idx="10">
                  <c:v>-3.07706152</c:v>
                </c:pt>
                <c:pt idx="11">
                  <c:v>-3.07706152</c:v>
                </c:pt>
                <c:pt idx="12">
                  <c:v>-3.07706152</c:v>
                </c:pt>
                <c:pt idx="13">
                  <c:v>-3.07706152</c:v>
                </c:pt>
                <c:pt idx="14">
                  <c:v>-3.07706152</c:v>
                </c:pt>
                <c:pt idx="15">
                  <c:v>-3.07706152</c:v>
                </c:pt>
                <c:pt idx="16">
                  <c:v>-3.07706152</c:v>
                </c:pt>
                <c:pt idx="17">
                  <c:v>-3.07706152</c:v>
                </c:pt>
                <c:pt idx="18">
                  <c:v>-3.07706152</c:v>
                </c:pt>
                <c:pt idx="19">
                  <c:v>-3.07706152</c:v>
                </c:pt>
              </c:numCache>
            </c:numRef>
          </c:val>
          <c:smooth val="0"/>
          <c:extLst>
            <c:ext xmlns:c16="http://schemas.microsoft.com/office/drawing/2014/chart" uri="{C3380CC4-5D6E-409C-BE32-E72D297353CC}">
              <c16:uniqueId val="{00000002-B203-461C-8B21-34847AD8F35A}"/>
            </c:ext>
          </c:extLst>
        </c:ser>
        <c:dLbls>
          <c:showLegendKey val="0"/>
          <c:showVal val="0"/>
          <c:showCatName val="0"/>
          <c:showSerName val="0"/>
          <c:showPercent val="0"/>
          <c:showBubbleSize val="0"/>
        </c:dLbls>
        <c:smooth val="0"/>
        <c:axId val="268086656"/>
        <c:axId val="268088448"/>
      </c:lineChart>
      <c:catAx>
        <c:axId val="268086656"/>
        <c:scaling>
          <c:orientation val="minMax"/>
        </c:scaling>
        <c:delete val="0"/>
        <c:axPos val="b"/>
        <c:numFmt formatCode="General" sourceLinked="1"/>
        <c:majorTickMark val="out"/>
        <c:minorTickMark val="none"/>
        <c:tickLblPos val="low"/>
        <c:txPr>
          <a:bodyPr rot="-5400000" vert="horz"/>
          <a:lstStyle/>
          <a:p>
            <a:pPr>
              <a:defRPr/>
            </a:pPr>
            <a:endParaRPr lang="de-DE"/>
          </a:p>
        </c:txPr>
        <c:crossAx val="268088448"/>
        <c:crosses val="autoZero"/>
        <c:auto val="1"/>
        <c:lblAlgn val="ctr"/>
        <c:lblOffset val="100"/>
        <c:noMultiLvlLbl val="0"/>
      </c:catAx>
      <c:valAx>
        <c:axId val="268088448"/>
        <c:scaling>
          <c:orientation val="minMax"/>
          <c:min val="-8"/>
        </c:scaling>
        <c:delete val="0"/>
        <c:axPos val="l"/>
        <c:majorGridlines>
          <c:spPr>
            <a:ln>
              <a:prstDash val="dash"/>
            </a:ln>
          </c:spPr>
        </c:majorGridlines>
        <c:numFmt formatCode="General" sourceLinked="1"/>
        <c:majorTickMark val="out"/>
        <c:minorTickMark val="none"/>
        <c:tickLblPos val="nextTo"/>
        <c:crossAx val="268086656"/>
        <c:crossesAt val="1"/>
        <c:crossBetween val="between"/>
      </c:valAx>
    </c:plotArea>
    <c:legend>
      <c:legendPos val="b"/>
      <c:overlay val="0"/>
      <c:txPr>
        <a:bodyPr/>
        <a:lstStyle/>
        <a:p>
          <a:pPr>
            <a:defRPr sz="1200"/>
          </a:pPr>
          <a:endParaRPr lang="de-DE"/>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3"/>
          <c:order val="0"/>
          <c:tx>
            <c:strRef>
              <c:f>'Chart 3'!$B$3</c:f>
              <c:strCache>
                <c:ptCount val="1"/>
                <c:pt idx="0">
                  <c:v>Government budget balance </c:v>
                </c:pt>
              </c:strCache>
            </c:strRef>
          </c:tx>
          <c:spPr>
            <a:ln>
              <a:solidFill>
                <a:srgbClr val="0000FF"/>
              </a:solidFill>
            </a:ln>
          </c:spPr>
          <c:marker>
            <c:symbol val="none"/>
          </c:marker>
          <c:cat>
            <c:numRef>
              <c:f>'Chart 3'!$D$1:$W$1</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'Chart 3'!$D$3:$W$3</c:f>
              <c:numCache>
                <c:formatCode>General</c:formatCode>
                <c:ptCount val="20"/>
                <c:pt idx="0">
                  <c:v>-2.3663945000000002</c:v>
                </c:pt>
                <c:pt idx="1">
                  <c:v>-1.5947773000000001</c:v>
                </c:pt>
                <c:pt idx="2">
                  <c:v>-1.3124594999999999</c:v>
                </c:pt>
                <c:pt idx="3">
                  <c:v>-1.3735337000000001</c:v>
                </c:pt>
                <c:pt idx="4">
                  <c:v>-3.1475437999999998</c:v>
                </c:pt>
                <c:pt idx="5">
                  <c:v>-3.9989300000000001</c:v>
                </c:pt>
                <c:pt idx="6">
                  <c:v>-3.5764222000000001</c:v>
                </c:pt>
                <c:pt idx="7">
                  <c:v>-3.3440596</c:v>
                </c:pt>
                <c:pt idx="8">
                  <c:v>-2.4369396999999999</c:v>
                </c:pt>
                <c:pt idx="9">
                  <c:v>-2.6304563000000001</c:v>
                </c:pt>
                <c:pt idx="10">
                  <c:v>-3.2580605</c:v>
                </c:pt>
                <c:pt idx="11">
                  <c:v>-7.1651769999999999</c:v>
                </c:pt>
                <c:pt idx="12">
                  <c:v>-6.8757220999999999</c:v>
                </c:pt>
                <c:pt idx="13">
                  <c:v>-5.1524704999999997</c:v>
                </c:pt>
                <c:pt idx="14">
                  <c:v>-4.9854595000000002</c:v>
                </c:pt>
                <c:pt idx="15">
                  <c:v>-4.0878266999999999</c:v>
                </c:pt>
                <c:pt idx="16">
                  <c:v>-3.9046593000000001</c:v>
                </c:pt>
                <c:pt idx="17">
                  <c:v>-3.6251747000000001</c:v>
                </c:pt>
                <c:pt idx="18">
                  <c:v>-3.4075245000000001</c:v>
                </c:pt>
                <c:pt idx="19">
                  <c:v>-2.5942531999999998</c:v>
                </c:pt>
              </c:numCache>
            </c:numRef>
          </c:val>
          <c:smooth val="0"/>
          <c:extLst>
            <c:ext xmlns:c16="http://schemas.microsoft.com/office/drawing/2014/chart" uri="{C3380CC4-5D6E-409C-BE32-E72D297353CC}">
              <c16:uniqueId val="{00000000-8037-4670-A988-AC58BEF4CA3E}"/>
            </c:ext>
          </c:extLst>
        </c:ser>
        <c:ser>
          <c:idx val="2"/>
          <c:order val="1"/>
          <c:tx>
            <c:strRef>
              <c:f>'Chart 3'!$B$5</c:f>
              <c:strCache>
                <c:ptCount val="1"/>
                <c:pt idx="0">
                  <c:v>Average (1998-2017)</c:v>
                </c:pt>
              </c:strCache>
            </c:strRef>
          </c:tx>
          <c:spPr>
            <a:ln>
              <a:solidFill>
                <a:srgbClr val="0000FF"/>
              </a:solidFill>
              <a:prstDash val="sysDash"/>
            </a:ln>
          </c:spPr>
          <c:marker>
            <c:symbol val="none"/>
          </c:marker>
          <c:cat>
            <c:numRef>
              <c:f>'Chart 3'!$D$1:$W$1</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'Chart 3'!$D$5:$W$5</c:f>
              <c:numCache>
                <c:formatCode>General</c:formatCode>
                <c:ptCount val="20"/>
                <c:pt idx="0">
                  <c:v>-3.5418922299999993</c:v>
                </c:pt>
                <c:pt idx="1">
                  <c:v>-3.5418922299999993</c:v>
                </c:pt>
                <c:pt idx="2">
                  <c:v>-3.5418922299999993</c:v>
                </c:pt>
                <c:pt idx="3">
                  <c:v>-3.5418922299999993</c:v>
                </c:pt>
                <c:pt idx="4">
                  <c:v>-3.5418922299999993</c:v>
                </c:pt>
                <c:pt idx="5">
                  <c:v>-3.5418922299999993</c:v>
                </c:pt>
                <c:pt idx="6">
                  <c:v>-3.5418922299999993</c:v>
                </c:pt>
                <c:pt idx="7">
                  <c:v>-3.5418922299999993</c:v>
                </c:pt>
                <c:pt idx="8">
                  <c:v>-3.5418922299999993</c:v>
                </c:pt>
                <c:pt idx="9">
                  <c:v>-3.5418922299999993</c:v>
                </c:pt>
                <c:pt idx="10">
                  <c:v>-3.5418922299999993</c:v>
                </c:pt>
                <c:pt idx="11">
                  <c:v>-3.5418922299999993</c:v>
                </c:pt>
                <c:pt idx="12">
                  <c:v>-3.5418922299999993</c:v>
                </c:pt>
                <c:pt idx="13">
                  <c:v>-3.5418922299999993</c:v>
                </c:pt>
                <c:pt idx="14">
                  <c:v>-3.5418922299999993</c:v>
                </c:pt>
                <c:pt idx="15">
                  <c:v>-3.5418922299999993</c:v>
                </c:pt>
                <c:pt idx="16">
                  <c:v>-3.5418922299999993</c:v>
                </c:pt>
                <c:pt idx="17">
                  <c:v>-3.5418922299999993</c:v>
                </c:pt>
                <c:pt idx="18">
                  <c:v>-3.5418922299999993</c:v>
                </c:pt>
                <c:pt idx="19">
                  <c:v>-3.5418922299999993</c:v>
                </c:pt>
              </c:numCache>
            </c:numRef>
          </c:val>
          <c:smooth val="0"/>
          <c:extLst>
            <c:ext xmlns:c16="http://schemas.microsoft.com/office/drawing/2014/chart" uri="{C3380CC4-5D6E-409C-BE32-E72D297353CC}">
              <c16:uniqueId val="{00000001-8037-4670-A988-AC58BEF4CA3E}"/>
            </c:ext>
          </c:extLst>
        </c:ser>
        <c:dLbls>
          <c:showLegendKey val="0"/>
          <c:showVal val="0"/>
          <c:showCatName val="0"/>
          <c:showSerName val="0"/>
          <c:showPercent val="0"/>
          <c:showBubbleSize val="0"/>
        </c:dLbls>
        <c:smooth val="0"/>
        <c:axId val="268125696"/>
        <c:axId val="268127232"/>
      </c:lineChart>
      <c:catAx>
        <c:axId val="268125696"/>
        <c:scaling>
          <c:orientation val="minMax"/>
        </c:scaling>
        <c:delete val="0"/>
        <c:axPos val="b"/>
        <c:numFmt formatCode="General" sourceLinked="1"/>
        <c:majorTickMark val="out"/>
        <c:minorTickMark val="none"/>
        <c:tickLblPos val="low"/>
        <c:txPr>
          <a:bodyPr rot="-5400000" vert="horz"/>
          <a:lstStyle/>
          <a:p>
            <a:pPr>
              <a:defRPr/>
            </a:pPr>
            <a:endParaRPr lang="de-DE"/>
          </a:p>
        </c:txPr>
        <c:crossAx val="268127232"/>
        <c:crosses val="autoZero"/>
        <c:auto val="1"/>
        <c:lblAlgn val="ctr"/>
        <c:lblOffset val="100"/>
        <c:noMultiLvlLbl val="0"/>
      </c:catAx>
      <c:valAx>
        <c:axId val="268127232"/>
        <c:scaling>
          <c:orientation val="minMax"/>
        </c:scaling>
        <c:delete val="0"/>
        <c:axPos val="l"/>
        <c:majorGridlines>
          <c:spPr>
            <a:ln>
              <a:prstDash val="dash"/>
            </a:ln>
          </c:spPr>
        </c:majorGridlines>
        <c:numFmt formatCode="General" sourceLinked="1"/>
        <c:majorTickMark val="out"/>
        <c:minorTickMark val="none"/>
        <c:tickLblPos val="nextTo"/>
        <c:crossAx val="268125696"/>
        <c:crossesAt val="1"/>
        <c:crossBetween val="between"/>
      </c:valAx>
    </c:plotArea>
    <c:legend>
      <c:legendPos val="b"/>
      <c:overlay val="0"/>
      <c:txPr>
        <a:bodyPr/>
        <a:lstStyle/>
        <a:p>
          <a:pPr>
            <a:defRPr sz="1100"/>
          </a:pPr>
          <a:endParaRPr lang="de-DE"/>
        </a:p>
      </c:txPr>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4"/>
          <c:order val="0"/>
          <c:marker>
            <c:symbol val="none"/>
          </c:marker>
          <c:val>
            <c:numRef>
              <c:f>'Chart 3'!#REF!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'Chart 3'!#REF!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'Chart 3'!#REF!</c15:sqref>
                        </c15:formulaRef>
                      </c:ext>
                    </c:extLst>
                  </c:multiLvlStrRef>
                </c15:cat>
              </c15:filteredCategoryTitle>
            </c:ext>
            <c:ext xmlns:c16="http://schemas.microsoft.com/office/drawing/2014/chart" uri="{C3380CC4-5D6E-409C-BE32-E72D297353CC}">
              <c16:uniqueId val="{00000000-41E3-4B5F-8994-966591DB92D1}"/>
            </c:ext>
          </c:extLst>
        </c:ser>
        <c:ser>
          <c:idx val="5"/>
          <c:order val="1"/>
          <c:spPr>
            <a:ln>
              <a:solidFill>
                <a:schemeClr val="accent5">
                  <a:lumMod val="75000"/>
                </a:schemeClr>
              </a:solidFill>
              <a:prstDash val="dash"/>
            </a:ln>
          </c:spPr>
          <c:marker>
            <c:symbol val="none"/>
          </c:marker>
          <c:val>
            <c:numRef>
              <c:f>'Chart 3'!#REF!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'Chart 3'!#REF!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'Chart 3'!#REF!</c15:sqref>
                        </c15:formulaRef>
                      </c:ext>
                    </c:extLst>
                  </c:multiLvlStrRef>
                </c15:cat>
              </c15:filteredCategoryTitle>
            </c:ext>
            <c:ext xmlns:c16="http://schemas.microsoft.com/office/drawing/2014/chart" uri="{C3380CC4-5D6E-409C-BE32-E72D297353CC}">
              <c16:uniqueId val="{00000001-41E3-4B5F-8994-966591DB92D1}"/>
            </c:ext>
          </c:extLst>
        </c:ser>
        <c:dLbls>
          <c:showLegendKey val="0"/>
          <c:showVal val="0"/>
          <c:showCatName val="0"/>
          <c:showSerName val="0"/>
          <c:showPercent val="0"/>
          <c:showBubbleSize val="0"/>
        </c:dLbls>
        <c:smooth val="0"/>
        <c:axId val="268168576"/>
        <c:axId val="268240000"/>
      </c:lineChart>
      <c:catAx>
        <c:axId val="268168576"/>
        <c:scaling>
          <c:orientation val="minMax"/>
        </c:scaling>
        <c:delete val="0"/>
        <c:axPos val="b"/>
        <c:numFmt formatCode="General" sourceLinked="1"/>
        <c:majorTickMark val="out"/>
        <c:minorTickMark val="none"/>
        <c:tickLblPos val="low"/>
        <c:txPr>
          <a:bodyPr rot="-5400000" vert="horz"/>
          <a:lstStyle/>
          <a:p>
            <a:pPr>
              <a:defRPr/>
            </a:pPr>
            <a:endParaRPr lang="de-DE"/>
          </a:p>
        </c:txPr>
        <c:crossAx val="268240000"/>
        <c:crosses val="autoZero"/>
        <c:auto val="1"/>
        <c:lblAlgn val="ctr"/>
        <c:lblOffset val="100"/>
        <c:noMultiLvlLbl val="0"/>
      </c:catAx>
      <c:valAx>
        <c:axId val="268240000"/>
        <c:scaling>
          <c:orientation val="minMax"/>
        </c:scaling>
        <c:delete val="0"/>
        <c:axPos val="l"/>
        <c:majorGridlines>
          <c:spPr>
            <a:ln>
              <a:prstDash val="sysDot"/>
            </a:ln>
          </c:spPr>
        </c:majorGridlines>
        <c:numFmt formatCode="General" sourceLinked="1"/>
        <c:majorTickMark val="out"/>
        <c:minorTickMark val="none"/>
        <c:tickLblPos val="nextTo"/>
        <c:crossAx val="268168576"/>
        <c:crossesAt val="1"/>
        <c:crossBetween val="between"/>
        <c:majorUnit val="1"/>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916914603600737"/>
          <c:y val="0.18159991247818696"/>
          <c:w val="0.79809446051229549"/>
          <c:h val="0.52384871285535495"/>
        </c:manualLayout>
      </c:layout>
      <c:scatterChart>
        <c:scatterStyle val="lineMarker"/>
        <c:varyColors val="0"/>
        <c:ser>
          <c:idx val="0"/>
          <c:order val="0"/>
          <c:spPr>
            <a:ln w="28575">
              <a:noFill/>
            </a:ln>
          </c:spPr>
          <c:marker>
            <c:symbol val="square"/>
            <c:size val="6"/>
            <c:spPr>
              <a:solidFill>
                <a:schemeClr val="accent2"/>
              </a:solidFill>
              <a:ln>
                <a:solidFill>
                  <a:schemeClr val="accent2"/>
                </a:solidFill>
              </a:ln>
            </c:spPr>
          </c:marker>
          <c:dLbls>
            <c:delete val="1"/>
          </c:dLbls>
          <c:trendline>
            <c:spPr>
              <a:ln w="25400" cmpd="sng">
                <a:solidFill>
                  <a:schemeClr val="tx2">
                    <a:lumMod val="50000"/>
                  </a:schemeClr>
                </a:solidFill>
              </a:ln>
            </c:spPr>
            <c:trendlineType val="linear"/>
            <c:backward val="2.5000000000000005E-2"/>
            <c:dispRSqr val="0"/>
            <c:dispEq val="0"/>
          </c:trendline>
          <c:xVal>
            <c:numRef>
              <c:f>'Chart 4'!$B$3:$C$3</c:f>
              <c:numCache>
                <c:formatCode>0.0%</c:formatCode>
                <c:ptCount val="2"/>
                <c:pt idx="0">
                  <c:v>0.03</c:v>
                </c:pt>
                <c:pt idx="1">
                  <c:v>0.05</c:v>
                </c:pt>
              </c:numCache>
            </c:numRef>
          </c:xVal>
          <c:yVal>
            <c:numRef>
              <c:f>'Chart 4'!$B$2:$C$2</c:f>
              <c:numCache>
                <c:formatCode>0.0%</c:formatCode>
                <c:ptCount val="2"/>
                <c:pt idx="0">
                  <c:v>1.7999999999999999E-2</c:v>
                </c:pt>
                <c:pt idx="1">
                  <c:v>0.03</c:v>
                </c:pt>
              </c:numCache>
            </c:numRef>
          </c:yVal>
          <c:smooth val="0"/>
          <c:extLst>
            <c:ext xmlns:c16="http://schemas.microsoft.com/office/drawing/2014/chart" uri="{C3380CC4-5D6E-409C-BE32-E72D297353CC}">
              <c16:uniqueId val="{00000001-643E-4154-AE31-758F1D0E56AC}"/>
            </c:ext>
          </c:extLst>
        </c:ser>
        <c:dLbls>
          <c:dLblPos val="r"/>
          <c:showLegendKey val="0"/>
          <c:showVal val="1"/>
          <c:showCatName val="0"/>
          <c:showSerName val="0"/>
          <c:showPercent val="0"/>
          <c:showBubbleSize val="0"/>
        </c:dLbls>
        <c:axId val="268263424"/>
        <c:axId val="268265344"/>
      </c:scatterChart>
      <c:valAx>
        <c:axId val="268263424"/>
        <c:scaling>
          <c:orientation val="minMax"/>
        </c:scaling>
        <c:delete val="0"/>
        <c:axPos val="b"/>
        <c:majorGridlines>
          <c:spPr>
            <a:ln w="9525">
              <a:prstDash val="dash"/>
            </a:ln>
          </c:spPr>
        </c:majorGridlines>
        <c:title>
          <c:tx>
            <c:rich>
              <a:bodyPr/>
              <a:lstStyle/>
              <a:p>
                <a:pPr>
                  <a:defRPr>
                    <a:latin typeface="Arial" panose="020B0604020202020204" pitchFamily="34" charset="0"/>
                    <a:cs typeface="Arial" panose="020B0604020202020204" pitchFamily="34" charset="0"/>
                  </a:defRPr>
                </a:pPr>
                <a:r>
                  <a:rPr lang="en-GB">
                    <a:latin typeface="Arial" panose="020B0604020202020204" pitchFamily="34" charset="0"/>
                    <a:cs typeface="Arial" panose="020B0604020202020204" pitchFamily="34" charset="0"/>
                  </a:rPr>
                  <a:t>Nominal GDP growth (%)</a:t>
                </a:r>
              </a:p>
            </c:rich>
          </c:tx>
          <c:layout>
            <c:manualLayout>
              <c:xMode val="edge"/>
              <c:yMode val="edge"/>
              <c:x val="0.48455419960210683"/>
              <c:y val="0.77875117462169086"/>
            </c:manualLayout>
          </c:layout>
          <c:overlay val="0"/>
        </c:title>
        <c:numFmt formatCode="0.0%" sourceLinked="1"/>
        <c:majorTickMark val="out"/>
        <c:minorTickMark val="none"/>
        <c:tickLblPos val="nextTo"/>
        <c:spPr>
          <a:ln>
            <a:prstDash val="dash"/>
          </a:ln>
        </c:spPr>
        <c:txPr>
          <a:bodyPr/>
          <a:lstStyle/>
          <a:p>
            <a:pPr>
              <a:defRPr sz="900"/>
            </a:pPr>
            <a:endParaRPr lang="de-DE"/>
          </a:p>
        </c:txPr>
        <c:crossAx val="268265344"/>
        <c:crosses val="autoZero"/>
        <c:crossBetween val="midCat"/>
        <c:majorUnit val="1.0000000000000002E-2"/>
      </c:valAx>
      <c:valAx>
        <c:axId val="268265344"/>
        <c:scaling>
          <c:orientation val="minMax"/>
        </c:scaling>
        <c:delete val="0"/>
        <c:axPos val="l"/>
        <c:majorGridlines>
          <c:spPr>
            <a:ln>
              <a:prstDash val="dash"/>
            </a:ln>
          </c:spPr>
        </c:majorGridlines>
        <c:title>
          <c:tx>
            <c:rich>
              <a:bodyPr rot="0" vert="horz"/>
              <a:lstStyle/>
              <a:p>
                <a:pPr>
                  <a:defRPr>
                    <a:latin typeface="Arial" panose="020B0604020202020204" pitchFamily="34" charset="0"/>
                    <a:cs typeface="Arial" panose="020B0604020202020204" pitchFamily="34" charset="0"/>
                  </a:defRPr>
                </a:pPr>
                <a:r>
                  <a:rPr lang="en-GB">
                    <a:latin typeface="Arial" panose="020B0604020202020204" pitchFamily="34" charset="0"/>
                    <a:cs typeface="Arial" panose="020B0604020202020204" pitchFamily="34" charset="0"/>
                  </a:rPr>
                  <a:t>Deficit (% of GDP)</a:t>
                </a:r>
              </a:p>
            </c:rich>
          </c:tx>
          <c:layout>
            <c:manualLayout>
              <c:xMode val="edge"/>
              <c:yMode val="edge"/>
              <c:x val="8.7124878993223617E-2"/>
              <c:y val="0.11350577145598735"/>
            </c:manualLayout>
          </c:layout>
          <c:overlay val="0"/>
        </c:title>
        <c:numFmt formatCode="0.0%" sourceLinked="1"/>
        <c:majorTickMark val="out"/>
        <c:minorTickMark val="none"/>
        <c:tickLblPos val="nextTo"/>
        <c:spPr>
          <a:ln>
            <a:prstDash val="sysDot"/>
          </a:ln>
        </c:spPr>
        <c:txPr>
          <a:bodyPr/>
          <a:lstStyle/>
          <a:p>
            <a:pPr>
              <a:defRPr sz="900"/>
            </a:pPr>
            <a:endParaRPr lang="de-DE"/>
          </a:p>
        </c:txPr>
        <c:crossAx val="268263424"/>
        <c:crosses val="autoZero"/>
        <c:crossBetween val="midCat"/>
      </c:valAx>
      <c:spPr>
        <a:noFill/>
      </c:spPr>
    </c:plotArea>
    <c:plotVisOnly val="1"/>
    <c:dispBlanksAs val="gap"/>
    <c:showDLblsOverMax val="0"/>
  </c:chart>
  <c:spPr>
    <a:ln cmpd="sng">
      <a:noFill/>
    </a:ln>
  </c:spPr>
  <c:printSettings>
    <c:headerFooter/>
    <c:pageMargins b="0.75" l="0.7" r="0.7" t="0.75" header="0.3" footer="0.3"/>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392287145363525E-2"/>
          <c:y val="3.311277251894916E-2"/>
          <c:w val="0.9084347071183736"/>
          <c:h val="0.70477916207556368"/>
        </c:manualLayout>
      </c:layout>
      <c:barChart>
        <c:barDir val="col"/>
        <c:grouping val="clustered"/>
        <c:varyColors val="0"/>
        <c:ser>
          <c:idx val="0"/>
          <c:order val="0"/>
          <c:tx>
            <c:strRef>
              <c:f>'Chart 5'!$AF$1</c:f>
              <c:strCache>
                <c:ptCount val="1"/>
                <c:pt idx="0">
                  <c:v>Real time estimate (autumn forecast in year t-1 for year t)</c:v>
                </c:pt>
              </c:strCache>
            </c:strRef>
          </c:tx>
          <c:invertIfNegative val="0"/>
          <c:cat>
            <c:numRef>
              <c:f>'Chart 5'!$AE$5:$AE$18</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'Chart 5'!$AF$5:$AF$18</c:f>
              <c:numCache>
                <c:formatCode>0.00</c:formatCode>
                <c:ptCount val="14"/>
                <c:pt idx="0">
                  <c:v>-1.3585719000000001</c:v>
                </c:pt>
                <c:pt idx="1">
                  <c:v>-1.2386170999999999</c:v>
                </c:pt>
                <c:pt idx="2">
                  <c:v>-0.89486010000000005</c:v>
                </c:pt>
                <c:pt idx="3">
                  <c:v>-0.66028659999999995</c:v>
                </c:pt>
                <c:pt idx="4">
                  <c:v>-0.1164809</c:v>
                </c:pt>
                <c:pt idx="5">
                  <c:v>-0.73580299999999998</c:v>
                </c:pt>
                <c:pt idx="6">
                  <c:v>-2.9640806</c:v>
                </c:pt>
                <c:pt idx="7">
                  <c:v>-2.3633327</c:v>
                </c:pt>
                <c:pt idx="8">
                  <c:v>-2.1964256</c:v>
                </c:pt>
                <c:pt idx="9">
                  <c:v>-2.6919092999999998</c:v>
                </c:pt>
                <c:pt idx="10">
                  <c:v>-2.4447752</c:v>
                </c:pt>
                <c:pt idx="11">
                  <c:v>-2.2952284999999999</c:v>
                </c:pt>
                <c:pt idx="12">
                  <c:v>-1.1090150999999999</c:v>
                </c:pt>
                <c:pt idx="13" formatCode="General">
                  <c:v>-0.7</c:v>
                </c:pt>
              </c:numCache>
            </c:numRef>
          </c:val>
          <c:extLst>
            <c:ext xmlns:c16="http://schemas.microsoft.com/office/drawing/2014/chart" uri="{C3380CC4-5D6E-409C-BE32-E72D297353CC}">
              <c16:uniqueId val="{00000000-6047-4A4A-AF44-008EE9E12408}"/>
            </c:ext>
          </c:extLst>
        </c:ser>
        <c:ser>
          <c:idx val="1"/>
          <c:order val="1"/>
          <c:tx>
            <c:strRef>
              <c:f>'Chart 5'!$AG$1</c:f>
              <c:strCache>
                <c:ptCount val="1"/>
                <c:pt idx="0">
                  <c:v>Latest estimate (AMECO spring 2018)</c:v>
                </c:pt>
              </c:strCache>
            </c:strRef>
          </c:tx>
          <c:invertIfNegative val="0"/>
          <c:cat>
            <c:numRef>
              <c:f>'Chart 5'!$AE$5:$AE$18</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'Chart 5'!$AG$5:$AG$18</c:f>
              <c:numCache>
                <c:formatCode>General</c:formatCode>
                <c:ptCount val="14"/>
                <c:pt idx="0">
                  <c:v>0.22952149999999999</c:v>
                </c:pt>
                <c:pt idx="1">
                  <c:v>0.16130839999999999</c:v>
                </c:pt>
                <c:pt idx="2">
                  <c:v>1.5342013999999999</c:v>
                </c:pt>
                <c:pt idx="3">
                  <c:v>2.7306625000000002</c:v>
                </c:pt>
                <c:pt idx="4">
                  <c:v>1.6888905000000001</c:v>
                </c:pt>
                <c:pt idx="5">
                  <c:v>-3.4459347</c:v>
                </c:pt>
                <c:pt idx="6">
                  <c:v>-2.1688711000000001</c:v>
                </c:pt>
                <c:pt idx="7">
                  <c:v>-1.2650216000000001</c:v>
                </c:pt>
                <c:pt idx="8">
                  <c:v>-2.3998263999999998</c:v>
                </c:pt>
                <c:pt idx="9">
                  <c:v>-3.2105883</c:v>
                </c:pt>
                <c:pt idx="10">
                  <c:v>-2.7035271000000001</c:v>
                </c:pt>
                <c:pt idx="11">
                  <c:v>-2.0170208000000001</c:v>
                </c:pt>
                <c:pt idx="12">
                  <c:v>-1.323528</c:v>
                </c:pt>
                <c:pt idx="13">
                  <c:v>-0.4912783</c:v>
                </c:pt>
              </c:numCache>
            </c:numRef>
          </c:val>
          <c:extLst>
            <c:ext xmlns:c16="http://schemas.microsoft.com/office/drawing/2014/chart" uri="{C3380CC4-5D6E-409C-BE32-E72D297353CC}">
              <c16:uniqueId val="{00000001-6047-4A4A-AF44-008EE9E12408}"/>
            </c:ext>
          </c:extLst>
        </c:ser>
        <c:dLbls>
          <c:showLegendKey val="0"/>
          <c:showVal val="0"/>
          <c:showCatName val="0"/>
          <c:showSerName val="0"/>
          <c:showPercent val="0"/>
          <c:showBubbleSize val="0"/>
        </c:dLbls>
        <c:gapWidth val="150"/>
        <c:axId val="268360320"/>
        <c:axId val="268366208"/>
      </c:barChart>
      <c:lineChart>
        <c:grouping val="standard"/>
        <c:varyColors val="0"/>
        <c:ser>
          <c:idx val="2"/>
          <c:order val="2"/>
          <c:tx>
            <c:v>Revisions (per annum)</c:v>
          </c:tx>
          <c:spPr>
            <a:ln w="19050">
              <a:solidFill>
                <a:srgbClr val="FFC000"/>
              </a:solidFill>
            </a:ln>
          </c:spPr>
          <c:marker>
            <c:spPr>
              <a:solidFill>
                <a:srgbClr val="FFC000"/>
              </a:solidFill>
              <a:ln w="25400">
                <a:solidFill>
                  <a:srgbClr val="FFC000"/>
                </a:solidFill>
              </a:ln>
            </c:spPr>
          </c:marker>
          <c:cat>
            <c:numRef>
              <c:f>'Chart 5'!$AE$5:$AE$18</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'Chart 5'!$AH$5:$AH$18</c:f>
              <c:numCache>
                <c:formatCode>0.00</c:formatCode>
                <c:ptCount val="14"/>
                <c:pt idx="0">
                  <c:v>1.5880934</c:v>
                </c:pt>
                <c:pt idx="1">
                  <c:v>1.3999254999999999</c:v>
                </c:pt>
                <c:pt idx="2">
                  <c:v>2.4290615</c:v>
                </c:pt>
                <c:pt idx="3">
                  <c:v>3.3909491000000003</c:v>
                </c:pt>
                <c:pt idx="4">
                  <c:v>1.8053714000000001</c:v>
                </c:pt>
                <c:pt idx="5">
                  <c:v>-2.7101316999999998</c:v>
                </c:pt>
                <c:pt idx="6">
                  <c:v>0.7952094999999999</c:v>
                </c:pt>
                <c:pt idx="7">
                  <c:v>1.0983110999999999</c:v>
                </c:pt>
                <c:pt idx="8">
                  <c:v>-0.20340079999999983</c:v>
                </c:pt>
                <c:pt idx="9">
                  <c:v>-0.51867900000000011</c:v>
                </c:pt>
                <c:pt idx="10">
                  <c:v>-0.25875190000000003</c:v>
                </c:pt>
                <c:pt idx="11">
                  <c:v>0.27820769999999984</c:v>
                </c:pt>
                <c:pt idx="12">
                  <c:v>-0.21451290000000012</c:v>
                </c:pt>
                <c:pt idx="13">
                  <c:v>0.20872169999999995</c:v>
                </c:pt>
              </c:numCache>
            </c:numRef>
          </c:val>
          <c:smooth val="0"/>
          <c:extLst>
            <c:ext xmlns:c16="http://schemas.microsoft.com/office/drawing/2014/chart" uri="{C3380CC4-5D6E-409C-BE32-E72D297353CC}">
              <c16:uniqueId val="{00000002-6047-4A4A-AF44-008EE9E12408}"/>
            </c:ext>
          </c:extLst>
        </c:ser>
        <c:ser>
          <c:idx val="3"/>
          <c:order val="3"/>
          <c:tx>
            <c:v>Average revisions (2004-17)</c:v>
          </c:tx>
          <c:spPr>
            <a:ln>
              <a:solidFill>
                <a:schemeClr val="tx1"/>
              </a:solidFill>
              <a:prstDash val="dash"/>
            </a:ln>
          </c:spPr>
          <c:marker>
            <c:symbol val="none"/>
          </c:marker>
          <c:cat>
            <c:numRef>
              <c:f>'Chart 5'!$AE$5:$AE$18</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'Chart 5'!$AI$5:$AI$18</c:f>
              <c:numCache>
                <c:formatCode>0.00</c:formatCode>
                <c:ptCount val="14"/>
                <c:pt idx="0">
                  <c:v>0.68305022307692309</c:v>
                </c:pt>
                <c:pt idx="1">
                  <c:v>0.68305022307692309</c:v>
                </c:pt>
                <c:pt idx="2">
                  <c:v>0.68305022307692309</c:v>
                </c:pt>
                <c:pt idx="3">
                  <c:v>0.68305022307692309</c:v>
                </c:pt>
                <c:pt idx="4">
                  <c:v>0.68305022307692309</c:v>
                </c:pt>
                <c:pt idx="5">
                  <c:v>0.68305022307692309</c:v>
                </c:pt>
                <c:pt idx="6">
                  <c:v>0.68305022307692309</c:v>
                </c:pt>
                <c:pt idx="7">
                  <c:v>0.68305022307692309</c:v>
                </c:pt>
                <c:pt idx="8">
                  <c:v>0.68305022307692309</c:v>
                </c:pt>
                <c:pt idx="9">
                  <c:v>0.68305022307692309</c:v>
                </c:pt>
                <c:pt idx="10">
                  <c:v>0.68305022307692309</c:v>
                </c:pt>
                <c:pt idx="11">
                  <c:v>0.68305022307692309</c:v>
                </c:pt>
                <c:pt idx="12">
                  <c:v>0.68305022307692309</c:v>
                </c:pt>
                <c:pt idx="13">
                  <c:v>0.68305022307692309</c:v>
                </c:pt>
              </c:numCache>
            </c:numRef>
          </c:val>
          <c:smooth val="0"/>
          <c:extLst>
            <c:ext xmlns:c16="http://schemas.microsoft.com/office/drawing/2014/chart" uri="{C3380CC4-5D6E-409C-BE32-E72D297353CC}">
              <c16:uniqueId val="{00000003-6047-4A4A-AF44-008EE9E12408}"/>
            </c:ext>
          </c:extLst>
        </c:ser>
        <c:dLbls>
          <c:showLegendKey val="0"/>
          <c:showVal val="0"/>
          <c:showCatName val="0"/>
          <c:showSerName val="0"/>
          <c:showPercent val="0"/>
          <c:showBubbleSize val="0"/>
        </c:dLbls>
        <c:marker val="1"/>
        <c:smooth val="0"/>
        <c:axId val="268360320"/>
        <c:axId val="268366208"/>
      </c:lineChart>
      <c:catAx>
        <c:axId val="268360320"/>
        <c:scaling>
          <c:orientation val="minMax"/>
        </c:scaling>
        <c:delete val="0"/>
        <c:axPos val="b"/>
        <c:numFmt formatCode="General" sourceLinked="1"/>
        <c:majorTickMark val="out"/>
        <c:minorTickMark val="none"/>
        <c:tickLblPos val="low"/>
        <c:crossAx val="268366208"/>
        <c:crosses val="autoZero"/>
        <c:auto val="1"/>
        <c:lblAlgn val="ctr"/>
        <c:lblOffset val="100"/>
        <c:noMultiLvlLbl val="0"/>
      </c:catAx>
      <c:valAx>
        <c:axId val="268366208"/>
        <c:scaling>
          <c:orientation val="minMax"/>
        </c:scaling>
        <c:delete val="0"/>
        <c:axPos val="l"/>
        <c:numFmt formatCode="0.00" sourceLinked="1"/>
        <c:majorTickMark val="out"/>
        <c:minorTickMark val="none"/>
        <c:tickLblPos val="nextTo"/>
        <c:crossAx val="268360320"/>
        <c:crosses val="autoZero"/>
        <c:crossBetween val="between"/>
      </c:valAx>
    </c:plotArea>
    <c:legend>
      <c:legendPos val="r"/>
      <c:layout>
        <c:manualLayout>
          <c:xMode val="edge"/>
          <c:yMode val="edge"/>
          <c:x val="0.15225334957369063"/>
          <c:y val="0.81585267303292774"/>
          <c:w val="0.72716199756394639"/>
          <c:h val="0.1724945651555333"/>
        </c:manualLayout>
      </c:layout>
      <c:overlay val="0"/>
      <c:txPr>
        <a:bodyPr/>
        <a:lstStyle/>
        <a:p>
          <a:pPr>
            <a:defRPr sz="100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9227052773759E-2"/>
          <c:y val="7.8936995094173304E-2"/>
          <c:w val="0.85077762453018424"/>
          <c:h val="0.81250313308352673"/>
        </c:manualLayout>
      </c:layout>
      <c:scatterChart>
        <c:scatterStyle val="smoothMarker"/>
        <c:varyColors val="0"/>
        <c:ser>
          <c:idx val="0"/>
          <c:order val="0"/>
          <c:dLbls>
            <c:dLbl>
              <c:idx val="0"/>
              <c:layout>
                <c:manualLayout>
                  <c:x val="-2.9699510831586302E-2"/>
                  <c:y val="-3.5335689045936397E-2"/>
                </c:manualLayout>
              </c:layout>
              <c:tx>
                <c:rich>
                  <a:bodyPr/>
                  <a:lstStyle/>
                  <a:p>
                    <a:pPr>
                      <a:defRPr sz="1200" b="1">
                        <a:solidFill>
                          <a:srgbClr val="FF0000"/>
                        </a:solidFill>
                      </a:defRPr>
                    </a:pPr>
                    <a:r>
                      <a:rPr lang="en-GB" sz="1200" b="1">
                        <a:solidFill>
                          <a:srgbClr val="FF0000"/>
                        </a:solidFill>
                      </a:rPr>
                      <a:t>2003</a:t>
                    </a:r>
                    <a:endParaRPr lang="en-GB"/>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98F-47D6-B9AB-781080BC4706}"/>
                </c:ext>
              </c:extLst>
            </c:dLbl>
            <c:dLbl>
              <c:idx val="1"/>
              <c:layout>
                <c:manualLayout>
                  <c:x val="-1.7465070203393808E-3"/>
                  <c:y val="-9.0673590543291598E-3"/>
                </c:manualLayout>
              </c:layout>
              <c:tx>
                <c:rich>
                  <a:bodyPr/>
                  <a:lstStyle/>
                  <a:p>
                    <a:pPr>
                      <a:defRPr sz="1200" b="1">
                        <a:solidFill>
                          <a:srgbClr val="FF0000"/>
                        </a:solidFill>
                      </a:defRPr>
                    </a:pPr>
                    <a:r>
                      <a:rPr lang="en-GB" sz="1200" b="1">
                        <a:solidFill>
                          <a:srgbClr val="FF0000"/>
                        </a:solidFill>
                      </a:rPr>
                      <a:t>2004</a:t>
                    </a:r>
                    <a:endParaRPr lang="en-GB"/>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98F-47D6-B9AB-781080BC4706}"/>
                </c:ext>
              </c:extLst>
            </c:dLbl>
            <c:dLbl>
              <c:idx val="2"/>
              <c:tx>
                <c:rich>
                  <a:bodyPr/>
                  <a:lstStyle/>
                  <a:p>
                    <a:pPr>
                      <a:defRPr sz="1200" b="1">
                        <a:solidFill>
                          <a:srgbClr val="FF0000"/>
                        </a:solidFill>
                      </a:defRPr>
                    </a:pPr>
                    <a:r>
                      <a:rPr lang="en-GB" sz="1200" b="1">
                        <a:solidFill>
                          <a:srgbClr val="FF0000"/>
                        </a:solidFill>
                      </a:rPr>
                      <a:t>2005</a:t>
                    </a:r>
                    <a:endParaRPr lang="en-GB"/>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98F-47D6-B9AB-781080BC4706}"/>
                </c:ext>
              </c:extLst>
            </c:dLbl>
            <c:dLbl>
              <c:idx val="3"/>
              <c:tx>
                <c:rich>
                  <a:bodyPr/>
                  <a:lstStyle/>
                  <a:p>
                    <a:pPr>
                      <a:defRPr sz="1200" b="1">
                        <a:solidFill>
                          <a:srgbClr val="FF0000"/>
                        </a:solidFill>
                      </a:defRPr>
                    </a:pPr>
                    <a:r>
                      <a:rPr lang="en-GB" sz="1200" b="1">
                        <a:solidFill>
                          <a:srgbClr val="FF0000"/>
                        </a:solidFill>
                      </a:rPr>
                      <a:t>2006</a:t>
                    </a:r>
                    <a:endParaRPr lang="en-GB"/>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98F-47D6-B9AB-781080BC4706}"/>
                </c:ext>
              </c:extLst>
            </c:dLbl>
            <c:dLbl>
              <c:idx val="4"/>
              <c:layout>
                <c:manualLayout>
                  <c:x val="-6.289308176100622E-2"/>
                  <c:y val="-8.8339222614840993E-3"/>
                </c:manualLayout>
              </c:layout>
              <c:tx>
                <c:rich>
                  <a:bodyPr/>
                  <a:lstStyle/>
                  <a:p>
                    <a:pPr>
                      <a:defRPr sz="1200" b="1">
                        <a:solidFill>
                          <a:srgbClr val="FF0000"/>
                        </a:solidFill>
                      </a:defRPr>
                    </a:pPr>
                    <a:r>
                      <a:rPr lang="en-GB" sz="1200" b="1">
                        <a:solidFill>
                          <a:srgbClr val="FF0000"/>
                        </a:solidFill>
                      </a:rPr>
                      <a:t>2007</a:t>
                    </a:r>
                    <a:endParaRPr lang="en-GB"/>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98F-47D6-B9AB-781080BC4706}"/>
                </c:ext>
              </c:extLst>
            </c:dLbl>
            <c:dLbl>
              <c:idx val="5"/>
              <c:tx>
                <c:rich>
                  <a:bodyPr/>
                  <a:lstStyle/>
                  <a:p>
                    <a:pPr>
                      <a:defRPr sz="1200" b="1">
                        <a:solidFill>
                          <a:srgbClr val="FF0000"/>
                        </a:solidFill>
                      </a:defRPr>
                    </a:pPr>
                    <a:r>
                      <a:rPr lang="en-GB" sz="1200" b="1">
                        <a:solidFill>
                          <a:srgbClr val="FF0000"/>
                        </a:solidFill>
                      </a:rPr>
                      <a:t>2008</a:t>
                    </a:r>
                    <a:endParaRPr lang="en-GB"/>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98F-47D6-B9AB-781080BC4706}"/>
                </c:ext>
              </c:extLst>
            </c:dLbl>
            <c:dLbl>
              <c:idx val="6"/>
              <c:tx>
                <c:rich>
                  <a:bodyPr/>
                  <a:lstStyle/>
                  <a:p>
                    <a:pPr>
                      <a:defRPr sz="1200" b="1">
                        <a:solidFill>
                          <a:srgbClr val="FF0000"/>
                        </a:solidFill>
                      </a:defRPr>
                    </a:pPr>
                    <a:r>
                      <a:rPr lang="en-GB" sz="1200" b="1">
                        <a:solidFill>
                          <a:srgbClr val="FF0000"/>
                        </a:solidFill>
                      </a:rPr>
                      <a:t>2009</a:t>
                    </a:r>
                    <a:endParaRPr lang="en-GB"/>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98F-47D6-B9AB-781080BC4706}"/>
                </c:ext>
              </c:extLst>
            </c:dLbl>
            <c:dLbl>
              <c:idx val="7"/>
              <c:tx>
                <c:rich>
                  <a:bodyPr/>
                  <a:lstStyle/>
                  <a:p>
                    <a:pPr>
                      <a:defRPr sz="1200" b="1">
                        <a:solidFill>
                          <a:srgbClr val="FF0000"/>
                        </a:solidFill>
                      </a:defRPr>
                    </a:pPr>
                    <a:r>
                      <a:rPr lang="en-GB" sz="1200" b="1">
                        <a:solidFill>
                          <a:srgbClr val="FF0000"/>
                        </a:solidFill>
                      </a:rPr>
                      <a:t>2010</a:t>
                    </a:r>
                    <a:endParaRPr lang="en-GB"/>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98F-47D6-B9AB-781080BC4706}"/>
                </c:ext>
              </c:extLst>
            </c:dLbl>
            <c:dLbl>
              <c:idx val="8"/>
              <c:tx>
                <c:rich>
                  <a:bodyPr/>
                  <a:lstStyle/>
                  <a:p>
                    <a:pPr>
                      <a:defRPr sz="1200" b="1">
                        <a:solidFill>
                          <a:srgbClr val="FF0000"/>
                        </a:solidFill>
                      </a:defRPr>
                    </a:pPr>
                    <a:r>
                      <a:rPr lang="en-GB" sz="1200" b="1">
                        <a:solidFill>
                          <a:srgbClr val="FF0000"/>
                        </a:solidFill>
                      </a:rPr>
                      <a:t>2011</a:t>
                    </a:r>
                    <a:endParaRPr lang="en-GB"/>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98F-47D6-B9AB-781080BC4706}"/>
                </c:ext>
              </c:extLst>
            </c:dLbl>
            <c:dLbl>
              <c:idx val="9"/>
              <c:tx>
                <c:rich>
                  <a:bodyPr/>
                  <a:lstStyle/>
                  <a:p>
                    <a:pPr>
                      <a:defRPr sz="1200" b="1">
                        <a:solidFill>
                          <a:srgbClr val="FF0000"/>
                        </a:solidFill>
                      </a:defRPr>
                    </a:pPr>
                    <a:r>
                      <a:rPr lang="en-GB" sz="1200" b="1">
                        <a:solidFill>
                          <a:srgbClr val="FF0000"/>
                        </a:solidFill>
                      </a:rPr>
                      <a:t>2012</a:t>
                    </a:r>
                    <a:endParaRPr lang="en-GB"/>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98F-47D6-B9AB-781080BC4706}"/>
                </c:ext>
              </c:extLst>
            </c:dLbl>
            <c:dLbl>
              <c:idx val="10"/>
              <c:layout>
                <c:manualLayout>
                  <c:x val="-7.6846308894932755E-2"/>
                  <c:y val="1.5112265090548646E-2"/>
                </c:manualLayout>
              </c:layout>
              <c:tx>
                <c:rich>
                  <a:bodyPr/>
                  <a:lstStyle/>
                  <a:p>
                    <a:pPr>
                      <a:defRPr sz="1200" b="1">
                        <a:solidFill>
                          <a:srgbClr val="FF0000"/>
                        </a:solidFill>
                      </a:defRPr>
                    </a:pPr>
                    <a:r>
                      <a:rPr lang="en-GB" sz="1200" b="1">
                        <a:solidFill>
                          <a:srgbClr val="FF0000"/>
                        </a:solidFill>
                      </a:rPr>
                      <a:t>2013</a:t>
                    </a:r>
                    <a:endParaRPr lang="en-GB"/>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98F-47D6-B9AB-781080BC4706}"/>
                </c:ext>
              </c:extLst>
            </c:dLbl>
            <c:dLbl>
              <c:idx val="11"/>
              <c:layout>
                <c:manualLayout>
                  <c:x val="-2.0964360587002129E-2"/>
                  <c:y val="-4.1572176476461102E-2"/>
                </c:manualLayout>
              </c:layout>
              <c:tx>
                <c:rich>
                  <a:bodyPr/>
                  <a:lstStyle/>
                  <a:p>
                    <a:pPr>
                      <a:defRPr sz="1200" b="1">
                        <a:solidFill>
                          <a:srgbClr val="FF0000"/>
                        </a:solidFill>
                      </a:defRPr>
                    </a:pPr>
                    <a:r>
                      <a:rPr lang="en-GB" sz="1200" b="1">
                        <a:solidFill>
                          <a:srgbClr val="FF0000"/>
                        </a:solidFill>
                      </a:rPr>
                      <a:t>2014</a:t>
                    </a:r>
                    <a:endParaRPr lang="en-GB"/>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98F-47D6-B9AB-781080BC4706}"/>
                </c:ext>
              </c:extLst>
            </c:dLbl>
            <c:dLbl>
              <c:idx val="12"/>
              <c:tx>
                <c:rich>
                  <a:bodyPr/>
                  <a:lstStyle/>
                  <a:p>
                    <a:pPr>
                      <a:defRPr sz="1200" b="1">
                        <a:solidFill>
                          <a:srgbClr val="FF0000"/>
                        </a:solidFill>
                      </a:defRPr>
                    </a:pPr>
                    <a:r>
                      <a:rPr lang="en-GB" sz="1200" b="1">
                        <a:solidFill>
                          <a:srgbClr val="FF0000"/>
                        </a:solidFill>
                      </a:rPr>
                      <a:t>2015</a:t>
                    </a:r>
                    <a:endParaRPr lang="en-GB"/>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98F-47D6-B9AB-781080BC4706}"/>
                </c:ext>
              </c:extLst>
            </c:dLbl>
            <c:dLbl>
              <c:idx val="13"/>
              <c:layout>
                <c:manualLayout>
                  <c:x val="-7.5099801874593364E-2"/>
                  <c:y val="1.2089812072438918E-2"/>
                </c:manualLayout>
              </c:layout>
              <c:tx>
                <c:rich>
                  <a:bodyPr/>
                  <a:lstStyle/>
                  <a:p>
                    <a:pPr>
                      <a:defRPr sz="1200" b="1">
                        <a:solidFill>
                          <a:srgbClr val="FF0000"/>
                        </a:solidFill>
                      </a:defRPr>
                    </a:pPr>
                    <a:r>
                      <a:rPr lang="en-GB" sz="1200" b="1">
                        <a:solidFill>
                          <a:srgbClr val="FF0000"/>
                        </a:solidFill>
                      </a:rPr>
                      <a:t>2016</a:t>
                    </a:r>
                    <a:endParaRPr lang="en-GB"/>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98F-47D6-B9AB-781080BC47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'Chart 5'!$AF$4:$AF$17</c:f>
              <c:numCache>
                <c:formatCode>0.00</c:formatCode>
                <c:ptCount val="14"/>
                <c:pt idx="1">
                  <c:v>-1.3585719000000001</c:v>
                </c:pt>
                <c:pt idx="2">
                  <c:v>-1.2386170999999999</c:v>
                </c:pt>
                <c:pt idx="3">
                  <c:v>-0.89486010000000005</c:v>
                </c:pt>
                <c:pt idx="4">
                  <c:v>-0.66028659999999995</c:v>
                </c:pt>
                <c:pt idx="5">
                  <c:v>-0.1164809</c:v>
                </c:pt>
                <c:pt idx="6">
                  <c:v>-0.73580299999999998</c:v>
                </c:pt>
                <c:pt idx="7">
                  <c:v>-2.9640806</c:v>
                </c:pt>
                <c:pt idx="8">
                  <c:v>-2.3633327</c:v>
                </c:pt>
                <c:pt idx="9">
                  <c:v>-2.1964256</c:v>
                </c:pt>
                <c:pt idx="10">
                  <c:v>-2.6919092999999998</c:v>
                </c:pt>
                <c:pt idx="11">
                  <c:v>-2.4447752</c:v>
                </c:pt>
                <c:pt idx="12">
                  <c:v>-2.2952284999999999</c:v>
                </c:pt>
                <c:pt idx="13">
                  <c:v>-1.1090150999999999</c:v>
                </c:pt>
              </c:numCache>
            </c:numRef>
          </c:xVal>
          <c:yVal>
            <c:numRef>
              <c:f>'Chart 5'!$AK$4:$AK$17</c:f>
              <c:numCache>
                <c:formatCode>0.00</c:formatCode>
                <c:ptCount val="14"/>
                <c:pt idx="0">
                  <c:v>1.7108496</c:v>
                </c:pt>
                <c:pt idx="1">
                  <c:v>1.3520403999999999</c:v>
                </c:pt>
                <c:pt idx="2">
                  <c:v>1.2400424999999999</c:v>
                </c:pt>
                <c:pt idx="3">
                  <c:v>0.96006429999999998</c:v>
                </c:pt>
                <c:pt idx="4">
                  <c:v>2.1194617</c:v>
                </c:pt>
                <c:pt idx="5">
                  <c:v>1.9094594</c:v>
                </c:pt>
                <c:pt idx="6">
                  <c:v>-0.88936159999999997</c:v>
                </c:pt>
                <c:pt idx="7">
                  <c:v>-2.1184744000000002</c:v>
                </c:pt>
                <c:pt idx="8">
                  <c:v>1.5692600000000001E-2</c:v>
                </c:pt>
                <c:pt idx="9">
                  <c:v>1.2222472</c:v>
                </c:pt>
                <c:pt idx="10">
                  <c:v>1.7158909</c:v>
                </c:pt>
                <c:pt idx="11">
                  <c:v>1.7928278</c:v>
                </c:pt>
                <c:pt idx="12">
                  <c:v>1.5902816</c:v>
                </c:pt>
                <c:pt idx="13">
                  <c:v>0.96644010000000002</c:v>
                </c:pt>
              </c:numCache>
            </c:numRef>
          </c:yVal>
          <c:smooth val="1"/>
          <c:extLst>
            <c:ext xmlns:c16="http://schemas.microsoft.com/office/drawing/2014/chart" uri="{C3380CC4-5D6E-409C-BE32-E72D297353CC}">
              <c16:uniqueId val="{0000000E-998F-47D6-B9AB-781080BC4706}"/>
            </c:ext>
          </c:extLst>
        </c:ser>
        <c:dLbls>
          <c:showLegendKey val="0"/>
          <c:showVal val="0"/>
          <c:showCatName val="0"/>
          <c:showSerName val="0"/>
          <c:showPercent val="0"/>
          <c:showBubbleSize val="0"/>
        </c:dLbls>
        <c:axId val="268413184"/>
        <c:axId val="268427648"/>
      </c:scatterChart>
      <c:valAx>
        <c:axId val="268413184"/>
        <c:scaling>
          <c:orientation val="minMax"/>
          <c:max val="4"/>
        </c:scaling>
        <c:delete val="0"/>
        <c:axPos val="b"/>
        <c:title>
          <c:tx>
            <c:rich>
              <a:bodyPr/>
              <a:lstStyle/>
              <a:p>
                <a:pPr>
                  <a:defRPr/>
                </a:pPr>
                <a:r>
                  <a:rPr lang="en-GB"/>
                  <a:t>Output gap (% of potential GDP)</a:t>
                </a:r>
              </a:p>
            </c:rich>
          </c:tx>
          <c:layout>
            <c:manualLayout>
              <c:xMode val="edge"/>
              <c:yMode val="edge"/>
              <c:x val="0.37982634246190927"/>
              <c:y val="0.91231379888989284"/>
            </c:manualLayout>
          </c:layout>
          <c:overlay val="0"/>
        </c:title>
        <c:numFmt formatCode="0.0" sourceLinked="0"/>
        <c:majorTickMark val="none"/>
        <c:minorTickMark val="none"/>
        <c:tickLblPos val="nextTo"/>
        <c:txPr>
          <a:bodyPr rot="0" vert="horz"/>
          <a:lstStyle/>
          <a:p>
            <a:pPr>
              <a:defRPr sz="1100" b="0" i="0" u="none" strike="noStrike" baseline="0">
                <a:solidFill>
                  <a:srgbClr val="000000"/>
                </a:solidFill>
                <a:latin typeface="Calibri"/>
                <a:ea typeface="Calibri"/>
                <a:cs typeface="Calibri"/>
              </a:defRPr>
            </a:pPr>
            <a:endParaRPr lang="de-DE"/>
          </a:p>
        </c:txPr>
        <c:crossAx val="268427648"/>
        <c:crosses val="autoZero"/>
        <c:crossBetween val="midCat"/>
        <c:majorUnit val="2"/>
        <c:minorUnit val="0.8"/>
      </c:valAx>
      <c:valAx>
        <c:axId val="268427648"/>
        <c:scaling>
          <c:orientation val="minMax"/>
          <c:max val="2.5"/>
          <c:min val="-2.5"/>
        </c:scaling>
        <c:delete val="0"/>
        <c:axPos val="l"/>
        <c:title>
          <c:tx>
            <c:rich>
              <a:bodyPr/>
              <a:lstStyle/>
              <a:p>
                <a:pPr>
                  <a:defRPr/>
                </a:pPr>
                <a:r>
                  <a:rPr lang="en-GB"/>
                  <a:t>CAPB (% of potential GDP)</a:t>
                </a:r>
              </a:p>
            </c:rich>
          </c:tx>
          <c:layout>
            <c:manualLayout>
              <c:xMode val="edge"/>
              <c:yMode val="edge"/>
              <c:x val="1.5409080154288891E-2"/>
              <c:y val="0.29955316036315133"/>
            </c:manualLayout>
          </c:layout>
          <c:overlay val="0"/>
        </c:title>
        <c:numFmt formatCode="0.0" sourceLinked="0"/>
        <c:majorTickMark val="none"/>
        <c:minorTickMark val="none"/>
        <c:tickLblPos val="nextTo"/>
        <c:txPr>
          <a:bodyPr/>
          <a:lstStyle/>
          <a:p>
            <a:pPr>
              <a:defRPr sz="1100"/>
            </a:pPr>
            <a:endParaRPr lang="de-DE"/>
          </a:p>
        </c:txPr>
        <c:crossAx val="268413184"/>
        <c:crosses val="autoZero"/>
        <c:crossBetween val="midCat"/>
        <c:majorUnit val="2.5"/>
      </c:valAx>
    </c:plotArea>
    <c:plotVisOnly val="1"/>
    <c:dispBlanksAs val="gap"/>
    <c:showDLblsOverMax val="0"/>
  </c:chart>
  <c:spPr>
    <a:ln>
      <a:noFill/>
    </a:ln>
  </c:sp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9227052773759E-2"/>
          <c:y val="7.8936995094173304E-2"/>
          <c:w val="0.85077762453018424"/>
          <c:h val="0.81250313308352673"/>
        </c:manualLayout>
      </c:layout>
      <c:scatterChart>
        <c:scatterStyle val="smoothMarker"/>
        <c:varyColors val="0"/>
        <c:ser>
          <c:idx val="0"/>
          <c:order val="0"/>
          <c:dLbls>
            <c:dLbl>
              <c:idx val="0"/>
              <c:tx>
                <c:rich>
                  <a:bodyPr/>
                  <a:lstStyle/>
                  <a:p>
                    <a:pPr>
                      <a:defRPr sz="1200" b="1">
                        <a:solidFill>
                          <a:srgbClr val="FF0000"/>
                        </a:solidFill>
                      </a:defRPr>
                    </a:pPr>
                    <a:r>
                      <a:rPr lang="en-GB" sz="1200" b="1">
                        <a:solidFill>
                          <a:srgbClr val="FF0000"/>
                        </a:solidFill>
                      </a:rPr>
                      <a:t>2003</a:t>
                    </a:r>
                    <a:endParaRPr lang="en-GB"/>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5C-42E6-906C-87CD218DCA43}"/>
                </c:ext>
              </c:extLst>
            </c:dLbl>
            <c:dLbl>
              <c:idx val="1"/>
              <c:layout>
                <c:manualLayout>
                  <c:x val="-6.6386591613155271E-2"/>
                  <c:y val="-2.9679892045296457E-2"/>
                </c:manualLayout>
              </c:layout>
              <c:tx>
                <c:rich>
                  <a:bodyPr/>
                  <a:lstStyle/>
                  <a:p>
                    <a:pPr>
                      <a:defRPr sz="1200" b="1">
                        <a:solidFill>
                          <a:srgbClr val="FF0000"/>
                        </a:solidFill>
                      </a:defRPr>
                    </a:pPr>
                    <a:r>
                      <a:rPr lang="en-GB" sz="1200" b="1">
                        <a:solidFill>
                          <a:srgbClr val="FF0000"/>
                        </a:solidFill>
                      </a:rPr>
                      <a:t>2004</a:t>
                    </a:r>
                    <a:endParaRPr lang="en-GB"/>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5C-42E6-906C-87CD218DCA43}"/>
                </c:ext>
              </c:extLst>
            </c:dLbl>
            <c:dLbl>
              <c:idx val="2"/>
              <c:layout>
                <c:manualLayout>
                  <c:x val="-3.8434661076170509E-2"/>
                  <c:y val="-3.2391048292108308E-2"/>
                </c:manualLayout>
              </c:layout>
              <c:tx>
                <c:rich>
                  <a:bodyPr/>
                  <a:lstStyle/>
                  <a:p>
                    <a:pPr>
                      <a:defRPr sz="1200" b="1">
                        <a:solidFill>
                          <a:srgbClr val="FF0000"/>
                        </a:solidFill>
                      </a:defRPr>
                    </a:pPr>
                    <a:r>
                      <a:rPr lang="en-GB" sz="1200" b="1">
                        <a:solidFill>
                          <a:srgbClr val="FF0000"/>
                        </a:solidFill>
                      </a:rPr>
                      <a:t>2005</a:t>
                    </a:r>
                    <a:endParaRPr lang="en-GB"/>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05C-42E6-906C-87CD218DCA43}"/>
                </c:ext>
              </c:extLst>
            </c:dLbl>
            <c:dLbl>
              <c:idx val="3"/>
              <c:tx>
                <c:rich>
                  <a:bodyPr/>
                  <a:lstStyle/>
                  <a:p>
                    <a:pPr>
                      <a:defRPr sz="1200" b="1">
                        <a:solidFill>
                          <a:srgbClr val="FF0000"/>
                        </a:solidFill>
                      </a:defRPr>
                    </a:pPr>
                    <a:r>
                      <a:rPr lang="en-GB" sz="1200" b="1">
                        <a:solidFill>
                          <a:srgbClr val="FF0000"/>
                        </a:solidFill>
                      </a:rPr>
                      <a:t>2006</a:t>
                    </a:r>
                    <a:endParaRPr lang="en-GB"/>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5C-42E6-906C-87CD218DCA43}"/>
                </c:ext>
              </c:extLst>
            </c:dLbl>
            <c:dLbl>
              <c:idx val="4"/>
              <c:tx>
                <c:rich>
                  <a:bodyPr/>
                  <a:lstStyle/>
                  <a:p>
                    <a:pPr>
                      <a:defRPr sz="1200" b="1">
                        <a:solidFill>
                          <a:srgbClr val="FF0000"/>
                        </a:solidFill>
                      </a:defRPr>
                    </a:pPr>
                    <a:r>
                      <a:rPr lang="en-GB" sz="1200" b="1">
                        <a:solidFill>
                          <a:srgbClr val="FF0000"/>
                        </a:solidFill>
                      </a:rPr>
                      <a:t>2007</a:t>
                    </a:r>
                    <a:endParaRPr lang="en-GB"/>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05C-42E6-906C-87CD218DCA43}"/>
                </c:ext>
              </c:extLst>
            </c:dLbl>
            <c:dLbl>
              <c:idx val="5"/>
              <c:tx>
                <c:rich>
                  <a:bodyPr/>
                  <a:lstStyle/>
                  <a:p>
                    <a:pPr>
                      <a:defRPr sz="1200" b="1">
                        <a:solidFill>
                          <a:srgbClr val="FF0000"/>
                        </a:solidFill>
                      </a:defRPr>
                    </a:pPr>
                    <a:r>
                      <a:rPr lang="en-GB" sz="1200" b="1">
                        <a:solidFill>
                          <a:srgbClr val="FF0000"/>
                        </a:solidFill>
                      </a:rPr>
                      <a:t>2008</a:t>
                    </a:r>
                    <a:endParaRPr lang="en-GB"/>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05C-42E6-906C-87CD218DCA43}"/>
                </c:ext>
              </c:extLst>
            </c:dLbl>
            <c:dLbl>
              <c:idx val="6"/>
              <c:layout>
                <c:manualLayout>
                  <c:x val="-3.668763102725367E-2"/>
                  <c:y val="3.5335689045936397E-2"/>
                </c:manualLayout>
              </c:layout>
              <c:tx>
                <c:rich>
                  <a:bodyPr/>
                  <a:lstStyle/>
                  <a:p>
                    <a:pPr>
                      <a:defRPr sz="1200" b="1">
                        <a:solidFill>
                          <a:srgbClr val="FF0000"/>
                        </a:solidFill>
                      </a:defRPr>
                    </a:pPr>
                    <a:r>
                      <a:rPr lang="en-GB" sz="1200" b="1">
                        <a:solidFill>
                          <a:srgbClr val="FF0000"/>
                        </a:solidFill>
                      </a:rPr>
                      <a:t>2009</a:t>
                    </a:r>
                    <a:endParaRPr lang="en-GB"/>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05C-42E6-906C-87CD218DCA43}"/>
                </c:ext>
              </c:extLst>
            </c:dLbl>
            <c:dLbl>
              <c:idx val="7"/>
              <c:tx>
                <c:rich>
                  <a:bodyPr/>
                  <a:lstStyle/>
                  <a:p>
                    <a:pPr>
                      <a:defRPr sz="1200" b="1">
                        <a:solidFill>
                          <a:srgbClr val="FF0000"/>
                        </a:solidFill>
                      </a:defRPr>
                    </a:pPr>
                    <a:r>
                      <a:rPr lang="en-GB" sz="1200" b="1">
                        <a:solidFill>
                          <a:srgbClr val="FF0000"/>
                        </a:solidFill>
                      </a:rPr>
                      <a:t>2010</a:t>
                    </a:r>
                    <a:endParaRPr lang="en-GB"/>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05C-42E6-906C-87CD218DCA43}"/>
                </c:ext>
              </c:extLst>
            </c:dLbl>
            <c:dLbl>
              <c:idx val="8"/>
              <c:layout>
                <c:manualLayout>
                  <c:x val="-4.716981132075472E-2"/>
                  <c:y val="-2.3747839086886238E-2"/>
                </c:manualLayout>
              </c:layout>
              <c:tx>
                <c:rich>
                  <a:bodyPr/>
                  <a:lstStyle/>
                  <a:p>
                    <a:pPr>
                      <a:defRPr sz="1200" b="1">
                        <a:solidFill>
                          <a:srgbClr val="FF0000"/>
                        </a:solidFill>
                      </a:defRPr>
                    </a:pPr>
                    <a:r>
                      <a:rPr lang="en-GB" sz="1200" b="1">
                        <a:solidFill>
                          <a:srgbClr val="FF0000"/>
                        </a:solidFill>
                      </a:rPr>
                      <a:t>2011</a:t>
                    </a:r>
                    <a:endParaRPr lang="en-GB"/>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05C-42E6-906C-87CD218DCA43}"/>
                </c:ext>
              </c:extLst>
            </c:dLbl>
            <c:dLbl>
              <c:idx val="9"/>
              <c:tx>
                <c:rich>
                  <a:bodyPr/>
                  <a:lstStyle/>
                  <a:p>
                    <a:pPr>
                      <a:defRPr sz="1200" b="1">
                        <a:solidFill>
                          <a:srgbClr val="FF0000"/>
                        </a:solidFill>
                      </a:defRPr>
                    </a:pPr>
                    <a:r>
                      <a:rPr lang="en-GB" sz="1200" b="1">
                        <a:solidFill>
                          <a:srgbClr val="FF0000"/>
                        </a:solidFill>
                      </a:rPr>
                      <a:t>2012</a:t>
                    </a:r>
                    <a:endParaRPr lang="en-GB"/>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05C-42E6-906C-87CD218DCA43}"/>
                </c:ext>
              </c:extLst>
            </c:dLbl>
            <c:dLbl>
              <c:idx val="10"/>
              <c:layout>
                <c:manualLayout>
                  <c:x val="-7.6846308894932755E-2"/>
                  <c:y val="1.5112265090548646E-2"/>
                </c:manualLayout>
              </c:layout>
              <c:tx>
                <c:rich>
                  <a:bodyPr/>
                  <a:lstStyle/>
                  <a:p>
                    <a:pPr>
                      <a:defRPr sz="1200" b="1">
                        <a:solidFill>
                          <a:srgbClr val="FF0000"/>
                        </a:solidFill>
                      </a:defRPr>
                    </a:pPr>
                    <a:r>
                      <a:rPr lang="en-GB" sz="1200" b="1">
                        <a:solidFill>
                          <a:srgbClr val="FF0000"/>
                        </a:solidFill>
                      </a:rPr>
                      <a:t>2013</a:t>
                    </a:r>
                    <a:endParaRPr lang="en-GB"/>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05C-42E6-906C-87CD218DCA43}"/>
                </c:ext>
              </c:extLst>
            </c:dLbl>
            <c:dLbl>
              <c:idx val="11"/>
              <c:tx>
                <c:rich>
                  <a:bodyPr/>
                  <a:lstStyle/>
                  <a:p>
                    <a:pPr>
                      <a:defRPr sz="1200" b="1">
                        <a:solidFill>
                          <a:srgbClr val="FF0000"/>
                        </a:solidFill>
                      </a:defRPr>
                    </a:pPr>
                    <a:r>
                      <a:rPr lang="en-GB" sz="1200" b="1">
                        <a:solidFill>
                          <a:srgbClr val="FF0000"/>
                        </a:solidFill>
                      </a:rPr>
                      <a:t>2014</a:t>
                    </a:r>
                    <a:endParaRPr lang="en-GB"/>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05C-42E6-906C-87CD218DCA43}"/>
                </c:ext>
              </c:extLst>
            </c:dLbl>
            <c:dLbl>
              <c:idx val="12"/>
              <c:layout>
                <c:manualLayout>
                  <c:x val="-4.5422781271837874E-2"/>
                  <c:y val="4.4169611307420496E-2"/>
                </c:manualLayout>
              </c:layout>
              <c:tx>
                <c:rich>
                  <a:bodyPr/>
                  <a:lstStyle/>
                  <a:p>
                    <a:pPr>
                      <a:defRPr sz="1200" b="1">
                        <a:solidFill>
                          <a:srgbClr val="FF0000"/>
                        </a:solidFill>
                      </a:defRPr>
                    </a:pPr>
                    <a:r>
                      <a:rPr lang="en-GB" sz="1200" b="1">
                        <a:solidFill>
                          <a:srgbClr val="FF0000"/>
                        </a:solidFill>
                      </a:rPr>
                      <a:t>2015</a:t>
                    </a:r>
                    <a:endParaRPr lang="en-GB"/>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05C-42E6-906C-87CD218DCA43}"/>
                </c:ext>
              </c:extLst>
            </c:dLbl>
            <c:dLbl>
              <c:idx val="13"/>
              <c:layout>
                <c:manualLayout>
                  <c:x val="-7.5099801874593364E-2"/>
                  <c:y val="1.2089812072438918E-2"/>
                </c:manualLayout>
              </c:layout>
              <c:tx>
                <c:rich>
                  <a:bodyPr/>
                  <a:lstStyle/>
                  <a:p>
                    <a:pPr>
                      <a:defRPr sz="1200" b="1">
                        <a:solidFill>
                          <a:srgbClr val="FF0000"/>
                        </a:solidFill>
                      </a:defRPr>
                    </a:pPr>
                    <a:r>
                      <a:rPr lang="en-GB" sz="1200" b="1">
                        <a:solidFill>
                          <a:srgbClr val="FF0000"/>
                        </a:solidFill>
                      </a:rPr>
                      <a:t>2016</a:t>
                    </a:r>
                    <a:endParaRPr lang="en-GB"/>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05C-42E6-906C-87CD218DCA4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'Chart 5'!$AF$4:$AF$17</c:f>
              <c:numCache>
                <c:formatCode>0.00</c:formatCode>
                <c:ptCount val="14"/>
                <c:pt idx="1">
                  <c:v>-1.3585719000000001</c:v>
                </c:pt>
                <c:pt idx="2">
                  <c:v>-1.2386170999999999</c:v>
                </c:pt>
                <c:pt idx="3">
                  <c:v>-0.89486010000000005</c:v>
                </c:pt>
                <c:pt idx="4">
                  <c:v>-0.66028659999999995</c:v>
                </c:pt>
                <c:pt idx="5">
                  <c:v>-0.1164809</c:v>
                </c:pt>
                <c:pt idx="6">
                  <c:v>-0.73580299999999998</c:v>
                </c:pt>
                <c:pt idx="7">
                  <c:v>-2.9640806</c:v>
                </c:pt>
                <c:pt idx="8">
                  <c:v>-2.3633327</c:v>
                </c:pt>
                <c:pt idx="9">
                  <c:v>-2.1964256</c:v>
                </c:pt>
                <c:pt idx="10">
                  <c:v>-2.6919092999999998</c:v>
                </c:pt>
                <c:pt idx="11">
                  <c:v>-2.4447752</c:v>
                </c:pt>
                <c:pt idx="12">
                  <c:v>-2.2952284999999999</c:v>
                </c:pt>
                <c:pt idx="13">
                  <c:v>-1.1090150999999999</c:v>
                </c:pt>
              </c:numCache>
            </c:numRef>
          </c:xVal>
          <c:yVal>
            <c:numRef>
              <c:f>'Chart 5'!$AL$4:$AL$17</c:f>
              <c:numCache>
                <c:formatCode>0.00</c:formatCode>
                <c:ptCount val="14"/>
                <c:pt idx="0">
                  <c:v>0.1502543999999999</c:v>
                </c:pt>
                <c:pt idx="1">
                  <c:v>4.9009999999993781E-4</c:v>
                </c:pt>
                <c:pt idx="2">
                  <c:v>0.21850320000000001</c:v>
                </c:pt>
                <c:pt idx="3">
                  <c:v>-0.12035440000000008</c:v>
                </c:pt>
                <c:pt idx="4">
                  <c:v>0.40590180000000009</c:v>
                </c:pt>
                <c:pt idx="5">
                  <c:v>-0.35724220000000018</c:v>
                </c:pt>
                <c:pt idx="6">
                  <c:v>-0.98349010000000003</c:v>
                </c:pt>
                <c:pt idx="7">
                  <c:v>-0.1831438000000003</c:v>
                </c:pt>
                <c:pt idx="8">
                  <c:v>1.6162441999999999</c:v>
                </c:pt>
                <c:pt idx="9">
                  <c:v>1.4718347000000001</c:v>
                </c:pt>
                <c:pt idx="10">
                  <c:v>1.201408</c:v>
                </c:pt>
                <c:pt idx="11">
                  <c:v>0.23097900000000005</c:v>
                </c:pt>
                <c:pt idx="12">
                  <c:v>-0.15637190000000012</c:v>
                </c:pt>
                <c:pt idx="13">
                  <c:v>-0.28686839999999991</c:v>
                </c:pt>
              </c:numCache>
            </c:numRef>
          </c:yVal>
          <c:smooth val="1"/>
          <c:extLst>
            <c:ext xmlns:c16="http://schemas.microsoft.com/office/drawing/2014/chart" uri="{C3380CC4-5D6E-409C-BE32-E72D297353CC}">
              <c16:uniqueId val="{0000000E-705C-42E6-906C-87CD218DCA43}"/>
            </c:ext>
          </c:extLst>
        </c:ser>
        <c:dLbls>
          <c:showLegendKey val="0"/>
          <c:showVal val="0"/>
          <c:showCatName val="0"/>
          <c:showSerName val="0"/>
          <c:showPercent val="0"/>
          <c:showBubbleSize val="0"/>
        </c:dLbls>
        <c:axId val="289062272"/>
        <c:axId val="289084928"/>
      </c:scatterChart>
      <c:valAx>
        <c:axId val="289062272"/>
        <c:scaling>
          <c:orientation val="minMax"/>
          <c:max val="4"/>
        </c:scaling>
        <c:delete val="0"/>
        <c:axPos val="b"/>
        <c:title>
          <c:tx>
            <c:rich>
              <a:bodyPr/>
              <a:lstStyle/>
              <a:p>
                <a:pPr>
                  <a:defRPr/>
                </a:pPr>
                <a:r>
                  <a:rPr lang="en-GB"/>
                  <a:t>Output gap (% of potential GDP)</a:t>
                </a:r>
              </a:p>
            </c:rich>
          </c:tx>
          <c:layout>
            <c:manualLayout>
              <c:xMode val="edge"/>
              <c:yMode val="edge"/>
              <c:x val="0.37982634246190927"/>
              <c:y val="0.91231379888989284"/>
            </c:manualLayout>
          </c:layout>
          <c:overlay val="0"/>
        </c:title>
        <c:numFmt formatCode="0.0" sourceLinked="0"/>
        <c:majorTickMark val="none"/>
        <c:minorTickMark val="none"/>
        <c:tickLblPos val="nextTo"/>
        <c:txPr>
          <a:bodyPr rot="0" vert="horz"/>
          <a:lstStyle/>
          <a:p>
            <a:pPr>
              <a:defRPr sz="1100" b="0" i="0" u="none" strike="noStrike" baseline="0">
                <a:solidFill>
                  <a:srgbClr val="000000"/>
                </a:solidFill>
                <a:latin typeface="Calibri"/>
                <a:ea typeface="Calibri"/>
                <a:cs typeface="Calibri"/>
              </a:defRPr>
            </a:pPr>
            <a:endParaRPr lang="de-DE"/>
          </a:p>
        </c:txPr>
        <c:crossAx val="289084928"/>
        <c:crosses val="autoZero"/>
        <c:crossBetween val="midCat"/>
        <c:majorUnit val="2"/>
        <c:minorUnit val="0.8"/>
      </c:valAx>
      <c:valAx>
        <c:axId val="289084928"/>
        <c:scaling>
          <c:orientation val="minMax"/>
          <c:max val="2.5"/>
          <c:min val="-2.5"/>
        </c:scaling>
        <c:delete val="0"/>
        <c:axPos val="l"/>
        <c:title>
          <c:tx>
            <c:rich>
              <a:bodyPr/>
              <a:lstStyle/>
              <a:p>
                <a:pPr>
                  <a:defRPr/>
                </a:pPr>
                <a:r>
                  <a:rPr lang="en-GB"/>
                  <a:t>Change in the CAPB (% of potential GDP)</a:t>
                </a:r>
              </a:p>
            </c:rich>
          </c:tx>
          <c:layout>
            <c:manualLayout>
              <c:xMode val="edge"/>
              <c:yMode val="edge"/>
              <c:x val="1.5409080154288891E-2"/>
              <c:y val="0.29955316036315133"/>
            </c:manualLayout>
          </c:layout>
          <c:overlay val="0"/>
        </c:title>
        <c:numFmt formatCode="0.0" sourceLinked="0"/>
        <c:majorTickMark val="none"/>
        <c:minorTickMark val="none"/>
        <c:tickLblPos val="nextTo"/>
        <c:txPr>
          <a:bodyPr/>
          <a:lstStyle/>
          <a:p>
            <a:pPr>
              <a:defRPr sz="1100"/>
            </a:pPr>
            <a:endParaRPr lang="de-DE"/>
          </a:p>
        </c:txPr>
        <c:crossAx val="289062272"/>
        <c:crosses val="autoZero"/>
        <c:crossBetween val="midCat"/>
        <c:majorUnit val="2.5"/>
      </c:valAx>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12</xdr:col>
      <xdr:colOff>95250</xdr:colOff>
      <xdr:row>16</xdr:row>
      <xdr:rowOff>47624</xdr:rowOff>
    </xdr:from>
    <xdr:to>
      <xdr:col>21</xdr:col>
      <xdr:colOff>323850</xdr:colOff>
      <xdr:row>35</xdr:row>
      <xdr:rowOff>123824</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419100</xdr:colOff>
      <xdr:row>21</xdr:row>
      <xdr:rowOff>76202</xdr:rowOff>
    </xdr:from>
    <xdr:to>
      <xdr:col>21</xdr:col>
      <xdr:colOff>161925</xdr:colOff>
      <xdr:row>21</xdr:row>
      <xdr:rowOff>85725</xdr:rowOff>
    </xdr:to>
    <xdr:cxnSp macro="">
      <xdr:nvCxnSpPr>
        <xdr:cNvPr id="5" name="Straight Connector 4">
          <a:extLst>
            <a:ext uri="{FF2B5EF4-FFF2-40B4-BE49-F238E27FC236}">
              <a16:creationId xmlns:a16="http://schemas.microsoft.com/office/drawing/2014/main" id="{00000000-0008-0000-0200-000005000000}"/>
            </a:ext>
          </a:extLst>
        </xdr:cNvPr>
        <xdr:cNvCxnSpPr/>
      </xdr:nvCxnSpPr>
      <xdr:spPr>
        <a:xfrm>
          <a:off x="6848475" y="3476627"/>
          <a:ext cx="4543425" cy="9523"/>
        </a:xfrm>
        <a:prstGeom prst="line">
          <a:avLst/>
        </a:prstGeom>
        <a:ln w="28575">
          <a:solidFill>
            <a:srgbClr val="FF0000"/>
          </a:solidFill>
          <a:prstDash val="dash"/>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10.xml><?xml version="1.0" encoding="utf-8"?>
<c:userShapes xmlns:c="http://schemas.openxmlformats.org/drawingml/2006/chart">
  <cdr:relSizeAnchor xmlns:cdr="http://schemas.openxmlformats.org/drawingml/2006/chartDrawing">
    <cdr:from>
      <cdr:x>0.02171</cdr:x>
      <cdr:y>0.04958</cdr:y>
    </cdr:from>
    <cdr:to>
      <cdr:x>0.22306</cdr:x>
      <cdr:y>0.13791</cdr:y>
    </cdr:to>
    <cdr:sp macro="" textlink="">
      <cdr:nvSpPr>
        <cdr:cNvPr id="2" name="TextBox 13"/>
        <cdr:cNvSpPr txBox="1"/>
      </cdr:nvSpPr>
      <cdr:spPr>
        <a:xfrm xmlns:a="http://schemas.openxmlformats.org/drawingml/2006/main">
          <a:off x="159656" y="203199"/>
          <a:ext cx="1469571" cy="37011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pro-cyclical tightening</a:t>
          </a:r>
        </a:p>
      </cdr:txBody>
    </cdr:sp>
  </cdr:relSizeAnchor>
  <cdr:relSizeAnchor xmlns:cdr="http://schemas.openxmlformats.org/drawingml/2006/chartDrawing">
    <cdr:from>
      <cdr:x>0.68487</cdr:x>
      <cdr:y>0.05784</cdr:y>
    </cdr:from>
    <cdr:to>
      <cdr:x>0.93786</cdr:x>
      <cdr:y>0.14568</cdr:y>
    </cdr:to>
    <cdr:sp macro="" textlink="">
      <cdr:nvSpPr>
        <cdr:cNvPr id="3" name="TextBox 13"/>
        <cdr:cNvSpPr txBox="1"/>
      </cdr:nvSpPr>
      <cdr:spPr>
        <a:xfrm xmlns:a="http://schemas.openxmlformats.org/drawingml/2006/main">
          <a:off x="4974773" y="235857"/>
          <a:ext cx="1836055" cy="37011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counter-cyclical tightening</a:t>
          </a:r>
        </a:p>
      </cdr:txBody>
    </cdr:sp>
  </cdr:relSizeAnchor>
  <cdr:relSizeAnchor xmlns:cdr="http://schemas.openxmlformats.org/drawingml/2006/chartDrawing">
    <cdr:from>
      <cdr:x>0.70084</cdr:x>
      <cdr:y>0.84091</cdr:y>
    </cdr:from>
    <cdr:to>
      <cdr:x>0.95832</cdr:x>
      <cdr:y>0.93119</cdr:y>
    </cdr:to>
    <cdr:sp macro="" textlink="">
      <cdr:nvSpPr>
        <cdr:cNvPr id="5" name="TextBox 13"/>
        <cdr:cNvSpPr txBox="1"/>
      </cdr:nvSpPr>
      <cdr:spPr>
        <a:xfrm xmlns:a="http://schemas.openxmlformats.org/drawingml/2006/main">
          <a:off x="5090886" y="3556000"/>
          <a:ext cx="1872342" cy="37011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procyclical-cyclical loosening</a:t>
          </a:r>
        </a:p>
      </cdr:txBody>
    </cdr:sp>
  </cdr:relSizeAnchor>
  <cdr:relSizeAnchor xmlns:cdr="http://schemas.openxmlformats.org/drawingml/2006/chartDrawing">
    <cdr:from>
      <cdr:x>0.0277</cdr:x>
      <cdr:y>0.8547</cdr:y>
    </cdr:from>
    <cdr:to>
      <cdr:x>0.27978</cdr:x>
      <cdr:y>0.94596</cdr:y>
    </cdr:to>
    <cdr:sp macro="" textlink="">
      <cdr:nvSpPr>
        <cdr:cNvPr id="7" name="TextBox 13"/>
        <cdr:cNvSpPr txBox="1"/>
      </cdr:nvSpPr>
      <cdr:spPr>
        <a:xfrm xmlns:a="http://schemas.openxmlformats.org/drawingml/2006/main">
          <a:off x="203200" y="3680691"/>
          <a:ext cx="1836002" cy="37683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counter-cyclical loosening</a:t>
          </a:r>
        </a:p>
      </cdr:txBody>
    </cdr:sp>
  </cdr:relSizeAnchor>
</c:userShapes>
</file>

<file path=xl/drawings/drawing11.xml><?xml version="1.0" encoding="utf-8"?>
<c:userShapes xmlns:c="http://schemas.openxmlformats.org/drawingml/2006/chart">
  <cdr:relSizeAnchor xmlns:cdr="http://schemas.openxmlformats.org/drawingml/2006/chartDrawing">
    <cdr:from>
      <cdr:x>0.00971</cdr:x>
      <cdr:y>0.85677</cdr:y>
    </cdr:from>
    <cdr:to>
      <cdr:x>0.26664</cdr:x>
      <cdr:y>0.9483</cdr:y>
    </cdr:to>
    <cdr:sp macro="" textlink="">
      <cdr:nvSpPr>
        <cdr:cNvPr id="3" name="TextBox 13"/>
        <cdr:cNvSpPr txBox="1"/>
      </cdr:nvSpPr>
      <cdr:spPr>
        <a:xfrm xmlns:a="http://schemas.openxmlformats.org/drawingml/2006/main">
          <a:off x="69272" y="3560618"/>
          <a:ext cx="1836093" cy="37684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counter-cyclical loosening</a:t>
          </a:r>
        </a:p>
      </cdr:txBody>
    </cdr:sp>
  </cdr:relSizeAnchor>
  <cdr:relSizeAnchor xmlns:cdr="http://schemas.openxmlformats.org/drawingml/2006/chartDrawing">
    <cdr:from>
      <cdr:x>0.02147</cdr:x>
      <cdr:y>0.0447</cdr:y>
    </cdr:from>
    <cdr:to>
      <cdr:x>0.22331</cdr:x>
      <cdr:y>0.13303</cdr:y>
    </cdr:to>
    <cdr:sp macro="" textlink="">
      <cdr:nvSpPr>
        <cdr:cNvPr id="4" name="TextBox 13"/>
        <cdr:cNvSpPr txBox="1"/>
      </cdr:nvSpPr>
      <cdr:spPr>
        <a:xfrm xmlns:a="http://schemas.openxmlformats.org/drawingml/2006/main">
          <a:off x="159656" y="203199"/>
          <a:ext cx="1469571" cy="37011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pro-cyclical tightening</a:t>
          </a:r>
        </a:p>
      </cdr:txBody>
    </cdr:sp>
  </cdr:relSizeAnchor>
  <cdr:relSizeAnchor xmlns:cdr="http://schemas.openxmlformats.org/drawingml/2006/chartDrawing">
    <cdr:from>
      <cdr:x>0.68487</cdr:x>
      <cdr:y>0.05247</cdr:y>
    </cdr:from>
    <cdr:to>
      <cdr:x>0.93811</cdr:x>
      <cdr:y>0.1408</cdr:y>
    </cdr:to>
    <cdr:sp macro="" textlink="">
      <cdr:nvSpPr>
        <cdr:cNvPr id="5" name="TextBox 13"/>
        <cdr:cNvSpPr txBox="1"/>
      </cdr:nvSpPr>
      <cdr:spPr>
        <a:xfrm xmlns:a="http://schemas.openxmlformats.org/drawingml/2006/main">
          <a:off x="4974773" y="235857"/>
          <a:ext cx="1836055" cy="37011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counter-cyclical tightening</a:t>
          </a:r>
        </a:p>
      </cdr:txBody>
    </cdr:sp>
  </cdr:relSizeAnchor>
  <cdr:relSizeAnchor xmlns:cdr="http://schemas.openxmlformats.org/drawingml/2006/chartDrawing">
    <cdr:from>
      <cdr:x>0.70109</cdr:x>
      <cdr:y>0.84531</cdr:y>
    </cdr:from>
    <cdr:to>
      <cdr:x>0.95931</cdr:x>
      <cdr:y>0.93388</cdr:y>
    </cdr:to>
    <cdr:sp macro="" textlink="">
      <cdr:nvSpPr>
        <cdr:cNvPr id="7" name="TextBox 13"/>
        <cdr:cNvSpPr txBox="1"/>
      </cdr:nvSpPr>
      <cdr:spPr>
        <a:xfrm xmlns:a="http://schemas.openxmlformats.org/drawingml/2006/main">
          <a:off x="5090886" y="3556000"/>
          <a:ext cx="1872342" cy="37011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procyclical-cyclical loosening</a:t>
          </a:r>
        </a:p>
      </cdr:txBody>
    </cdr:sp>
  </cdr:relSizeAnchor>
</c:userShapes>
</file>

<file path=xl/drawings/drawing12.xml><?xml version="1.0" encoding="utf-8"?>
<c:userShapes xmlns:c="http://schemas.openxmlformats.org/drawingml/2006/chart">
  <cdr:relSizeAnchor xmlns:cdr="http://schemas.openxmlformats.org/drawingml/2006/chartDrawing">
    <cdr:from>
      <cdr:x>0.00946</cdr:x>
      <cdr:y>0.85653</cdr:y>
    </cdr:from>
    <cdr:to>
      <cdr:x>0.26565</cdr:x>
      <cdr:y>0.9483</cdr:y>
    </cdr:to>
    <cdr:sp macro="" textlink="">
      <cdr:nvSpPr>
        <cdr:cNvPr id="3" name="TextBox 13"/>
        <cdr:cNvSpPr txBox="1"/>
      </cdr:nvSpPr>
      <cdr:spPr>
        <a:xfrm xmlns:a="http://schemas.openxmlformats.org/drawingml/2006/main">
          <a:off x="69272" y="3560618"/>
          <a:ext cx="1836093" cy="37684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counter-cyclical loosening</a:t>
          </a:r>
        </a:p>
      </cdr:txBody>
    </cdr:sp>
  </cdr:relSizeAnchor>
  <cdr:relSizeAnchor xmlns:cdr="http://schemas.openxmlformats.org/drawingml/2006/chartDrawing">
    <cdr:from>
      <cdr:x>0.02097</cdr:x>
      <cdr:y>0.04422</cdr:y>
    </cdr:from>
    <cdr:to>
      <cdr:x>0.22257</cdr:x>
      <cdr:y>0.13254</cdr:y>
    </cdr:to>
    <cdr:sp macro="" textlink="">
      <cdr:nvSpPr>
        <cdr:cNvPr id="4" name="TextBox 13"/>
        <cdr:cNvSpPr txBox="1"/>
      </cdr:nvSpPr>
      <cdr:spPr>
        <a:xfrm xmlns:a="http://schemas.openxmlformats.org/drawingml/2006/main">
          <a:off x="159656" y="203199"/>
          <a:ext cx="1469571" cy="37011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pro-cyclical tightening</a:t>
          </a:r>
        </a:p>
      </cdr:txBody>
    </cdr:sp>
  </cdr:relSizeAnchor>
  <cdr:relSizeAnchor xmlns:cdr="http://schemas.openxmlformats.org/drawingml/2006/chartDrawing">
    <cdr:from>
      <cdr:x>0.68438</cdr:x>
      <cdr:y>0.05199</cdr:y>
    </cdr:from>
    <cdr:to>
      <cdr:x>0.93786</cdr:x>
      <cdr:y>0.14031</cdr:y>
    </cdr:to>
    <cdr:sp macro="" textlink="">
      <cdr:nvSpPr>
        <cdr:cNvPr id="5" name="TextBox 13"/>
        <cdr:cNvSpPr txBox="1"/>
      </cdr:nvSpPr>
      <cdr:spPr>
        <a:xfrm xmlns:a="http://schemas.openxmlformats.org/drawingml/2006/main">
          <a:off x="4974773" y="235857"/>
          <a:ext cx="1836055" cy="37011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counter-cyclical tightening</a:t>
          </a:r>
        </a:p>
      </cdr:txBody>
    </cdr:sp>
  </cdr:relSizeAnchor>
  <cdr:relSizeAnchor xmlns:cdr="http://schemas.openxmlformats.org/drawingml/2006/chartDrawing">
    <cdr:from>
      <cdr:x>0.70035</cdr:x>
      <cdr:y>0.84483</cdr:y>
    </cdr:from>
    <cdr:to>
      <cdr:x>0.95906</cdr:x>
      <cdr:y>0.93388</cdr:y>
    </cdr:to>
    <cdr:sp macro="" textlink="">
      <cdr:nvSpPr>
        <cdr:cNvPr id="7" name="TextBox 13"/>
        <cdr:cNvSpPr txBox="1"/>
      </cdr:nvSpPr>
      <cdr:spPr>
        <a:xfrm xmlns:a="http://schemas.openxmlformats.org/drawingml/2006/main">
          <a:off x="5090886" y="3556000"/>
          <a:ext cx="1872342" cy="37011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procyclical-cyclical loosening</a:t>
          </a:r>
        </a:p>
      </cdr:txBody>
    </cdr:sp>
  </cdr:relSizeAnchor>
</c:userShapes>
</file>

<file path=xl/drawings/drawing13.xml><?xml version="1.0" encoding="utf-8"?>
<xdr:wsDr xmlns:xdr="http://schemas.openxmlformats.org/drawingml/2006/spreadsheetDrawing" xmlns:a="http://schemas.openxmlformats.org/drawingml/2006/main">
  <xdr:twoCellAnchor>
    <xdr:from>
      <xdr:col>11</xdr:col>
      <xdr:colOff>304800</xdr:colOff>
      <xdr:row>9</xdr:row>
      <xdr:rowOff>19050</xdr:rowOff>
    </xdr:from>
    <xdr:to>
      <xdr:col>16</xdr:col>
      <xdr:colOff>371475</xdr:colOff>
      <xdr:row>29</xdr:row>
      <xdr:rowOff>76200</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304800</xdr:colOff>
      <xdr:row>27</xdr:row>
      <xdr:rowOff>28575</xdr:rowOff>
    </xdr:from>
    <xdr:to>
      <xdr:col>29</xdr:col>
      <xdr:colOff>142875</xdr:colOff>
      <xdr:row>42</xdr:row>
      <xdr:rowOff>161924</xdr:rowOff>
    </xdr:to>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409574</xdr:colOff>
      <xdr:row>44</xdr:row>
      <xdr:rowOff>104774</xdr:rowOff>
    </xdr:from>
    <xdr:to>
      <xdr:col>29</xdr:col>
      <xdr:colOff>76199</xdr:colOff>
      <xdr:row>60</xdr:row>
      <xdr:rowOff>142875</xdr:rowOff>
    </xdr:to>
    <xdr:graphicFrame macro="">
      <xdr:nvGraphicFramePr>
        <xdr:cNvPr id="4" name="Chart 3">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oneCellAnchor>
    <xdr:from>
      <xdr:col>14</xdr:col>
      <xdr:colOff>419100</xdr:colOff>
      <xdr:row>25</xdr:row>
      <xdr:rowOff>60960</xdr:rowOff>
    </xdr:from>
    <xdr:ext cx="184731" cy="26456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8953500" y="4594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14</xdr:col>
      <xdr:colOff>350520</xdr:colOff>
      <xdr:row>24</xdr:row>
      <xdr:rowOff>83820</xdr:rowOff>
    </xdr:from>
    <xdr:to>
      <xdr:col>15</xdr:col>
      <xdr:colOff>137160</xdr:colOff>
      <xdr:row>25</xdr:row>
      <xdr:rowOff>76200</xdr:rowOff>
    </xdr:to>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8884920" y="4436745"/>
          <a:ext cx="396240" cy="1733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12</xdr:col>
      <xdr:colOff>381000</xdr:colOff>
      <xdr:row>25</xdr:row>
      <xdr:rowOff>38100</xdr:rowOff>
    </xdr:from>
    <xdr:to>
      <xdr:col>13</xdr:col>
      <xdr:colOff>144780</xdr:colOff>
      <xdr:row>26</xdr:row>
      <xdr:rowOff>60960</xdr:rowOff>
    </xdr:to>
    <xdr:sp macro="" textlink="">
      <xdr:nvSpPr>
        <xdr:cNvPr id="4" name="TextBox 3">
          <a:extLst>
            <a:ext uri="{FF2B5EF4-FFF2-40B4-BE49-F238E27FC236}">
              <a16:creationId xmlns:a16="http://schemas.microsoft.com/office/drawing/2014/main" id="{00000000-0008-0000-0A00-000004000000}"/>
            </a:ext>
          </a:extLst>
        </xdr:cNvPr>
        <xdr:cNvSpPr txBox="1"/>
      </xdr:nvSpPr>
      <xdr:spPr>
        <a:xfrm>
          <a:off x="7696200" y="4572000"/>
          <a:ext cx="373380" cy="2038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3</xdr:col>
      <xdr:colOff>502920</xdr:colOff>
      <xdr:row>5</xdr:row>
      <xdr:rowOff>30480</xdr:rowOff>
    </xdr:from>
    <xdr:to>
      <xdr:col>14</xdr:col>
      <xdr:colOff>274320</xdr:colOff>
      <xdr:row>28</xdr:row>
      <xdr:rowOff>68580</xdr:rowOff>
    </xdr:to>
    <xdr:graphicFrame macro="">
      <xdr:nvGraphicFramePr>
        <xdr:cNvPr id="5" name="Chart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0.08168</cdr:x>
      <cdr:y>0.92314</cdr:y>
    </cdr:from>
    <cdr:to>
      <cdr:x>0.13124</cdr:x>
      <cdr:y>1</cdr:y>
    </cdr:to>
    <cdr:sp macro="" textlink="">
      <cdr:nvSpPr>
        <cdr:cNvPr id="3" name="TextBox 2"/>
        <cdr:cNvSpPr txBox="1"/>
      </cdr:nvSpPr>
      <cdr:spPr>
        <a:xfrm xmlns:a="http://schemas.openxmlformats.org/drawingml/2006/main">
          <a:off x="436320" y="3425732"/>
          <a:ext cx="264720" cy="285208"/>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2.xml><?xml version="1.0" encoding="utf-8"?>
<c:userShapes xmlns:c="http://schemas.openxmlformats.org/drawingml/2006/chart">
  <cdr:relSizeAnchor xmlns:cdr="http://schemas.openxmlformats.org/drawingml/2006/chartDrawing">
    <cdr:from>
      <cdr:x>0</cdr:x>
      <cdr:y>0.12141</cdr:y>
    </cdr:from>
    <cdr:to>
      <cdr:x>0.03213</cdr:x>
      <cdr:y>0.61661</cdr:y>
    </cdr:to>
    <cdr:sp macro="" textlink="">
      <cdr:nvSpPr>
        <cdr:cNvPr id="2" name="TextBox 1"/>
        <cdr:cNvSpPr txBox="1"/>
      </cdr:nvSpPr>
      <cdr:spPr>
        <a:xfrm xmlns:a="http://schemas.openxmlformats.org/drawingml/2006/main">
          <a:off x="-19049" y="361951"/>
          <a:ext cx="152400" cy="1476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3.xml><?xml version="1.0" encoding="utf-8"?>
<xdr:wsDr xmlns:xdr="http://schemas.openxmlformats.org/drawingml/2006/spreadsheetDrawing" xmlns:a="http://schemas.openxmlformats.org/drawingml/2006/main">
  <xdr:oneCellAnchor>
    <xdr:from>
      <xdr:col>14</xdr:col>
      <xdr:colOff>419100</xdr:colOff>
      <xdr:row>25</xdr:row>
      <xdr:rowOff>60960</xdr:rowOff>
    </xdr:from>
    <xdr:ext cx="184731" cy="264560"/>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8953500" y="48234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14</xdr:col>
      <xdr:colOff>350520</xdr:colOff>
      <xdr:row>24</xdr:row>
      <xdr:rowOff>83820</xdr:rowOff>
    </xdr:from>
    <xdr:to>
      <xdr:col>15</xdr:col>
      <xdr:colOff>137160</xdr:colOff>
      <xdr:row>25</xdr:row>
      <xdr:rowOff>76200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8884920" y="4655820"/>
          <a:ext cx="396240" cy="182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12</xdr:col>
      <xdr:colOff>381000</xdr:colOff>
      <xdr:row>25</xdr:row>
      <xdr:rowOff>38100</xdr:rowOff>
    </xdr:from>
    <xdr:to>
      <xdr:col>13</xdr:col>
      <xdr:colOff>144780</xdr:colOff>
      <xdr:row>26</xdr:row>
      <xdr:rowOff>60960</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7696200" y="4800600"/>
          <a:ext cx="373380" cy="2133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4</xdr:col>
      <xdr:colOff>238124</xdr:colOff>
      <xdr:row>6</xdr:row>
      <xdr:rowOff>66674</xdr:rowOff>
    </xdr:from>
    <xdr:to>
      <xdr:col>12</xdr:col>
      <xdr:colOff>434339</xdr:colOff>
      <xdr:row>25</xdr:row>
      <xdr:rowOff>160019</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0.05335</cdr:x>
      <cdr:y>0.89257</cdr:y>
    </cdr:from>
    <cdr:to>
      <cdr:x>0.11499</cdr:x>
      <cdr:y>0.98256</cdr:y>
    </cdr:to>
    <cdr:sp macro="" textlink="">
      <cdr:nvSpPr>
        <cdr:cNvPr id="2" name="TextBox 1"/>
        <cdr:cNvSpPr txBox="1"/>
      </cdr:nvSpPr>
      <cdr:spPr>
        <a:xfrm xmlns:a="http://schemas.openxmlformats.org/drawingml/2006/main">
          <a:off x="238126" y="3313976"/>
          <a:ext cx="275129" cy="3341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561974</xdr:colOff>
      <xdr:row>16</xdr:row>
      <xdr:rowOff>19050</xdr:rowOff>
    </xdr:from>
    <xdr:to>
      <xdr:col>15</xdr:col>
      <xdr:colOff>142874</xdr:colOff>
      <xdr:row>38</xdr:row>
      <xdr:rowOff>104776</xdr:rowOff>
    </xdr:to>
    <xdr:graphicFrame macro="">
      <xdr:nvGraphicFramePr>
        <xdr:cNvPr id="20" name="Chart 19">
          <a:extLst>
            <a:ext uri="{FF2B5EF4-FFF2-40B4-BE49-F238E27FC236}">
              <a16:creationId xmlns:a16="http://schemas.microsoft.com/office/drawing/2014/main" id="{00000000-0008-0000-04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209550</xdr:colOff>
      <xdr:row>23</xdr:row>
      <xdr:rowOff>57150</xdr:rowOff>
    </xdr:from>
    <xdr:to>
      <xdr:col>16</xdr:col>
      <xdr:colOff>0</xdr:colOff>
      <xdr:row>23</xdr:row>
      <xdr:rowOff>57150</xdr:rowOff>
    </xdr:to>
    <xdr:cxnSp macro="">
      <xdr:nvCxnSpPr>
        <xdr:cNvPr id="21" name="Straight Connector 20">
          <a:extLst>
            <a:ext uri="{FF2B5EF4-FFF2-40B4-BE49-F238E27FC236}">
              <a16:creationId xmlns:a16="http://schemas.microsoft.com/office/drawing/2014/main" id="{00000000-0008-0000-0400-000015000000}"/>
            </a:ext>
          </a:extLst>
        </xdr:cNvPr>
        <xdr:cNvCxnSpPr/>
      </xdr:nvCxnSpPr>
      <xdr:spPr>
        <a:xfrm>
          <a:off x="3314700" y="12363450"/>
          <a:ext cx="6334125" cy="0"/>
        </a:xfrm>
        <a:prstGeom prst="line">
          <a:avLst/>
        </a:prstGeom>
        <a:ln w="254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371474</xdr:colOff>
      <xdr:row>16</xdr:row>
      <xdr:rowOff>38100</xdr:rowOff>
    </xdr:from>
    <xdr:to>
      <xdr:col>30</xdr:col>
      <xdr:colOff>152399</xdr:colOff>
      <xdr:row>38</xdr:row>
      <xdr:rowOff>104776</xdr:rowOff>
    </xdr:to>
    <xdr:graphicFrame macro="">
      <xdr:nvGraphicFramePr>
        <xdr:cNvPr id="24" name="Chart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304800</xdr:colOff>
      <xdr:row>23</xdr:row>
      <xdr:rowOff>66675</xdr:rowOff>
    </xdr:from>
    <xdr:to>
      <xdr:col>30</xdr:col>
      <xdr:colOff>142875</xdr:colOff>
      <xdr:row>23</xdr:row>
      <xdr:rowOff>66676</xdr:rowOff>
    </xdr:to>
    <xdr:cxnSp macro="">
      <xdr:nvCxnSpPr>
        <xdr:cNvPr id="25" name="Straight Connector 24">
          <a:extLst>
            <a:ext uri="{FF2B5EF4-FFF2-40B4-BE49-F238E27FC236}">
              <a16:creationId xmlns:a16="http://schemas.microsoft.com/office/drawing/2014/main" id="{00000000-0008-0000-0400-000019000000}"/>
            </a:ext>
          </a:extLst>
        </xdr:cNvPr>
        <xdr:cNvCxnSpPr/>
      </xdr:nvCxnSpPr>
      <xdr:spPr>
        <a:xfrm flipV="1">
          <a:off x="11125200" y="12439650"/>
          <a:ext cx="6238875" cy="1"/>
        </a:xfrm>
        <a:prstGeom prst="line">
          <a:avLst/>
        </a:prstGeom>
        <a:ln w="254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32</xdr:col>
      <xdr:colOff>333376</xdr:colOff>
      <xdr:row>15</xdr:row>
      <xdr:rowOff>133351</xdr:rowOff>
    </xdr:from>
    <xdr:to>
      <xdr:col>45</xdr:col>
      <xdr:colOff>152400</xdr:colOff>
      <xdr:row>38</xdr:row>
      <xdr:rowOff>104776</xdr:rowOff>
    </xdr:to>
    <xdr:graphicFrame macro="">
      <xdr:nvGraphicFramePr>
        <xdr:cNvPr id="26" name="Chart 25">
          <a:extLst>
            <a:ext uri="{FF2B5EF4-FFF2-40B4-BE49-F238E27FC236}">
              <a16:creationId xmlns:a16="http://schemas.microsoft.com/office/drawing/2014/main" id="{00000000-0008-0000-04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33</xdr:col>
      <xdr:colOff>152400</xdr:colOff>
      <xdr:row>21</xdr:row>
      <xdr:rowOff>28575</xdr:rowOff>
    </xdr:from>
    <xdr:to>
      <xdr:col>44</xdr:col>
      <xdr:colOff>361950</xdr:colOff>
      <xdr:row>21</xdr:row>
      <xdr:rowOff>28576</xdr:rowOff>
    </xdr:to>
    <xdr:cxnSp macro="">
      <xdr:nvCxnSpPr>
        <xdr:cNvPr id="27" name="Straight Connector 26">
          <a:extLst>
            <a:ext uri="{FF2B5EF4-FFF2-40B4-BE49-F238E27FC236}">
              <a16:creationId xmlns:a16="http://schemas.microsoft.com/office/drawing/2014/main" id="{00000000-0008-0000-0400-00001B000000}"/>
            </a:ext>
          </a:extLst>
        </xdr:cNvPr>
        <xdr:cNvCxnSpPr/>
      </xdr:nvCxnSpPr>
      <xdr:spPr>
        <a:xfrm>
          <a:off x="17297400" y="12011025"/>
          <a:ext cx="6076950" cy="1"/>
        </a:xfrm>
        <a:prstGeom prst="line">
          <a:avLst/>
        </a:prstGeom>
        <a:ln w="254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91440</xdr:colOff>
      <xdr:row>5</xdr:row>
      <xdr:rowOff>161925</xdr:rowOff>
    </xdr:from>
    <xdr:to>
      <xdr:col>16</xdr:col>
      <xdr:colOff>381001</xdr:colOff>
      <xdr:row>27</xdr:row>
      <xdr:rowOff>47624</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101215" y="1114425"/>
          <a:ext cx="7757161" cy="4076699"/>
          <a:chOff x="795088" y="1246689"/>
          <a:chExt cx="7871461" cy="2834640"/>
        </a:xfrm>
      </xdr:grpSpPr>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795088" y="1246689"/>
          <a:ext cx="7871461" cy="283464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3166963" y="2152187"/>
            <a:ext cx="1277747" cy="289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solidFill>
                  <a:sysClr val="windowText" lastClr="000000"/>
                </a:solidFill>
              </a:rPr>
              <a:t>debt &gt;</a:t>
            </a:r>
            <a:r>
              <a:rPr lang="en-GB" sz="1600" b="1" baseline="0">
                <a:solidFill>
                  <a:sysClr val="windowText" lastClr="000000"/>
                </a:solidFill>
              </a:rPr>
              <a:t> 60%</a:t>
            </a:r>
            <a:endParaRPr lang="en-GB" sz="1600" b="1">
              <a:solidFill>
                <a:sysClr val="windowText" lastClr="000000"/>
              </a:solidFill>
            </a:endParaRPr>
          </a:p>
        </xdr:txBody>
      </xdr:sp>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6242639" y="2593378"/>
            <a:ext cx="1341388" cy="289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solidFill>
                  <a:sysClr val="windowText" lastClr="000000"/>
                </a:solidFill>
              </a:rPr>
              <a:t>debt &lt;</a:t>
            </a:r>
            <a:r>
              <a:rPr lang="en-GB" sz="1600" b="1" baseline="0">
                <a:solidFill>
                  <a:sysClr val="windowText" lastClr="000000"/>
                </a:solidFill>
              </a:rPr>
              <a:t> 60%</a:t>
            </a:r>
            <a:endParaRPr lang="en-GB" sz="1600" b="1">
              <a:solidFill>
                <a:sysClr val="windowText" lastClr="000000"/>
              </a:solidFill>
            </a:endParaRPr>
          </a:p>
        </xdr:txBody>
      </xdr:sp>
    </xdr:grpSp>
    <xdr:clientData/>
  </xdr:twoCellAnchor>
  <xdr:twoCellAnchor>
    <xdr:from>
      <xdr:col>10</xdr:col>
      <xdr:colOff>295275</xdr:colOff>
      <xdr:row>9</xdr:row>
      <xdr:rowOff>66675</xdr:rowOff>
    </xdr:from>
    <xdr:to>
      <xdr:col>10</xdr:col>
      <xdr:colOff>295275</xdr:colOff>
      <xdr:row>21</xdr:row>
      <xdr:rowOff>28575</xdr:rowOff>
    </xdr:to>
    <xdr:cxnSp macro="">
      <xdr:nvCxnSpPr>
        <xdr:cNvPr id="7" name="Straight Connector 6">
          <a:extLst>
            <a:ext uri="{FF2B5EF4-FFF2-40B4-BE49-F238E27FC236}">
              <a16:creationId xmlns:a16="http://schemas.microsoft.com/office/drawing/2014/main" id="{00000000-0008-0000-0500-000007000000}"/>
            </a:ext>
          </a:extLst>
        </xdr:cNvPr>
        <xdr:cNvCxnSpPr/>
      </xdr:nvCxnSpPr>
      <xdr:spPr>
        <a:xfrm>
          <a:off x="6572250" y="1781175"/>
          <a:ext cx="0" cy="2247900"/>
        </a:xfrm>
        <a:prstGeom prst="line">
          <a:avLst/>
        </a:prstGeom>
        <a:ln cmpd="sng">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228600</xdr:colOff>
      <xdr:row>10</xdr:row>
      <xdr:rowOff>133350</xdr:rowOff>
    </xdr:from>
    <xdr:to>
      <xdr:col>10</xdr:col>
      <xdr:colOff>371475</xdr:colOff>
      <xdr:row>11</xdr:row>
      <xdr:rowOff>47625</xdr:rowOff>
    </xdr:to>
    <xdr:sp macro="" textlink="">
      <xdr:nvSpPr>
        <xdr:cNvPr id="12" name="Oval 11">
          <a:extLst>
            <a:ext uri="{FF2B5EF4-FFF2-40B4-BE49-F238E27FC236}">
              <a16:creationId xmlns:a16="http://schemas.microsoft.com/office/drawing/2014/main" id="{00000000-0008-0000-0500-00000C000000}"/>
            </a:ext>
          </a:extLst>
        </xdr:cNvPr>
        <xdr:cNvSpPr/>
      </xdr:nvSpPr>
      <xdr:spPr>
        <a:xfrm>
          <a:off x="6505575" y="2038350"/>
          <a:ext cx="142875" cy="10477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409575</xdr:colOff>
      <xdr:row>11</xdr:row>
      <xdr:rowOff>47625</xdr:rowOff>
    </xdr:from>
    <xdr:to>
      <xdr:col>16</xdr:col>
      <xdr:colOff>209550</xdr:colOff>
      <xdr:row>11</xdr:row>
      <xdr:rowOff>57150</xdr:rowOff>
    </xdr:to>
    <xdr:cxnSp macro="">
      <xdr:nvCxnSpPr>
        <xdr:cNvPr id="10" name="Straight Connector 9">
          <a:extLst>
            <a:ext uri="{FF2B5EF4-FFF2-40B4-BE49-F238E27FC236}">
              <a16:creationId xmlns:a16="http://schemas.microsoft.com/office/drawing/2014/main" id="{00000000-0008-0000-0500-00000A000000}"/>
            </a:ext>
          </a:extLst>
        </xdr:cNvPr>
        <xdr:cNvCxnSpPr/>
      </xdr:nvCxnSpPr>
      <xdr:spPr>
        <a:xfrm flipV="1">
          <a:off x="3486150" y="2143125"/>
          <a:ext cx="6200775" cy="9525"/>
        </a:xfrm>
        <a:prstGeom prst="line">
          <a:avLst/>
        </a:prstGeom>
        <a:ln w="28575">
          <a:prstDash val="sysDash"/>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400050</xdr:colOff>
      <xdr:row>19</xdr:row>
      <xdr:rowOff>50654</xdr:rowOff>
    </xdr:from>
    <xdr:to>
      <xdr:col>10</xdr:col>
      <xdr:colOff>238843</xdr:colOff>
      <xdr:row>19</xdr:row>
      <xdr:rowOff>66675</xdr:rowOff>
    </xdr:to>
    <xdr:cxnSp macro="">
      <xdr:nvCxnSpPr>
        <xdr:cNvPr id="15" name="Straight Connector 14">
          <a:extLst>
            <a:ext uri="{FF2B5EF4-FFF2-40B4-BE49-F238E27FC236}">
              <a16:creationId xmlns:a16="http://schemas.microsoft.com/office/drawing/2014/main" id="{00000000-0008-0000-0500-00000F000000}"/>
            </a:ext>
          </a:extLst>
        </xdr:cNvPr>
        <xdr:cNvCxnSpPr/>
      </xdr:nvCxnSpPr>
      <xdr:spPr>
        <a:xfrm flipV="1">
          <a:off x="3476625" y="3670154"/>
          <a:ext cx="3039193" cy="16021"/>
        </a:xfrm>
        <a:prstGeom prst="line">
          <a:avLst/>
        </a:prstGeom>
      </xdr:spPr>
      <xdr:style>
        <a:lnRef idx="1">
          <a:schemeClr val="accent3"/>
        </a:lnRef>
        <a:fillRef idx="0">
          <a:schemeClr val="accent3"/>
        </a:fillRef>
        <a:effectRef idx="0">
          <a:schemeClr val="accent3"/>
        </a:effectRef>
        <a:fontRef idx="minor">
          <a:schemeClr val="tx1"/>
        </a:fontRef>
      </xdr:style>
    </xdr:cxnSp>
    <xdr:clientData/>
  </xdr:twoCellAnchor>
  <xdr:twoCellAnchor>
    <xdr:from>
      <xdr:col>4</xdr:col>
      <xdr:colOff>323851</xdr:colOff>
      <xdr:row>15</xdr:row>
      <xdr:rowOff>38100</xdr:rowOff>
    </xdr:from>
    <xdr:to>
      <xdr:col>10</xdr:col>
      <xdr:colOff>304800</xdr:colOff>
      <xdr:row>15</xdr:row>
      <xdr:rowOff>57151</xdr:rowOff>
    </xdr:to>
    <xdr:cxnSp macro="">
      <xdr:nvCxnSpPr>
        <xdr:cNvPr id="18" name="Straight Connector 17">
          <a:extLst>
            <a:ext uri="{FF2B5EF4-FFF2-40B4-BE49-F238E27FC236}">
              <a16:creationId xmlns:a16="http://schemas.microsoft.com/office/drawing/2014/main" id="{00000000-0008-0000-0500-000012000000}"/>
            </a:ext>
          </a:extLst>
        </xdr:cNvPr>
        <xdr:cNvCxnSpPr/>
      </xdr:nvCxnSpPr>
      <xdr:spPr>
        <a:xfrm flipH="1">
          <a:off x="3400426" y="2895600"/>
          <a:ext cx="3181349" cy="1905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390525</xdr:colOff>
      <xdr:row>17</xdr:row>
      <xdr:rowOff>133350</xdr:rowOff>
    </xdr:from>
    <xdr:to>
      <xdr:col>16</xdr:col>
      <xdr:colOff>180975</xdr:colOff>
      <xdr:row>20</xdr:row>
      <xdr:rowOff>152400</xdr:rowOff>
    </xdr:to>
    <xdr:sp macro="" textlink="">
      <xdr:nvSpPr>
        <xdr:cNvPr id="19" name="Rectangle 18">
          <a:extLst>
            <a:ext uri="{FF2B5EF4-FFF2-40B4-BE49-F238E27FC236}">
              <a16:creationId xmlns:a16="http://schemas.microsoft.com/office/drawing/2014/main" id="{00000000-0008-0000-0500-000013000000}"/>
            </a:ext>
          </a:extLst>
        </xdr:cNvPr>
        <xdr:cNvSpPr/>
      </xdr:nvSpPr>
      <xdr:spPr>
        <a:xfrm>
          <a:off x="3467100" y="3371850"/>
          <a:ext cx="6191250" cy="59055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400" b="1">
              <a:solidFill>
                <a:schemeClr val="accent3">
                  <a:lumMod val="75000"/>
                </a:schemeClr>
              </a:solidFill>
            </a:rPr>
            <a:t>Fiscal </a:t>
          </a:r>
          <a:r>
            <a:rPr lang="en-GB" sz="1400" b="1" baseline="0">
              <a:solidFill>
                <a:schemeClr val="accent3">
                  <a:lumMod val="75000"/>
                </a:schemeClr>
              </a:solidFill>
            </a:rPr>
            <a:t> Compact</a:t>
          </a:r>
          <a:endParaRPr lang="en-GB" sz="1400" b="1">
            <a:solidFill>
              <a:schemeClr val="accent3">
                <a:lumMod val="75000"/>
              </a:schemeClr>
            </a:solidFill>
          </a:endParaRPr>
        </a:p>
      </xdr:txBody>
    </xdr:sp>
    <xdr:clientData/>
  </xdr:twoCellAnchor>
  <xdr:twoCellAnchor>
    <xdr:from>
      <xdr:col>10</xdr:col>
      <xdr:colOff>247650</xdr:colOff>
      <xdr:row>17</xdr:row>
      <xdr:rowOff>85725</xdr:rowOff>
    </xdr:from>
    <xdr:to>
      <xdr:col>10</xdr:col>
      <xdr:colOff>350519</xdr:colOff>
      <xdr:row>17</xdr:row>
      <xdr:rowOff>171450</xdr:rowOff>
    </xdr:to>
    <xdr:sp macro="" textlink="">
      <xdr:nvSpPr>
        <xdr:cNvPr id="20" name="Oval 19">
          <a:extLst>
            <a:ext uri="{FF2B5EF4-FFF2-40B4-BE49-F238E27FC236}">
              <a16:creationId xmlns:a16="http://schemas.microsoft.com/office/drawing/2014/main" id="{00000000-0008-0000-0500-000014000000}"/>
            </a:ext>
          </a:extLst>
        </xdr:cNvPr>
        <xdr:cNvSpPr/>
      </xdr:nvSpPr>
      <xdr:spPr>
        <a:xfrm>
          <a:off x="6524625" y="3324225"/>
          <a:ext cx="102869" cy="85725"/>
        </a:xfrm>
        <a:prstGeom prst="ellipse">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504825</xdr:colOff>
      <xdr:row>14</xdr:row>
      <xdr:rowOff>142875</xdr:rowOff>
    </xdr:from>
    <xdr:to>
      <xdr:col>12</xdr:col>
      <xdr:colOff>447675</xdr:colOff>
      <xdr:row>15</xdr:row>
      <xdr:rowOff>180974</xdr:rowOff>
    </xdr:to>
    <xdr:sp macro="" textlink="">
      <xdr:nvSpPr>
        <xdr:cNvPr id="21" name="TextBox 20">
          <a:extLst>
            <a:ext uri="{FF2B5EF4-FFF2-40B4-BE49-F238E27FC236}">
              <a16:creationId xmlns:a16="http://schemas.microsoft.com/office/drawing/2014/main" id="{00000000-0008-0000-0500-000015000000}"/>
            </a:ext>
          </a:extLst>
        </xdr:cNvPr>
        <xdr:cNvSpPr txBox="1"/>
      </xdr:nvSpPr>
      <xdr:spPr>
        <a:xfrm>
          <a:off x="6781800" y="2809875"/>
          <a:ext cx="1009650" cy="228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a:t>"New </a:t>
          </a:r>
          <a:r>
            <a:rPr lang="en-GB" sz="1100" b="1" i="1"/>
            <a:t>normal</a:t>
          </a:r>
          <a:r>
            <a:rPr lang="en-GB" sz="1100" i="1"/>
            <a:t>"</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0.03679</cdr:x>
      <cdr:y>0.86828</cdr:y>
    </cdr:from>
    <cdr:to>
      <cdr:x>0.13166</cdr:x>
      <cdr:y>0.97043</cdr:y>
    </cdr:to>
    <cdr:sp macro="" textlink="">
      <cdr:nvSpPr>
        <cdr:cNvPr id="2" name="TextBox 1"/>
        <cdr:cNvSpPr txBox="1"/>
      </cdr:nvSpPr>
      <cdr:spPr>
        <a:xfrm xmlns:a="http://schemas.openxmlformats.org/drawingml/2006/main">
          <a:off x="289560" y="2461260"/>
          <a:ext cx="746760" cy="2895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0.8459</cdr:x>
      <cdr:y>0.2492</cdr:y>
    </cdr:from>
    <cdr:to>
      <cdr:x>0.94593</cdr:x>
      <cdr:y>0.30841</cdr:y>
    </cdr:to>
    <cdr:grpSp>
      <cdr:nvGrpSpPr>
        <cdr:cNvPr id="8" name="Group 7">
          <a:extLst xmlns:a="http://schemas.openxmlformats.org/drawingml/2006/main">
            <a:ext uri="{FF2B5EF4-FFF2-40B4-BE49-F238E27FC236}">
              <a16:creationId xmlns:a16="http://schemas.microsoft.com/office/drawing/2014/main" id="{30753407-1976-424D-AC8C-0C9600AE4B66}"/>
            </a:ext>
          </a:extLst>
        </cdr:cNvPr>
        <cdr:cNvGrpSpPr/>
      </cdr:nvGrpSpPr>
      <cdr:grpSpPr>
        <a:xfrm xmlns:a="http://schemas.openxmlformats.org/drawingml/2006/main">
          <a:off x="6561782" y="1015913"/>
          <a:ext cx="775949" cy="241382"/>
          <a:chOff x="6658510" y="706383"/>
          <a:chExt cx="787390" cy="167858"/>
        </a:xfrm>
      </cdr:grpSpPr>
      <cdr:grpSp>
        <cdr:nvGrpSpPr>
          <cdr:cNvPr id="6" name="Group 5">
            <a:extLst xmlns:a="http://schemas.openxmlformats.org/drawingml/2006/main">
              <a:ext uri="{FF2B5EF4-FFF2-40B4-BE49-F238E27FC236}">
                <a16:creationId xmlns:a16="http://schemas.microsoft.com/office/drawing/2014/main" id="{981FFD55-D986-40A9-881E-24CF932C5662}"/>
              </a:ext>
            </a:extLst>
          </cdr:cNvPr>
          <cdr:cNvGrpSpPr/>
        </cdr:nvGrpSpPr>
        <cdr:grpSpPr>
          <a:xfrm xmlns:a="http://schemas.openxmlformats.org/drawingml/2006/main">
            <a:off x="6658510" y="706383"/>
            <a:ext cx="787390" cy="167858"/>
            <a:chOff x="6658510" y="706383"/>
            <a:chExt cx="787390" cy="167858"/>
          </a:xfrm>
        </cdr:grpSpPr>
        <cdr:sp macro="" textlink="">
          <cdr:nvSpPr>
            <cdr:cNvPr id="5" name="TextBox 1"/>
            <cdr:cNvSpPr txBox="1"/>
          </cdr:nvSpPr>
          <cdr:spPr>
            <a:xfrm xmlns:a="http://schemas.openxmlformats.org/drawingml/2006/main">
              <a:off x="6658510" y="706383"/>
              <a:ext cx="787390" cy="167858"/>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b="1" i="1"/>
                <a:t>Maastricht</a:t>
              </a:r>
            </a:p>
          </cdr:txBody>
        </cdr:sp>
      </cdr:grpSp>
    </cdr:grpSp>
  </cdr:relSizeAnchor>
  <cdr:relSizeAnchor xmlns:cdr="http://schemas.openxmlformats.org/drawingml/2006/chartDrawing">
    <cdr:from>
      <cdr:x>0.58129</cdr:x>
      <cdr:y>0.19159</cdr:y>
    </cdr:from>
    <cdr:to>
      <cdr:x>0.75319</cdr:x>
      <cdr:y>0.25234</cdr:y>
    </cdr:to>
    <cdr:sp macro="" textlink="">
      <cdr:nvSpPr>
        <cdr:cNvPr id="11" name="TextBox 10"/>
        <cdr:cNvSpPr txBox="1"/>
      </cdr:nvSpPr>
      <cdr:spPr>
        <a:xfrm xmlns:a="http://schemas.openxmlformats.org/drawingml/2006/main">
          <a:off x="4509135" y="781051"/>
          <a:ext cx="1333501"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b="1" i="1"/>
            <a:t>Actual 1998-2017</a:t>
          </a:r>
        </a:p>
      </cdr:txBody>
    </cdr:sp>
  </cdr:relSizeAnchor>
</c:userShapes>
</file>

<file path=xl/drawings/drawing8.xml><?xml version="1.0" encoding="utf-8"?>
<xdr:wsDr xmlns:xdr="http://schemas.openxmlformats.org/drawingml/2006/spreadsheetDrawing" xmlns:a="http://schemas.openxmlformats.org/drawingml/2006/main">
  <xdr:twoCellAnchor>
    <xdr:from>
      <xdr:col>32</xdr:col>
      <xdr:colOff>66675</xdr:colOff>
      <xdr:row>20</xdr:row>
      <xdr:rowOff>95250</xdr:rowOff>
    </xdr:from>
    <xdr:to>
      <xdr:col>43</xdr:col>
      <xdr:colOff>514351</xdr:colOff>
      <xdr:row>43</xdr:row>
      <xdr:rowOff>104775</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65</xdr:col>
      <xdr:colOff>19050</xdr:colOff>
      <xdr:row>18</xdr:row>
      <xdr:rowOff>114300</xdr:rowOff>
    </xdr:from>
    <xdr:to>
      <xdr:col>76</xdr:col>
      <xdr:colOff>581025</xdr:colOff>
      <xdr:row>46</xdr:row>
      <xdr:rowOff>66675</xdr:rowOff>
    </xdr:to>
    <xdr:graphicFrame macro="">
      <xdr:nvGraphicFramePr>
        <xdr:cNvPr id="3" name="Chart 1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78</xdr:col>
      <xdr:colOff>57150</xdr:colOff>
      <xdr:row>18</xdr:row>
      <xdr:rowOff>28575</xdr:rowOff>
    </xdr:from>
    <xdr:to>
      <xdr:col>90</xdr:col>
      <xdr:colOff>9525</xdr:colOff>
      <xdr:row>45</xdr:row>
      <xdr:rowOff>142875</xdr:rowOff>
    </xdr:to>
    <xdr:graphicFrame macro="">
      <xdr:nvGraphicFramePr>
        <xdr:cNvPr id="4" name="Chart 15">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78</xdr:col>
      <xdr:colOff>19050</xdr:colOff>
      <xdr:row>49</xdr:row>
      <xdr:rowOff>85725</xdr:rowOff>
    </xdr:from>
    <xdr:to>
      <xdr:col>89</xdr:col>
      <xdr:colOff>447675</xdr:colOff>
      <xdr:row>74</xdr:row>
      <xdr:rowOff>85725</xdr:rowOff>
    </xdr:to>
    <xdr:graphicFrame macro="">
      <xdr:nvGraphicFramePr>
        <xdr:cNvPr id="5" name="Chart 16">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65</xdr:col>
      <xdr:colOff>0</xdr:colOff>
      <xdr:row>50</xdr:row>
      <xdr:rowOff>0</xdr:rowOff>
    </xdr:from>
    <xdr:to>
      <xdr:col>76</xdr:col>
      <xdr:colOff>428625</xdr:colOff>
      <xdr:row>74</xdr:row>
      <xdr:rowOff>161925</xdr:rowOff>
    </xdr:to>
    <xdr:graphicFrame macro="">
      <xdr:nvGraphicFramePr>
        <xdr:cNvPr id="6" name="Chart 10">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31</xdr:col>
      <xdr:colOff>0</xdr:colOff>
      <xdr:row>58</xdr:row>
      <xdr:rowOff>0</xdr:rowOff>
    </xdr:from>
    <xdr:to>
      <xdr:col>43</xdr:col>
      <xdr:colOff>504825</xdr:colOff>
      <xdr:row>83</xdr:row>
      <xdr:rowOff>38100</xdr:rowOff>
    </xdr:to>
    <xdr:graphicFrame macro="">
      <xdr:nvGraphicFramePr>
        <xdr:cNvPr id="8" name="Chart 10">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0.02171</cdr:x>
      <cdr:y>0.04958</cdr:y>
    </cdr:from>
    <cdr:to>
      <cdr:x>0.22306</cdr:x>
      <cdr:y>0.13791</cdr:y>
    </cdr:to>
    <cdr:sp macro="" textlink="">
      <cdr:nvSpPr>
        <cdr:cNvPr id="2" name="TextBox 13"/>
        <cdr:cNvSpPr txBox="1"/>
      </cdr:nvSpPr>
      <cdr:spPr>
        <a:xfrm xmlns:a="http://schemas.openxmlformats.org/drawingml/2006/main">
          <a:off x="159656" y="203199"/>
          <a:ext cx="1469571" cy="37011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pro-cyclical tightening</a:t>
          </a:r>
        </a:p>
      </cdr:txBody>
    </cdr:sp>
  </cdr:relSizeAnchor>
  <cdr:relSizeAnchor xmlns:cdr="http://schemas.openxmlformats.org/drawingml/2006/chartDrawing">
    <cdr:from>
      <cdr:x>0.68487</cdr:x>
      <cdr:y>0.05784</cdr:y>
    </cdr:from>
    <cdr:to>
      <cdr:x>0.93786</cdr:x>
      <cdr:y>0.14568</cdr:y>
    </cdr:to>
    <cdr:sp macro="" textlink="">
      <cdr:nvSpPr>
        <cdr:cNvPr id="3" name="TextBox 13"/>
        <cdr:cNvSpPr txBox="1"/>
      </cdr:nvSpPr>
      <cdr:spPr>
        <a:xfrm xmlns:a="http://schemas.openxmlformats.org/drawingml/2006/main">
          <a:off x="4974773" y="235857"/>
          <a:ext cx="1836055" cy="37011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counter-cyclical tightening</a:t>
          </a:r>
        </a:p>
      </cdr:txBody>
    </cdr:sp>
  </cdr:relSizeAnchor>
  <cdr:relSizeAnchor xmlns:cdr="http://schemas.openxmlformats.org/drawingml/2006/chartDrawing">
    <cdr:from>
      <cdr:x>0.70084</cdr:x>
      <cdr:y>0.84091</cdr:y>
    </cdr:from>
    <cdr:to>
      <cdr:x>0.95832</cdr:x>
      <cdr:y>0.93119</cdr:y>
    </cdr:to>
    <cdr:sp macro="" textlink="">
      <cdr:nvSpPr>
        <cdr:cNvPr id="5" name="TextBox 13"/>
        <cdr:cNvSpPr txBox="1"/>
      </cdr:nvSpPr>
      <cdr:spPr>
        <a:xfrm xmlns:a="http://schemas.openxmlformats.org/drawingml/2006/main">
          <a:off x="5090886" y="3556000"/>
          <a:ext cx="1872342" cy="37011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procyclical-cyclical loosening</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EC-Common/BMPCE%20Report/June%202011/Charts%20and%20Tables/Table%203%20Fisc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arwin.escb.eu/EC-Common/BMPCE%20Report/June%202011/Charts%20and%20Tables/Table%203%20Fisc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imecb02\EC-Data\EC-FP%20Division\Fiscal%202000\Work_in_Progress\Briefing_templates\production_files\briefing_tables_produc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Table 2 with cntries"/>
      <sheetName val="Table 2"/>
    </sheetNames>
    <sheetDataSet>
      <sheetData sheetId="0" refreshError="1"/>
      <sheetData sheetId="1"/>
      <sheetData sheetId="2">
        <row r="2">
          <cell r="B2" t="str">
            <v xml:space="preserve">Table 2: General government finances </v>
          </cell>
        </row>
        <row r="3">
          <cell r="B3" t="str">
            <v>(as a % of GDP, unless otherwise stated)</v>
          </cell>
        </row>
        <row r="4">
          <cell r="J4" t="str">
            <v xml:space="preserve">Budget balance </v>
          </cell>
          <cell r="Q4" t="str">
            <v>Change in cycl. adjusted primary balance2)</v>
          </cell>
          <cell r="X4" t="str">
            <v>General government gross debt</v>
          </cell>
        </row>
        <row r="5">
          <cell r="J5">
            <v>2007</v>
          </cell>
          <cell r="K5">
            <v>2008</v>
          </cell>
          <cell r="L5">
            <v>2009</v>
          </cell>
          <cell r="M5">
            <v>2010</v>
          </cell>
          <cell r="N5">
            <v>2011</v>
          </cell>
          <cell r="O5">
            <v>2012</v>
          </cell>
          <cell r="P5">
            <v>2013</v>
          </cell>
          <cell r="Q5">
            <v>2007</v>
          </cell>
          <cell r="R5">
            <v>2008</v>
          </cell>
          <cell r="S5">
            <v>2009</v>
          </cell>
          <cell r="T5">
            <v>2010</v>
          </cell>
          <cell r="U5">
            <v>2011</v>
          </cell>
          <cell r="V5">
            <v>2012</v>
          </cell>
          <cell r="W5">
            <v>2013</v>
          </cell>
          <cell r="X5">
            <v>2007</v>
          </cell>
          <cell r="Y5">
            <v>2008</v>
          </cell>
        </row>
        <row r="6">
          <cell r="B6" t="str">
            <v>Euro Area</v>
          </cell>
          <cell r="J6">
            <v>-0.66642816053670306</v>
          </cell>
          <cell r="K6">
            <v>-2.0433458655393357</v>
          </cell>
          <cell r="L6">
            <v>-6.3299839151477713</v>
          </cell>
          <cell r="M6">
            <v>-5.9896296034533139</v>
          </cell>
          <cell r="N6">
            <v>-4.1746430957660907</v>
          </cell>
          <cell r="O6">
            <v>-3.3215968538780403</v>
          </cell>
          <cell r="P6">
            <v>-2.8928839034905605</v>
          </cell>
          <cell r="Q6">
            <v>0.17080075468942035</v>
          </cell>
          <cell r="R6">
            <v>-1.3868282301793957</v>
          </cell>
          <cell r="S6">
            <v>-2.9701191530215758</v>
          </cell>
          <cell r="T6">
            <v>0.44072224170223961</v>
          </cell>
          <cell r="U6">
            <v>1.7030427898453917</v>
          </cell>
          <cell r="V6">
            <v>0.81698590435472018</v>
          </cell>
          <cell r="W6">
            <v>0.37286547525361319</v>
          </cell>
          <cell r="X6">
            <v>66.268582639250013</v>
          </cell>
          <cell r="Y6">
            <v>69.966591034471733</v>
          </cell>
        </row>
        <row r="7">
          <cell r="B7" t="str">
            <v>EU3 1)</v>
          </cell>
          <cell r="J7">
            <v>-1.2547610306130255</v>
          </cell>
          <cell r="K7">
            <v>-3.1830893087192553</v>
          </cell>
          <cell r="L7">
            <v>-8.9197956867069035</v>
          </cell>
          <cell r="M7">
            <v>-7.9703412509593594</v>
          </cell>
          <cell r="N7">
            <v>-6.1528361533268763</v>
          </cell>
          <cell r="O7">
            <v>-4.3735686713752537</v>
          </cell>
          <cell r="P7">
            <v>-2.7707972391460314</v>
          </cell>
          <cell r="Q7">
            <v>-0.96024645759709848</v>
          </cell>
          <cell r="R7">
            <v>-1.7210119720440153</v>
          </cell>
          <cell r="S7">
            <v>-4.112863927518581</v>
          </cell>
          <cell r="T7">
            <v>1.8848278263751506</v>
          </cell>
          <cell r="U7">
            <v>1.4601781332983823</v>
          </cell>
          <cell r="V7">
            <v>1.5449414074888559</v>
          </cell>
          <cell r="W7">
            <v>1.5063841579255441</v>
          </cell>
          <cell r="X7">
            <v>42.449192020633184</v>
          </cell>
          <cell r="Y7">
            <v>48.53561722517496</v>
          </cell>
        </row>
        <row r="8">
          <cell r="B8" t="str">
            <v>CEE-ET 1)</v>
          </cell>
          <cell r="J8">
            <v>-1.7784124221556379E-2</v>
          </cell>
          <cell r="K8">
            <v>-1.5920794457202907</v>
          </cell>
          <cell r="L8">
            <v>-7.439058541108964</v>
          </cell>
          <cell r="M8">
            <v>-5.5159058686117852</v>
          </cell>
          <cell r="N8">
            <v>-4.012181050705693</v>
          </cell>
          <cell r="O8">
            <v>-2.9223918911601472</v>
          </cell>
          <cell r="P8">
            <v>-2.015419265924054</v>
          </cell>
          <cell r="Q8">
            <v>-2.6031196599184439</v>
          </cell>
          <cell r="R8">
            <v>-1.4622561002774819</v>
          </cell>
          <cell r="S8">
            <v>-1.2194968770631751</v>
          </cell>
          <cell r="T8">
            <v>2.7118156874285804</v>
          </cell>
          <cell r="U8">
            <v>1.3873311577810621</v>
          </cell>
          <cell r="V8">
            <v>0.74239081396571738</v>
          </cell>
          <cell r="W8">
            <v>0.58274511797924189</v>
          </cell>
          <cell r="X8">
            <v>14.954551464339792</v>
          </cell>
          <cell r="Y8">
            <v>15.876563316562526</v>
          </cell>
        </row>
        <row r="9">
          <cell r="B9" t="str">
            <v>CEE-IT 1)</v>
          </cell>
          <cell r="J9">
            <v>-2.2683389829808398</v>
          </cell>
          <cell r="K9">
            <v>-3.8768467966139952</v>
          </cell>
          <cell r="L9">
            <v>-6.8523643173795836</v>
          </cell>
          <cell r="M9">
            <v>-6.4748597354950705</v>
          </cell>
          <cell r="N9">
            <v>-4.1200260338957237</v>
          </cell>
          <cell r="O9">
            <v>-4.039779890021725</v>
          </cell>
          <cell r="P9">
            <v>-3.6746607514967442</v>
          </cell>
          <cell r="Q9">
            <v>0.65773673101113872</v>
          </cell>
          <cell r="R9">
            <v>-2.1023301820220213</v>
          </cell>
          <cell r="S9">
            <v>-1.2942525754917642</v>
          </cell>
          <cell r="T9">
            <v>0.98900552423461752</v>
          </cell>
          <cell r="U9">
            <v>1.5617812952086136</v>
          </cell>
          <cell r="V9">
            <v>1.2386275336309485</v>
          </cell>
          <cell r="W9">
            <v>0.36160839150645835</v>
          </cell>
          <cell r="X9">
            <v>39.027725048054357</v>
          </cell>
          <cell r="Y9">
            <v>41.071971472224483</v>
          </cell>
        </row>
        <row r="10">
          <cell r="B10" t="str">
            <v>EU11 1)</v>
          </cell>
          <cell r="J10">
            <v>-1.42525074651884</v>
          </cell>
          <cell r="K10">
            <v>-3.3010114735790399</v>
          </cell>
          <cell r="L10">
            <v>-8.3948246299308718</v>
          </cell>
          <cell r="M10">
            <v>-7.5556736083299523</v>
          </cell>
          <cell r="N10">
            <v>-5.6036646378418729</v>
          </cell>
          <cell r="O10">
            <v>-4.2536557539425282</v>
          </cell>
          <cell r="P10">
            <v>-2.9688119137575408</v>
          </cell>
          <cell r="Q10">
            <v>-0.68015468957985836</v>
          </cell>
          <cell r="R10">
            <v>-1.8031272927809985</v>
          </cell>
          <cell r="S10">
            <v>-3.3723190941512682</v>
          </cell>
          <cell r="T10">
            <v>1.6972431429826922</v>
          </cell>
          <cell r="U10">
            <v>1.4827632050229975</v>
          </cell>
          <cell r="V10">
            <v>1.449209288750833</v>
          </cell>
          <cell r="W10">
            <v>1.2047411422793886</v>
          </cell>
          <cell r="X10">
            <v>41.115868009249851</v>
          </cell>
          <cell r="Y10">
            <v>45.868415541972851</v>
          </cell>
        </row>
        <row r="11">
          <cell r="B11" t="str">
            <v>Source: NCBs.</v>
          </cell>
        </row>
        <row r="12">
          <cell r="B12" t="str">
            <v>Notes: 1) The EU10 aggregate comprises the non-euro area EU Member States. The EU3 aggregate comprises Denmark, Sweden and the United Kingdom. The CEE-ET aggregate comprises the CEE countries that target the exchange rate (Bulgaria, Latvia and Lithuania).</v>
          </cell>
        </row>
        <row r="13">
          <cell r="B13" t="str">
            <v>2) Year-on-year percentage point changes. For Hungary the figures relate to the structural primary balance.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Table 2 with cntries"/>
      <sheetName val="Table 2"/>
    </sheetNames>
    <sheetDataSet>
      <sheetData sheetId="0" refreshError="1"/>
      <sheetData sheetId="1"/>
      <sheetData sheetId="2">
        <row r="2">
          <cell r="B2" t="str">
            <v xml:space="preserve">Table 2: General government finances </v>
          </cell>
        </row>
        <row r="3">
          <cell r="B3" t="str">
            <v>(as a % of GDP, unless otherwise stated)</v>
          </cell>
        </row>
        <row r="4">
          <cell r="J4" t="str">
            <v xml:space="preserve">Budget balance </v>
          </cell>
          <cell r="Q4" t="str">
            <v>Change in cycl. adjusted primary balance2)</v>
          </cell>
          <cell r="X4" t="str">
            <v>General government gross debt</v>
          </cell>
        </row>
        <row r="5">
          <cell r="J5">
            <v>2007</v>
          </cell>
          <cell r="K5">
            <v>2008</v>
          </cell>
          <cell r="L5">
            <v>2009</v>
          </cell>
          <cell r="M5">
            <v>2010</v>
          </cell>
          <cell r="N5">
            <v>2011</v>
          </cell>
          <cell r="O5">
            <v>2012</v>
          </cell>
          <cell r="P5">
            <v>2013</v>
          </cell>
          <cell r="Q5">
            <v>2007</v>
          </cell>
          <cell r="R5">
            <v>2008</v>
          </cell>
          <cell r="S5">
            <v>2009</v>
          </cell>
          <cell r="T5">
            <v>2010</v>
          </cell>
          <cell r="U5">
            <v>2011</v>
          </cell>
          <cell r="V5">
            <v>2012</v>
          </cell>
          <cell r="W5">
            <v>2013</v>
          </cell>
          <cell r="X5">
            <v>2007</v>
          </cell>
          <cell r="Y5">
            <v>2008</v>
          </cell>
        </row>
        <row r="6">
          <cell r="B6" t="str">
            <v>Euro Area</v>
          </cell>
          <cell r="J6">
            <v>-0.66642816053670306</v>
          </cell>
          <cell r="K6">
            <v>-2.0433458655393357</v>
          </cell>
          <cell r="L6">
            <v>-6.3299839151477713</v>
          </cell>
          <cell r="M6">
            <v>-5.9896296034533139</v>
          </cell>
          <cell r="N6">
            <v>-4.1746430957660907</v>
          </cell>
          <cell r="O6">
            <v>-3.3215968538780403</v>
          </cell>
          <cell r="P6">
            <v>-2.8928839034905605</v>
          </cell>
          <cell r="Q6">
            <v>0.17080075468942035</v>
          </cell>
          <cell r="R6">
            <v>-1.3868282301793957</v>
          </cell>
          <cell r="S6">
            <v>-2.9701191530215758</v>
          </cell>
          <cell r="T6">
            <v>0.44072224170223961</v>
          </cell>
          <cell r="U6">
            <v>1.7030427898453917</v>
          </cell>
          <cell r="V6">
            <v>0.81698590435472018</v>
          </cell>
          <cell r="W6">
            <v>0.37286547525361319</v>
          </cell>
          <cell r="X6">
            <v>66.268582639250013</v>
          </cell>
          <cell r="Y6">
            <v>69.966591034471733</v>
          </cell>
        </row>
        <row r="7">
          <cell r="B7" t="str">
            <v>EU3 1)</v>
          </cell>
          <cell r="J7">
            <v>-1.2547610306130255</v>
          </cell>
          <cell r="K7">
            <v>-3.1830893087192553</v>
          </cell>
          <cell r="L7">
            <v>-8.9197956867069035</v>
          </cell>
          <cell r="M7">
            <v>-7.9703412509593594</v>
          </cell>
          <cell r="N7">
            <v>-6.1528361533268763</v>
          </cell>
          <cell r="O7">
            <v>-4.3735686713752537</v>
          </cell>
          <cell r="P7">
            <v>-2.7707972391460314</v>
          </cell>
          <cell r="Q7">
            <v>-0.96024645759709848</v>
          </cell>
          <cell r="R7">
            <v>-1.7210119720440153</v>
          </cell>
          <cell r="S7">
            <v>-4.112863927518581</v>
          </cell>
          <cell r="T7">
            <v>1.8848278263751506</v>
          </cell>
          <cell r="U7">
            <v>1.4601781332983823</v>
          </cell>
          <cell r="V7">
            <v>1.5449414074888559</v>
          </cell>
          <cell r="W7">
            <v>1.5063841579255441</v>
          </cell>
          <cell r="X7">
            <v>42.449192020633184</v>
          </cell>
          <cell r="Y7">
            <v>48.53561722517496</v>
          </cell>
        </row>
        <row r="8">
          <cell r="B8" t="str">
            <v>CEE-ET 1)</v>
          </cell>
          <cell r="J8">
            <v>-1.7784124221556379E-2</v>
          </cell>
          <cell r="K8">
            <v>-1.5920794457202907</v>
          </cell>
          <cell r="L8">
            <v>-7.439058541108964</v>
          </cell>
          <cell r="M8">
            <v>-5.5159058686117852</v>
          </cell>
          <cell r="N8">
            <v>-4.012181050705693</v>
          </cell>
          <cell r="O8">
            <v>-2.9223918911601472</v>
          </cell>
          <cell r="P8">
            <v>-2.015419265924054</v>
          </cell>
          <cell r="Q8">
            <v>-2.6031196599184439</v>
          </cell>
          <cell r="R8">
            <v>-1.4622561002774819</v>
          </cell>
          <cell r="S8">
            <v>-1.2194968770631751</v>
          </cell>
          <cell r="T8">
            <v>2.7118156874285804</v>
          </cell>
          <cell r="U8">
            <v>1.3873311577810621</v>
          </cell>
          <cell r="V8">
            <v>0.74239081396571738</v>
          </cell>
          <cell r="W8">
            <v>0.58274511797924189</v>
          </cell>
          <cell r="X8">
            <v>14.954551464339792</v>
          </cell>
          <cell r="Y8">
            <v>15.876563316562526</v>
          </cell>
        </row>
        <row r="9">
          <cell r="B9" t="str">
            <v>CEE-IT 1)</v>
          </cell>
          <cell r="J9">
            <v>-2.2683389829808398</v>
          </cell>
          <cell r="K9">
            <v>-3.8768467966139952</v>
          </cell>
          <cell r="L9">
            <v>-6.8523643173795836</v>
          </cell>
          <cell r="M9">
            <v>-6.4748597354950705</v>
          </cell>
          <cell r="N9">
            <v>-4.1200260338957237</v>
          </cell>
          <cell r="O9">
            <v>-4.039779890021725</v>
          </cell>
          <cell r="P9">
            <v>-3.6746607514967442</v>
          </cell>
          <cell r="Q9">
            <v>0.65773673101113872</v>
          </cell>
          <cell r="R9">
            <v>-2.1023301820220213</v>
          </cell>
          <cell r="S9">
            <v>-1.2942525754917642</v>
          </cell>
          <cell r="T9">
            <v>0.98900552423461752</v>
          </cell>
          <cell r="U9">
            <v>1.5617812952086136</v>
          </cell>
          <cell r="V9">
            <v>1.2386275336309485</v>
          </cell>
          <cell r="W9">
            <v>0.36160839150645835</v>
          </cell>
          <cell r="X9">
            <v>39.027725048054357</v>
          </cell>
          <cell r="Y9">
            <v>41.071971472224483</v>
          </cell>
        </row>
        <row r="10">
          <cell r="B10" t="str">
            <v>EU11 1)</v>
          </cell>
          <cell r="J10">
            <v>-1.42525074651884</v>
          </cell>
          <cell r="K10">
            <v>-3.3010114735790399</v>
          </cell>
          <cell r="L10">
            <v>-8.3948246299308718</v>
          </cell>
          <cell r="M10">
            <v>-7.5556736083299523</v>
          </cell>
          <cell r="N10">
            <v>-5.6036646378418729</v>
          </cell>
          <cell r="O10">
            <v>-4.2536557539425282</v>
          </cell>
          <cell r="P10">
            <v>-2.9688119137575408</v>
          </cell>
          <cell r="Q10">
            <v>-0.68015468957985836</v>
          </cell>
          <cell r="R10">
            <v>-1.8031272927809985</v>
          </cell>
          <cell r="S10">
            <v>-3.3723190941512682</v>
          </cell>
          <cell r="T10">
            <v>1.6972431429826922</v>
          </cell>
          <cell r="U10">
            <v>1.4827632050229975</v>
          </cell>
          <cell r="V10">
            <v>1.449209288750833</v>
          </cell>
          <cell r="W10">
            <v>1.2047411422793886</v>
          </cell>
          <cell r="X10">
            <v>41.115868009249851</v>
          </cell>
          <cell r="Y10">
            <v>45.868415541972851</v>
          </cell>
        </row>
        <row r="11">
          <cell r="B11" t="str">
            <v>Source: NCBs.</v>
          </cell>
        </row>
        <row r="12">
          <cell r="B12" t="str">
            <v>Notes: 1) The EU10 aggregate comprises the non-euro area EU Member States. The EU3 aggregate comprises Denmark, Sweden and the United Kingdom. The CEE-ET aggregate comprises the CEE countries that target the exchange rate (Bulgaria, Latvia and Lithuania).</v>
          </cell>
        </row>
        <row r="13">
          <cell r="B13" t="str">
            <v>2) Year-on-year percentage point changes. For Hungary the figures relate to the structural primary balance.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MTO"/>
      <sheetName val="database"/>
      <sheetName val="standard_tables"/>
      <sheetName val="additional info table"/>
      <sheetName val="aggregation_SP_latest"/>
      <sheetName val="inflation"/>
      <sheetName val="Ameco"/>
      <sheetName val="EDP"/>
      <sheetName val="EDP_2007"/>
      <sheetName val="PFR"/>
      <sheetName val="CAB"/>
      <sheetName val="ECB"/>
      <sheetName val="UMTS"/>
      <sheetName val="NBR and cash data"/>
      <sheetName val="weights"/>
      <sheetName val="Sheet2"/>
      <sheetName val="debt ratings"/>
      <sheetName val="s&amp;p report"/>
      <sheetName val="s&amp;p report_ext"/>
      <sheetName val="s&amp;p_Board pres"/>
      <sheetName val="Table 8_16 PFR"/>
      <sheetName val="Comp_BMPE_latest"/>
      <sheetName val="Comp_BMPE_2006"/>
      <sheetName val="briefing_tables"/>
      <sheetName val="REV_Windfalls"/>
      <sheetName val="EDP TABLE 2"/>
      <sheetName val="chart_revenue"/>
      <sheetName val="chart_expenditure"/>
      <sheetName val="chart_DE"/>
      <sheetName val="chart_FR"/>
      <sheetName val="chart_PT"/>
      <sheetName val="FAME Persistence2"/>
      <sheetName val="SP_target_balance"/>
      <sheetName val="SP_EC"/>
      <sheetName val="IT_REVENUE"/>
      <sheetName val="IT_target_balance"/>
      <sheetName val="IT_EXP"/>
    </sheetNames>
    <sheetDataSet>
      <sheetData sheetId="0"/>
      <sheetData sheetId="1"/>
      <sheetData sheetId="2">
        <row r="1">
          <cell r="A1" t="str">
            <v>Data blocks</v>
          </cell>
          <cell r="G1">
            <v>2004</v>
          </cell>
          <cell r="H1">
            <v>2005</v>
          </cell>
          <cell r="I1">
            <v>2006</v>
          </cell>
          <cell r="J1">
            <v>2007</v>
          </cell>
          <cell r="K1">
            <v>2008</v>
          </cell>
          <cell r="L1">
            <v>2009</v>
          </cell>
          <cell r="M1">
            <v>2010</v>
          </cell>
        </row>
        <row r="2">
          <cell r="A2" t="str">
            <v>SCP from 2005/2006</v>
          </cell>
        </row>
        <row r="3">
          <cell r="A3" t="str">
            <v>SCP from 2006/2007</v>
          </cell>
        </row>
        <row r="4">
          <cell r="A4" t="str">
            <v>SCP from 2007/2008</v>
          </cell>
        </row>
        <row r="5">
          <cell r="A5" t="str">
            <v>ESCB from September 2006</v>
          </cell>
        </row>
        <row r="6">
          <cell r="A6" t="str">
            <v>ESCB from December 2006</v>
          </cell>
        </row>
        <row r="7">
          <cell r="A7" t="str">
            <v xml:space="preserve">ESCB from June 2007 </v>
          </cell>
        </row>
        <row r="8">
          <cell r="A8" t="str">
            <v xml:space="preserve">ESCB from Dec 2007 </v>
          </cell>
        </row>
        <row r="9">
          <cell r="A9" t="str">
            <v>Commission forecasts Spring 2006</v>
          </cell>
        </row>
        <row r="10">
          <cell r="A10" t="str">
            <v>Commission forecasts Autumn 2006</v>
          </cell>
        </row>
        <row r="11">
          <cell r="A11" t="str">
            <v>Commission forecasts Spring 2007</v>
          </cell>
        </row>
        <row r="12">
          <cell r="A12" t="str">
            <v>Commission forecasts Autumn 2007</v>
          </cell>
        </row>
        <row r="13">
          <cell r="A13" t="str">
            <v>EDP from September 2006</v>
          </cell>
        </row>
        <row r="14">
          <cell r="A14" t="str">
            <v>EDP from March 2007</v>
          </cell>
        </row>
        <row r="15">
          <cell r="A15" t="str">
            <v>EDP from September 2007</v>
          </cell>
        </row>
        <row r="16">
          <cell r="A16" t="str">
            <v>ECB from March 2007</v>
          </cell>
        </row>
        <row r="18">
          <cell r="A18" t="str">
            <v>code</v>
          </cell>
          <cell r="B18" t="str">
            <v>org</v>
          </cell>
          <cell r="C18" t="str">
            <v>year</v>
          </cell>
          <cell r="D18" t="str">
            <v>time</v>
          </cell>
          <cell r="E18" t="str">
            <v>var</v>
          </cell>
          <cell r="F18" t="str">
            <v>cc</v>
          </cell>
          <cell r="G18">
            <v>2004</v>
          </cell>
          <cell r="H18">
            <v>2005</v>
          </cell>
          <cell r="I18">
            <v>2006</v>
          </cell>
          <cell r="J18">
            <v>2007</v>
          </cell>
          <cell r="K18">
            <v>2008</v>
          </cell>
          <cell r="L18">
            <v>2009</v>
          </cell>
          <cell r="M18">
            <v>2010</v>
          </cell>
          <cell r="N18">
            <v>2011</v>
          </cell>
          <cell r="O18">
            <v>2012</v>
          </cell>
        </row>
        <row r="19">
          <cell r="A19" t="str">
            <v>SCP from 2005/2006</v>
          </cell>
          <cell r="C19" t="str">
            <v>back to top</v>
          </cell>
        </row>
        <row r="20">
          <cell r="A20" t="str">
            <v>GOV_2005_A_BE_YER</v>
          </cell>
          <cell r="B20" t="str">
            <v>GOV</v>
          </cell>
          <cell r="C20">
            <v>2005</v>
          </cell>
          <cell r="D20" t="str">
            <v>A</v>
          </cell>
          <cell r="E20" t="str">
            <v>YER</v>
          </cell>
          <cell r="F20" t="str">
            <v>BE</v>
          </cell>
          <cell r="G20">
            <v>2.6</v>
          </cell>
          <cell r="H20">
            <v>1.4</v>
          </cell>
          <cell r="I20">
            <v>2.2000000000000002</v>
          </cell>
          <cell r="J20">
            <v>2.1</v>
          </cell>
          <cell r="K20">
            <v>2.2999999999999998</v>
          </cell>
          <cell r="L20">
            <v>2.2000000000000002</v>
          </cell>
          <cell r="M20" t="str">
            <v>-</v>
          </cell>
          <cell r="N20" t="str">
            <v>-</v>
          </cell>
        </row>
        <row r="21">
          <cell r="A21" t="str">
            <v>GOV_2005_A_DE_YER</v>
          </cell>
          <cell r="B21" t="str">
            <v>GOV</v>
          </cell>
          <cell r="C21">
            <v>2005</v>
          </cell>
          <cell r="D21" t="str">
            <v>A</v>
          </cell>
          <cell r="E21" t="str">
            <v>YER</v>
          </cell>
          <cell r="F21" t="str">
            <v>DE</v>
          </cell>
          <cell r="G21">
            <v>1.6293478245233644</v>
          </cell>
          <cell r="H21">
            <v>0.9</v>
          </cell>
          <cell r="I21">
            <v>1.4</v>
          </cell>
          <cell r="J21">
            <v>1</v>
          </cell>
          <cell r="K21">
            <v>1.75</v>
          </cell>
          <cell r="L21">
            <v>1.75</v>
          </cell>
          <cell r="M21" t="str">
            <v>-</v>
          </cell>
          <cell r="N21" t="str">
            <v>-</v>
          </cell>
        </row>
        <row r="22">
          <cell r="A22" t="str">
            <v>GOV_2005_A_GR_YER</v>
          </cell>
          <cell r="B22" t="str">
            <v>GOV</v>
          </cell>
          <cell r="C22">
            <v>2005</v>
          </cell>
          <cell r="D22" t="str">
            <v>A</v>
          </cell>
          <cell r="E22" t="str">
            <v>YER</v>
          </cell>
          <cell r="F22" t="str">
            <v>GR</v>
          </cell>
          <cell r="G22">
            <v>4.7</v>
          </cell>
          <cell r="H22">
            <v>3.6</v>
          </cell>
          <cell r="I22">
            <v>3.8</v>
          </cell>
          <cell r="J22">
            <v>3.8</v>
          </cell>
          <cell r="K22">
            <v>4</v>
          </cell>
          <cell r="L22" t="str">
            <v>-</v>
          </cell>
          <cell r="M22" t="str">
            <v>-</v>
          </cell>
          <cell r="N22" t="str">
            <v>-</v>
          </cell>
        </row>
        <row r="23">
          <cell r="A23" t="str">
            <v>GOV_2005_A_ES_YER</v>
          </cell>
          <cell r="B23" t="str">
            <v>GOV</v>
          </cell>
          <cell r="C23">
            <v>2005</v>
          </cell>
          <cell r="D23" t="str">
            <v>A</v>
          </cell>
          <cell r="E23" t="str">
            <v>YER</v>
          </cell>
          <cell r="F23" t="str">
            <v>ES</v>
          </cell>
          <cell r="G23">
            <v>3.1</v>
          </cell>
          <cell r="H23">
            <v>3.4</v>
          </cell>
          <cell r="I23">
            <v>3.3</v>
          </cell>
          <cell r="J23">
            <v>3.2</v>
          </cell>
          <cell r="K23">
            <v>3.2</v>
          </cell>
          <cell r="L23" t="str">
            <v>-</v>
          </cell>
          <cell r="M23" t="str">
            <v>-</v>
          </cell>
          <cell r="N23" t="str">
            <v>-</v>
          </cell>
        </row>
        <row r="24">
          <cell r="A24" t="str">
            <v>GOV_2005_A_FR_YER</v>
          </cell>
          <cell r="B24" t="str">
            <v>GOV</v>
          </cell>
          <cell r="C24">
            <v>2005</v>
          </cell>
          <cell r="D24" t="str">
            <v>A</v>
          </cell>
          <cell r="E24" t="str">
            <v>YER</v>
          </cell>
          <cell r="F24" t="str">
            <v>FR</v>
          </cell>
          <cell r="G24">
            <v>2.2999999999999998</v>
          </cell>
          <cell r="H24">
            <v>1.75</v>
          </cell>
          <cell r="I24">
            <v>2.25</v>
          </cell>
          <cell r="J24">
            <v>2.25</v>
          </cell>
          <cell r="K24">
            <v>2.25</v>
          </cell>
          <cell r="L24">
            <v>2.25</v>
          </cell>
          <cell r="M24" t="str">
            <v>-</v>
          </cell>
          <cell r="N24" t="str">
            <v>-</v>
          </cell>
        </row>
        <row r="25">
          <cell r="A25" t="str">
            <v>GOV_2005_A_IE_YER</v>
          </cell>
          <cell r="B25" t="str">
            <v>GOV</v>
          </cell>
          <cell r="C25">
            <v>2005</v>
          </cell>
          <cell r="D25" t="str">
            <v>A</v>
          </cell>
          <cell r="E25" t="str">
            <v>YER</v>
          </cell>
          <cell r="F25" t="str">
            <v>IE</v>
          </cell>
          <cell r="G25">
            <v>4.5</v>
          </cell>
          <cell r="H25">
            <v>4.5999999999999996</v>
          </cell>
          <cell r="I25">
            <v>4.8</v>
          </cell>
          <cell r="J25">
            <v>5</v>
          </cell>
          <cell r="K25">
            <v>4.8</v>
          </cell>
          <cell r="L25" t="str">
            <v>-</v>
          </cell>
          <cell r="M25" t="str">
            <v>-</v>
          </cell>
          <cell r="N25" t="str">
            <v>-</v>
          </cell>
        </row>
        <row r="26">
          <cell r="A26" t="str">
            <v>GOV_2005_A_IT_YER</v>
          </cell>
          <cell r="B26" t="str">
            <v>GOV</v>
          </cell>
          <cell r="C26">
            <v>2005</v>
          </cell>
          <cell r="D26" t="str">
            <v>A</v>
          </cell>
          <cell r="E26" t="str">
            <v>YER</v>
          </cell>
          <cell r="F26" t="str">
            <v>IT</v>
          </cell>
          <cell r="G26">
            <v>1.2</v>
          </cell>
          <cell r="H26">
            <v>0</v>
          </cell>
          <cell r="I26">
            <v>1.5</v>
          </cell>
          <cell r="J26">
            <v>1.5</v>
          </cell>
          <cell r="K26">
            <v>1.7</v>
          </cell>
          <cell r="L26">
            <v>1.8</v>
          </cell>
          <cell r="M26" t="str">
            <v>-</v>
          </cell>
          <cell r="N26" t="str">
            <v>-</v>
          </cell>
        </row>
        <row r="27">
          <cell r="A27" t="str">
            <v>GOV_2005_A_LU_YER</v>
          </cell>
          <cell r="B27" t="str">
            <v>GOV</v>
          </cell>
          <cell r="C27">
            <v>2005</v>
          </cell>
          <cell r="D27" t="str">
            <v>A</v>
          </cell>
          <cell r="E27" t="str">
            <v>YER</v>
          </cell>
          <cell r="F27" t="str">
            <v>LU</v>
          </cell>
          <cell r="G27">
            <v>4.4000000000000004</v>
          </cell>
          <cell r="H27">
            <v>4</v>
          </cell>
          <cell r="I27">
            <v>4.4000000000000004</v>
          </cell>
          <cell r="J27">
            <v>4.9000000000000004</v>
          </cell>
          <cell r="K27">
            <v>4.9000000000000004</v>
          </cell>
          <cell r="L27" t="str">
            <v>-</v>
          </cell>
          <cell r="M27" t="str">
            <v>-</v>
          </cell>
          <cell r="N27" t="str">
            <v>-</v>
          </cell>
        </row>
        <row r="28">
          <cell r="A28" t="str">
            <v>GOV_2005_A_NL_YER</v>
          </cell>
          <cell r="B28" t="str">
            <v>GOV</v>
          </cell>
          <cell r="C28">
            <v>2005</v>
          </cell>
          <cell r="D28" t="str">
            <v>A</v>
          </cell>
          <cell r="E28" t="str">
            <v>YER</v>
          </cell>
          <cell r="F28" t="str">
            <v>NL</v>
          </cell>
          <cell r="G28">
            <v>1.7</v>
          </cell>
          <cell r="H28">
            <v>0.75</v>
          </cell>
          <cell r="I28">
            <v>2.5</v>
          </cell>
          <cell r="J28">
            <v>2.5</v>
          </cell>
          <cell r="K28">
            <v>2.25</v>
          </cell>
          <cell r="L28" t="str">
            <v>-</v>
          </cell>
          <cell r="M28" t="str">
            <v>-</v>
          </cell>
          <cell r="N28" t="str">
            <v>-</v>
          </cell>
        </row>
        <row r="29">
          <cell r="A29" t="str">
            <v>GOV_2005_A_AT_YER</v>
          </cell>
          <cell r="B29" t="str">
            <v>GOV</v>
          </cell>
          <cell r="C29">
            <v>2005</v>
          </cell>
          <cell r="D29" t="str">
            <v>A</v>
          </cell>
          <cell r="E29" t="str">
            <v>YER</v>
          </cell>
          <cell r="F29" t="str">
            <v>AT</v>
          </cell>
          <cell r="G29">
            <v>2.4</v>
          </cell>
          <cell r="H29">
            <v>1.7</v>
          </cell>
          <cell r="I29">
            <v>1.8</v>
          </cell>
          <cell r="J29">
            <v>2.4</v>
          </cell>
          <cell r="K29">
            <v>2.5</v>
          </cell>
          <cell r="L29" t="str">
            <v>-</v>
          </cell>
          <cell r="M29" t="str">
            <v>-</v>
          </cell>
          <cell r="N29" t="str">
            <v>-</v>
          </cell>
        </row>
        <row r="30">
          <cell r="A30" t="str">
            <v>GOV_2005_A_PT_YER</v>
          </cell>
          <cell r="B30" t="str">
            <v>GOV</v>
          </cell>
          <cell r="C30">
            <v>2005</v>
          </cell>
          <cell r="D30" t="str">
            <v>A</v>
          </cell>
          <cell r="E30" t="str">
            <v>YER</v>
          </cell>
          <cell r="F30" t="str">
            <v>PT</v>
          </cell>
          <cell r="G30">
            <v>1.2</v>
          </cell>
          <cell r="H30">
            <v>0.5</v>
          </cell>
          <cell r="I30">
            <v>1.1000000000000001</v>
          </cell>
          <cell r="J30">
            <v>1.8</v>
          </cell>
          <cell r="K30">
            <v>2.4</v>
          </cell>
          <cell r="L30">
            <v>3</v>
          </cell>
          <cell r="M30" t="str">
            <v>-</v>
          </cell>
          <cell r="N30" t="str">
            <v>-</v>
          </cell>
        </row>
        <row r="31">
          <cell r="A31" t="str">
            <v>GOV_2005_A_FI_YER</v>
          </cell>
          <cell r="B31" t="str">
            <v>GOV</v>
          </cell>
          <cell r="C31">
            <v>2005</v>
          </cell>
          <cell r="D31" t="str">
            <v>A</v>
          </cell>
          <cell r="E31" t="str">
            <v>YER</v>
          </cell>
          <cell r="F31" t="str">
            <v>FI</v>
          </cell>
          <cell r="G31">
            <v>3.6</v>
          </cell>
          <cell r="H31">
            <v>2.1</v>
          </cell>
          <cell r="I31">
            <v>3.2</v>
          </cell>
          <cell r="J31">
            <v>2.6</v>
          </cell>
          <cell r="K31">
            <v>2.2999999999999998</v>
          </cell>
          <cell r="L31">
            <v>2.1</v>
          </cell>
          <cell r="M31" t="str">
            <v>-</v>
          </cell>
          <cell r="N31" t="str">
            <v>-</v>
          </cell>
        </row>
        <row r="32">
          <cell r="A32" t="str">
            <v>GOV_2005_A_CZ_YER</v>
          </cell>
          <cell r="B32" t="str">
            <v>GOV</v>
          </cell>
          <cell r="C32">
            <v>2005</v>
          </cell>
          <cell r="D32" t="str">
            <v>A</v>
          </cell>
          <cell r="E32" t="str">
            <v>YER</v>
          </cell>
          <cell r="F32" t="str">
            <v>CZ</v>
          </cell>
          <cell r="G32">
            <v>4.4000000000000004</v>
          </cell>
          <cell r="H32">
            <v>4.8</v>
          </cell>
          <cell r="I32">
            <v>4.4000000000000004</v>
          </cell>
          <cell r="J32">
            <v>4.2</v>
          </cell>
          <cell r="K32">
            <v>4.3</v>
          </cell>
          <cell r="L32" t="str">
            <v>-</v>
          </cell>
          <cell r="M32" t="str">
            <v>-</v>
          </cell>
          <cell r="N32" t="str">
            <v>-</v>
          </cell>
        </row>
        <row r="33">
          <cell r="A33" t="str">
            <v>GOV_2005_A_DK_YER</v>
          </cell>
          <cell r="B33" t="str">
            <v>GOV</v>
          </cell>
          <cell r="C33">
            <v>2005</v>
          </cell>
          <cell r="D33" t="str">
            <v>A</v>
          </cell>
          <cell r="E33" t="str">
            <v>YER</v>
          </cell>
          <cell r="F33" t="str">
            <v>DK</v>
          </cell>
          <cell r="G33">
            <v>2</v>
          </cell>
          <cell r="H33">
            <v>2.4</v>
          </cell>
          <cell r="I33">
            <v>2.4</v>
          </cell>
          <cell r="J33">
            <v>1.1000000000000001</v>
          </cell>
          <cell r="K33">
            <v>1.6</v>
          </cell>
          <cell r="L33" t="str">
            <v>-</v>
          </cell>
          <cell r="M33">
            <v>2.1</v>
          </cell>
          <cell r="N33" t="str">
            <v>-</v>
          </cell>
        </row>
        <row r="34">
          <cell r="A34" t="str">
            <v>GOV_2005_A_EE_YER</v>
          </cell>
          <cell r="B34" t="str">
            <v>GOV</v>
          </cell>
          <cell r="C34">
            <v>2005</v>
          </cell>
          <cell r="D34" t="str">
            <v>A</v>
          </cell>
          <cell r="E34" t="str">
            <v>YER</v>
          </cell>
          <cell r="F34" t="str">
            <v>EE</v>
          </cell>
          <cell r="G34">
            <v>7.8</v>
          </cell>
          <cell r="H34">
            <v>6.5</v>
          </cell>
          <cell r="I34">
            <v>6.6</v>
          </cell>
          <cell r="J34">
            <v>6.3</v>
          </cell>
          <cell r="K34">
            <v>6.3</v>
          </cell>
          <cell r="L34">
            <v>6.3</v>
          </cell>
          <cell r="M34" t="str">
            <v>-</v>
          </cell>
          <cell r="N34" t="str">
            <v>-</v>
          </cell>
        </row>
        <row r="35">
          <cell r="A35" t="str">
            <v>GOV_2005_A_CY_YER</v>
          </cell>
          <cell r="B35" t="str">
            <v>GOV</v>
          </cell>
          <cell r="C35">
            <v>2005</v>
          </cell>
          <cell r="D35" t="str">
            <v>A</v>
          </cell>
          <cell r="E35" t="str">
            <v>YER</v>
          </cell>
          <cell r="F35" t="str">
            <v>CY</v>
          </cell>
          <cell r="G35">
            <v>3.8</v>
          </cell>
          <cell r="H35">
            <v>4.0999999999999996</v>
          </cell>
          <cell r="I35">
            <v>4.2</v>
          </cell>
          <cell r="J35">
            <v>4.2</v>
          </cell>
          <cell r="K35">
            <v>4.2</v>
          </cell>
          <cell r="L35">
            <v>4.3</v>
          </cell>
          <cell r="M35" t="str">
            <v>-</v>
          </cell>
          <cell r="N35" t="str">
            <v>-</v>
          </cell>
        </row>
        <row r="36">
          <cell r="A36" t="str">
            <v>GOV_2005_A_LV_YER</v>
          </cell>
          <cell r="B36" t="str">
            <v>GOV</v>
          </cell>
          <cell r="C36">
            <v>2005</v>
          </cell>
          <cell r="D36" t="str">
            <v>A</v>
          </cell>
          <cell r="E36" t="str">
            <v>YER</v>
          </cell>
          <cell r="F36" t="str">
            <v>LV</v>
          </cell>
          <cell r="G36">
            <v>8.5</v>
          </cell>
          <cell r="H36">
            <v>8.4</v>
          </cell>
          <cell r="I36">
            <v>7.5</v>
          </cell>
          <cell r="J36">
            <v>7</v>
          </cell>
          <cell r="K36">
            <v>7</v>
          </cell>
          <cell r="L36" t="str">
            <v>-</v>
          </cell>
          <cell r="M36" t="str">
            <v>-</v>
          </cell>
          <cell r="N36" t="str">
            <v>-</v>
          </cell>
        </row>
        <row r="37">
          <cell r="A37" t="str">
            <v>GOV_2005_A_LT_YER</v>
          </cell>
          <cell r="B37" t="str">
            <v>GOV</v>
          </cell>
          <cell r="C37">
            <v>2005</v>
          </cell>
          <cell r="D37" t="str">
            <v>A</v>
          </cell>
          <cell r="E37" t="str">
            <v>YER</v>
          </cell>
          <cell r="F37" t="str">
            <v>LT</v>
          </cell>
          <cell r="G37">
            <v>7</v>
          </cell>
          <cell r="H37">
            <v>7</v>
          </cell>
          <cell r="I37">
            <v>6</v>
          </cell>
          <cell r="J37">
            <v>5.3</v>
          </cell>
          <cell r="K37">
            <v>6.8</v>
          </cell>
          <cell r="L37" t="str">
            <v>-</v>
          </cell>
          <cell r="M37" t="str">
            <v>-</v>
          </cell>
          <cell r="N37" t="str">
            <v>-</v>
          </cell>
        </row>
        <row r="38">
          <cell r="A38" t="str">
            <v>GOV_2005_A_HU_YER</v>
          </cell>
          <cell r="B38" t="str">
            <v>GOV</v>
          </cell>
          <cell r="C38">
            <v>2005</v>
          </cell>
          <cell r="D38" t="str">
            <v>A</v>
          </cell>
          <cell r="E38" t="str">
            <v>YER</v>
          </cell>
          <cell r="F38" t="str">
            <v>HU</v>
          </cell>
          <cell r="G38">
            <v>4.5999999999999996</v>
          </cell>
          <cell r="H38">
            <v>4.2</v>
          </cell>
          <cell r="I38">
            <v>4.3</v>
          </cell>
          <cell r="J38">
            <v>4.0999999999999996</v>
          </cell>
          <cell r="K38">
            <v>4.0999999999999996</v>
          </cell>
          <cell r="L38" t="str">
            <v>-</v>
          </cell>
          <cell r="M38" t="str">
            <v>-</v>
          </cell>
          <cell r="N38" t="str">
            <v>-</v>
          </cell>
        </row>
        <row r="39">
          <cell r="A39" t="str">
            <v>GOV_2005_A_MT_YER</v>
          </cell>
          <cell r="B39" t="str">
            <v>GOV</v>
          </cell>
          <cell r="C39">
            <v>2005</v>
          </cell>
          <cell r="D39" t="str">
            <v>A</v>
          </cell>
          <cell r="E39" t="str">
            <v>YER</v>
          </cell>
          <cell r="F39" t="str">
            <v>MT</v>
          </cell>
          <cell r="G39">
            <v>0.2</v>
          </cell>
          <cell r="H39">
            <v>0.9</v>
          </cell>
          <cell r="I39">
            <v>1.1000000000000001</v>
          </cell>
          <cell r="J39">
            <v>1.2</v>
          </cell>
          <cell r="K39">
            <v>2</v>
          </cell>
          <cell r="L39" t="str">
            <v>-</v>
          </cell>
          <cell r="M39" t="str">
            <v>-</v>
          </cell>
          <cell r="N39" t="str">
            <v>-</v>
          </cell>
        </row>
        <row r="40">
          <cell r="A40" t="str">
            <v>GOV_2005_A_PL_YER</v>
          </cell>
          <cell r="B40" t="str">
            <v>GOV</v>
          </cell>
          <cell r="C40">
            <v>2005</v>
          </cell>
          <cell r="D40" t="str">
            <v>A</v>
          </cell>
          <cell r="E40" t="str">
            <v>YER</v>
          </cell>
          <cell r="F40" t="str">
            <v>PL</v>
          </cell>
          <cell r="G40">
            <v>5.3</v>
          </cell>
          <cell r="H40">
            <v>3.3</v>
          </cell>
          <cell r="I40">
            <v>4.3</v>
          </cell>
          <cell r="J40">
            <v>4.5999999999999996</v>
          </cell>
          <cell r="K40">
            <v>5</v>
          </cell>
          <cell r="L40" t="str">
            <v>-</v>
          </cell>
          <cell r="M40" t="str">
            <v>-</v>
          </cell>
          <cell r="N40" t="str">
            <v>-</v>
          </cell>
        </row>
        <row r="41">
          <cell r="A41" t="str">
            <v>GOV_2005_A_SI_YER</v>
          </cell>
          <cell r="B41" t="str">
            <v>GOV</v>
          </cell>
          <cell r="C41">
            <v>2005</v>
          </cell>
          <cell r="D41" t="str">
            <v>A</v>
          </cell>
          <cell r="E41" t="str">
            <v>YER</v>
          </cell>
          <cell r="F41" t="str">
            <v>SI</v>
          </cell>
          <cell r="G41">
            <v>4.2</v>
          </cell>
          <cell r="H41">
            <v>3.9</v>
          </cell>
          <cell r="I41">
            <v>4</v>
          </cell>
          <cell r="J41">
            <v>4</v>
          </cell>
          <cell r="K41">
            <v>3.8</v>
          </cell>
          <cell r="L41" t="str">
            <v>-</v>
          </cell>
          <cell r="M41" t="str">
            <v>-</v>
          </cell>
          <cell r="N41" t="str">
            <v>-</v>
          </cell>
        </row>
        <row r="42">
          <cell r="A42" t="str">
            <v>GOV_2005_A_SK_YER</v>
          </cell>
          <cell r="B42" t="str">
            <v>GOV</v>
          </cell>
          <cell r="C42">
            <v>2005</v>
          </cell>
          <cell r="D42" t="str">
            <v>A</v>
          </cell>
          <cell r="E42" t="str">
            <v>YER</v>
          </cell>
          <cell r="F42" t="str">
            <v>SK</v>
          </cell>
          <cell r="G42">
            <v>5.5</v>
          </cell>
          <cell r="H42">
            <v>5.0999999999999996</v>
          </cell>
          <cell r="I42">
            <v>5.4</v>
          </cell>
          <cell r="J42">
            <v>6.1</v>
          </cell>
          <cell r="K42">
            <v>5.6</v>
          </cell>
          <cell r="L42">
            <v>5.0999999999999996</v>
          </cell>
          <cell r="M42">
            <v>5</v>
          </cell>
          <cell r="N42" t="str">
            <v>-</v>
          </cell>
        </row>
        <row r="43">
          <cell r="A43" t="str">
            <v>GOV_2005_A_SE_YER</v>
          </cell>
          <cell r="B43" t="str">
            <v>GOV</v>
          </cell>
          <cell r="C43">
            <v>2005</v>
          </cell>
          <cell r="D43" t="str">
            <v>A</v>
          </cell>
          <cell r="E43" t="str">
            <v>YER</v>
          </cell>
          <cell r="F43" t="str">
            <v>SE</v>
          </cell>
          <cell r="G43">
            <v>3.6</v>
          </cell>
          <cell r="H43">
            <v>2.4</v>
          </cell>
          <cell r="I43">
            <v>3.1</v>
          </cell>
          <cell r="J43">
            <v>2.8</v>
          </cell>
          <cell r="K43">
            <v>2.2999999999999998</v>
          </cell>
          <cell r="L43" t="str">
            <v>-</v>
          </cell>
          <cell r="M43" t="str">
            <v>-</v>
          </cell>
          <cell r="N43" t="str">
            <v>-</v>
          </cell>
        </row>
        <row r="44">
          <cell r="A44" t="str">
            <v>GOV_2005_A_GB_YER</v>
          </cell>
          <cell r="B44" t="str">
            <v>GOV</v>
          </cell>
          <cell r="C44">
            <v>2005</v>
          </cell>
          <cell r="D44" t="str">
            <v>A</v>
          </cell>
          <cell r="E44" t="str">
            <v>YER</v>
          </cell>
          <cell r="F44" t="str">
            <v>GB</v>
          </cell>
          <cell r="G44" t="str">
            <v>3¼</v>
          </cell>
          <cell r="H44" t="str">
            <v>1¾</v>
          </cell>
          <cell r="I44" t="str">
            <v>2¼</v>
          </cell>
          <cell r="J44">
            <v>3</v>
          </cell>
          <cell r="K44">
            <v>3</v>
          </cell>
          <cell r="L44" t="str">
            <v>-</v>
          </cell>
          <cell r="M44" t="str">
            <v>-</v>
          </cell>
          <cell r="N44" t="str">
            <v>-</v>
          </cell>
        </row>
        <row r="45">
          <cell r="A45" t="str">
            <v>GOV_2005_A_I3_YER</v>
          </cell>
          <cell r="B45" t="str">
            <v>GOV</v>
          </cell>
          <cell r="C45">
            <v>2005</v>
          </cell>
          <cell r="D45" t="str">
            <v>A</v>
          </cell>
          <cell r="E45" t="str">
            <v>YER</v>
          </cell>
          <cell r="F45" t="str">
            <v>I3</v>
          </cell>
          <cell r="G45">
            <v>2.0836747365598347</v>
          </cell>
          <cell r="H45">
            <v>1.4052005226365774</v>
          </cell>
          <cell r="I45">
            <v>2.1003827592587276</v>
          </cell>
          <cell r="J45">
            <v>2.0112380249017976</v>
          </cell>
          <cell r="K45">
            <v>2.2516292864895284</v>
          </cell>
          <cell r="L45" t="str">
            <v>-</v>
          </cell>
          <cell r="M45" t="str">
            <v>-</v>
          </cell>
          <cell r="N45" t="str">
            <v>-</v>
          </cell>
        </row>
        <row r="46">
          <cell r="A46" t="str">
            <v>GOV_2005_A_D3_YER</v>
          </cell>
          <cell r="B46" t="str">
            <v>GOV</v>
          </cell>
          <cell r="C46">
            <v>2005</v>
          </cell>
          <cell r="D46" t="str">
            <v>A</v>
          </cell>
          <cell r="E46" t="str">
            <v>YER</v>
          </cell>
          <cell r="F46" t="str">
            <v>D3</v>
          </cell>
          <cell r="G46">
            <v>2.0836747365598347</v>
          </cell>
          <cell r="H46">
            <v>1.4052005226365774</v>
          </cell>
          <cell r="I46">
            <v>2.1003827592587276</v>
          </cell>
          <cell r="J46">
            <v>2.0112380249017976</v>
          </cell>
          <cell r="K46">
            <v>2.2516292864895284</v>
          </cell>
          <cell r="L46" t="str">
            <v>-</v>
          </cell>
          <cell r="M46" t="str">
            <v>-</v>
          </cell>
          <cell r="N46" t="str">
            <v>-</v>
          </cell>
        </row>
        <row r="47">
          <cell r="A47" t="str">
            <v>GOV_2005_A_BE_YEN</v>
          </cell>
          <cell r="B47" t="str">
            <v>GOV</v>
          </cell>
          <cell r="C47">
            <v>2005</v>
          </cell>
          <cell r="D47" t="str">
            <v>A</v>
          </cell>
          <cell r="E47" t="str">
            <v>YEN</v>
          </cell>
          <cell r="F47" t="str">
            <v>BE</v>
          </cell>
          <cell r="G47">
            <v>4.9000000000000004</v>
          </cell>
          <cell r="H47">
            <v>3.8</v>
          </cell>
          <cell r="I47">
            <v>4.5999999999999996</v>
          </cell>
          <cell r="J47">
            <v>4.0999999999999996</v>
          </cell>
          <cell r="K47">
            <v>4.5</v>
          </cell>
          <cell r="L47">
            <v>4.2</v>
          </cell>
          <cell r="M47" t="str">
            <v>-</v>
          </cell>
        </row>
        <row r="48">
          <cell r="A48" t="str">
            <v>GOV_2005_A_DE_YEN</v>
          </cell>
          <cell r="B48" t="str">
            <v>GOV</v>
          </cell>
          <cell r="C48">
            <v>2005</v>
          </cell>
          <cell r="D48" t="str">
            <v>A</v>
          </cell>
          <cell r="E48" t="str">
            <v>YEN</v>
          </cell>
          <cell r="F48" t="str">
            <v>DE</v>
          </cell>
          <cell r="G48">
            <v>2.4151798095590316</v>
          </cell>
          <cell r="H48">
            <v>1.3</v>
          </cell>
          <cell r="I48">
            <v>2.2000000000000002</v>
          </cell>
          <cell r="J48">
            <v>2.5</v>
          </cell>
          <cell r="K48">
            <v>3</v>
          </cell>
          <cell r="L48">
            <v>3</v>
          </cell>
          <cell r="M48" t="str">
            <v>-</v>
          </cell>
        </row>
        <row r="49">
          <cell r="A49" t="str">
            <v>GOV_2005_A_GR_YEN</v>
          </cell>
          <cell r="B49" t="str">
            <v>GOV</v>
          </cell>
          <cell r="C49">
            <v>2005</v>
          </cell>
          <cell r="D49" t="str">
            <v>A</v>
          </cell>
          <cell r="E49" t="str">
            <v>YEN</v>
          </cell>
          <cell r="F49" t="str">
            <v>GR</v>
          </cell>
          <cell r="G49">
            <v>8.4</v>
          </cell>
          <cell r="H49">
            <v>7.7</v>
          </cell>
          <cell r="I49">
            <v>7.4</v>
          </cell>
          <cell r="J49">
            <v>7.1</v>
          </cell>
          <cell r="K49">
            <v>7.1</v>
          </cell>
          <cell r="L49" t="str">
            <v>-</v>
          </cell>
          <cell r="M49" t="str">
            <v>-</v>
          </cell>
        </row>
        <row r="50">
          <cell r="A50" t="str">
            <v>GOV_2005_A_ES_YEN</v>
          </cell>
          <cell r="B50" t="str">
            <v>GOV</v>
          </cell>
          <cell r="C50">
            <v>2005</v>
          </cell>
          <cell r="D50" t="str">
            <v>A</v>
          </cell>
          <cell r="E50" t="str">
            <v>YEN</v>
          </cell>
          <cell r="F50" t="str">
            <v>ES</v>
          </cell>
          <cell r="G50">
            <v>7.3</v>
          </cell>
          <cell r="H50">
            <v>7.5</v>
          </cell>
          <cell r="I50">
            <v>6.7</v>
          </cell>
          <cell r="J50">
            <v>6.4</v>
          </cell>
          <cell r="K50">
            <v>6.1</v>
          </cell>
          <cell r="L50" t="str">
            <v>-</v>
          </cell>
          <cell r="M50" t="str">
            <v>-</v>
          </cell>
        </row>
        <row r="51">
          <cell r="A51" t="str">
            <v>GOV_2005_A_FR_YEN</v>
          </cell>
          <cell r="B51" t="str">
            <v>GOV</v>
          </cell>
          <cell r="C51">
            <v>2005</v>
          </cell>
          <cell r="D51" t="str">
            <v>A</v>
          </cell>
          <cell r="E51" t="str">
            <v>YEN</v>
          </cell>
          <cell r="F51" t="str">
            <v>FR</v>
          </cell>
          <cell r="G51" t="str">
            <v>-</v>
          </cell>
          <cell r="H51">
            <v>3.05</v>
          </cell>
          <cell r="I51">
            <v>3.65</v>
          </cell>
          <cell r="J51">
            <v>4</v>
          </cell>
          <cell r="K51">
            <v>4</v>
          </cell>
          <cell r="L51">
            <v>4</v>
          </cell>
          <cell r="M51" t="str">
            <v>-</v>
          </cell>
        </row>
        <row r="52">
          <cell r="A52" t="str">
            <v>GOV_2005_A_IE_YEN</v>
          </cell>
          <cell r="B52" t="str">
            <v>GOV</v>
          </cell>
          <cell r="C52">
            <v>2005</v>
          </cell>
          <cell r="D52" t="str">
            <v>A</v>
          </cell>
          <cell r="E52" t="str">
            <v>YEN</v>
          </cell>
          <cell r="F52" t="str">
            <v>IE</v>
          </cell>
          <cell r="G52">
            <v>6.8</v>
          </cell>
          <cell r="H52">
            <v>7.6</v>
          </cell>
          <cell r="I52">
            <v>7.9</v>
          </cell>
          <cell r="J52">
            <v>8</v>
          </cell>
          <cell r="K52">
            <v>7.7</v>
          </cell>
          <cell r="L52" t="str">
            <v>-</v>
          </cell>
          <cell r="M52" t="str">
            <v>-</v>
          </cell>
        </row>
        <row r="53">
          <cell r="A53" t="str">
            <v>GOV_2005_A_IT_YEN</v>
          </cell>
          <cell r="B53" t="str">
            <v>GOV</v>
          </cell>
          <cell r="C53">
            <v>2005</v>
          </cell>
          <cell r="D53" t="str">
            <v>A</v>
          </cell>
          <cell r="E53" t="str">
            <v>YEN</v>
          </cell>
          <cell r="F53" t="str">
            <v>IT</v>
          </cell>
          <cell r="G53">
            <v>3.9</v>
          </cell>
          <cell r="H53">
            <v>2.4</v>
          </cell>
          <cell r="I53">
            <v>3.7</v>
          </cell>
          <cell r="J53">
            <v>3.8</v>
          </cell>
          <cell r="K53">
            <v>3.7</v>
          </cell>
          <cell r="L53">
            <v>3.9</v>
          </cell>
          <cell r="M53" t="str">
            <v>-</v>
          </cell>
        </row>
        <row r="54">
          <cell r="A54" t="str">
            <v>GOV_2005_A_LU_YEN</v>
          </cell>
          <cell r="B54" t="str">
            <v>GOV</v>
          </cell>
          <cell r="C54">
            <v>2005</v>
          </cell>
          <cell r="D54" t="str">
            <v>A</v>
          </cell>
          <cell r="E54" t="str">
            <v>YEN</v>
          </cell>
          <cell r="F54" t="str">
            <v>LU</v>
          </cell>
          <cell r="G54">
            <v>7.1</v>
          </cell>
          <cell r="H54">
            <v>6.8</v>
          </cell>
          <cell r="I54">
            <v>6.9</v>
          </cell>
          <cell r="J54">
            <v>7.5</v>
          </cell>
          <cell r="K54">
            <v>7.9</v>
          </cell>
          <cell r="L54" t="str">
            <v>-</v>
          </cell>
          <cell r="M54" t="str">
            <v>-</v>
          </cell>
        </row>
        <row r="55">
          <cell r="A55" t="str">
            <v>GOV_2005_A_NL_YEN</v>
          </cell>
          <cell r="B55" t="str">
            <v>GOV</v>
          </cell>
          <cell r="C55">
            <v>2005</v>
          </cell>
          <cell r="D55" t="str">
            <v>A</v>
          </cell>
          <cell r="E55" t="str">
            <v>YEN</v>
          </cell>
          <cell r="F55" t="str">
            <v>NL</v>
          </cell>
          <cell r="G55">
            <v>2.6</v>
          </cell>
          <cell r="H55">
            <v>2.25</v>
          </cell>
          <cell r="I55">
            <v>3.75</v>
          </cell>
          <cell r="J55">
            <v>3.5</v>
          </cell>
          <cell r="K55">
            <v>3.25</v>
          </cell>
          <cell r="L55" t="str">
            <v>-</v>
          </cell>
          <cell r="M55" t="str">
            <v>-</v>
          </cell>
        </row>
        <row r="56">
          <cell r="A56" t="str">
            <v>GOV_2005_A_AT_YEN</v>
          </cell>
          <cell r="B56" t="str">
            <v>GOV</v>
          </cell>
          <cell r="C56">
            <v>2005</v>
          </cell>
          <cell r="D56" t="str">
            <v>A</v>
          </cell>
          <cell r="E56" t="str">
            <v>YEN</v>
          </cell>
          <cell r="F56" t="str">
            <v>AT</v>
          </cell>
          <cell r="G56">
            <v>4.4000000000000004</v>
          </cell>
          <cell r="H56">
            <v>3.5</v>
          </cell>
          <cell r="I56">
            <v>3.7</v>
          </cell>
          <cell r="J56">
            <v>4</v>
          </cell>
          <cell r="K56">
            <v>3.9</v>
          </cell>
          <cell r="L56" t="str">
            <v>-</v>
          </cell>
          <cell r="M56" t="str">
            <v>-</v>
          </cell>
        </row>
        <row r="57">
          <cell r="A57" t="str">
            <v>GOV_2005_A_PT_YEN</v>
          </cell>
          <cell r="B57" t="str">
            <v>GOV</v>
          </cell>
          <cell r="C57">
            <v>2005</v>
          </cell>
          <cell r="D57" t="str">
            <v>A</v>
          </cell>
          <cell r="E57" t="str">
            <v>YEN</v>
          </cell>
          <cell r="F57" t="str">
            <v>PT</v>
          </cell>
          <cell r="G57">
            <v>3.9</v>
          </cell>
          <cell r="H57">
            <v>3.1</v>
          </cell>
          <cell r="I57">
            <v>3.3</v>
          </cell>
          <cell r="J57">
            <v>4.7</v>
          </cell>
          <cell r="K57">
            <v>5.0999999999999996</v>
          </cell>
          <cell r="L57">
            <v>5.8</v>
          </cell>
          <cell r="M57" t="str">
            <v>-</v>
          </cell>
        </row>
        <row r="58">
          <cell r="A58" t="str">
            <v>GOV_2005_A_FI_YEN</v>
          </cell>
          <cell r="B58" t="str">
            <v>GOV</v>
          </cell>
          <cell r="C58">
            <v>2005</v>
          </cell>
          <cell r="D58" t="str">
            <v>A</v>
          </cell>
          <cell r="E58" t="str">
            <v>YEN</v>
          </cell>
          <cell r="F58" t="str">
            <v>FI</v>
          </cell>
          <cell r="G58">
            <v>4.0999999999999996</v>
          </cell>
          <cell r="H58">
            <v>2.2000000000000002</v>
          </cell>
          <cell r="I58">
            <v>4.2</v>
          </cell>
          <cell r="J58">
            <v>3.6</v>
          </cell>
          <cell r="K58">
            <v>3.4</v>
          </cell>
          <cell r="L58">
            <v>3.2</v>
          </cell>
          <cell r="M58" t="str">
            <v>-</v>
          </cell>
        </row>
        <row r="59">
          <cell r="A59" t="str">
            <v>GOV_2005_A_CZ_YEN</v>
          </cell>
          <cell r="B59" t="str">
            <v>GOV</v>
          </cell>
          <cell r="C59">
            <v>2005</v>
          </cell>
          <cell r="D59" t="str">
            <v>A</v>
          </cell>
          <cell r="E59" t="str">
            <v>YEN</v>
          </cell>
          <cell r="F59" t="str">
            <v>CZ</v>
          </cell>
          <cell r="G59">
            <v>7.6</v>
          </cell>
          <cell r="H59">
            <v>5.7</v>
          </cell>
          <cell r="I59">
            <v>6.7</v>
          </cell>
          <cell r="J59">
            <v>7</v>
          </cell>
          <cell r="K59">
            <v>7.4</v>
          </cell>
          <cell r="L59" t="str">
            <v>-</v>
          </cell>
          <cell r="M59" t="str">
            <v>-</v>
          </cell>
          <cell r="N59" t="str">
            <v>-</v>
          </cell>
        </row>
        <row r="60">
          <cell r="A60" t="str">
            <v>GOV_2005_A_DK_YEN</v>
          </cell>
          <cell r="B60" t="str">
            <v>GOV</v>
          </cell>
          <cell r="C60">
            <v>2005</v>
          </cell>
          <cell r="D60" t="str">
            <v>A</v>
          </cell>
          <cell r="E60" t="str">
            <v>YEN</v>
          </cell>
          <cell r="F60" t="str">
            <v>DK</v>
          </cell>
          <cell r="G60">
            <v>4.2</v>
          </cell>
          <cell r="H60">
            <v>4.7</v>
          </cell>
          <cell r="I60">
            <v>4.5</v>
          </cell>
          <cell r="J60">
            <v>3.1</v>
          </cell>
          <cell r="K60">
            <v>4</v>
          </cell>
          <cell r="L60" t="str">
            <v>-</v>
          </cell>
          <cell r="M60">
            <v>4.3</v>
          </cell>
          <cell r="N60" t="str">
            <v>-</v>
          </cell>
        </row>
        <row r="61">
          <cell r="A61" t="str">
            <v>GOV_2005_A_EE_YEN</v>
          </cell>
          <cell r="B61" t="str">
            <v>GOV</v>
          </cell>
          <cell r="C61">
            <v>2005</v>
          </cell>
          <cell r="D61" t="str">
            <v>A</v>
          </cell>
          <cell r="E61" t="str">
            <v>YEN</v>
          </cell>
          <cell r="F61" t="str">
            <v>EE</v>
          </cell>
          <cell r="G61">
            <v>11.1</v>
          </cell>
          <cell r="H61">
            <v>10.4</v>
          </cell>
          <cell r="I61">
            <v>9.5</v>
          </cell>
          <cell r="J61">
            <v>9.1</v>
          </cell>
          <cell r="K61">
            <v>9.3000000000000007</v>
          </cell>
          <cell r="L61">
            <v>9.3000000000000007</v>
          </cell>
          <cell r="M61" t="str">
            <v>-</v>
          </cell>
          <cell r="N61" t="str">
            <v>-</v>
          </cell>
        </row>
        <row r="62">
          <cell r="A62" t="str">
            <v>GOV_2005_A_CY_YEN</v>
          </cell>
          <cell r="B62" t="str">
            <v>GOV</v>
          </cell>
          <cell r="C62">
            <v>2005</v>
          </cell>
          <cell r="D62" t="str">
            <v>A</v>
          </cell>
          <cell r="E62" t="str">
            <v>YEN</v>
          </cell>
          <cell r="F62" t="str">
            <v>CY</v>
          </cell>
          <cell r="G62">
            <v>6.7</v>
          </cell>
          <cell r="H62">
            <v>6.9</v>
          </cell>
          <cell r="I62">
            <v>7.1</v>
          </cell>
          <cell r="J62">
            <v>6.6</v>
          </cell>
          <cell r="K62">
            <v>6.7</v>
          </cell>
          <cell r="L62">
            <v>6.8</v>
          </cell>
          <cell r="M62" t="str">
            <v>-</v>
          </cell>
          <cell r="N62" t="str">
            <v>-</v>
          </cell>
        </row>
        <row r="63">
          <cell r="A63" t="str">
            <v>GOV_2005_A_LV_YEN</v>
          </cell>
          <cell r="B63" t="str">
            <v>GOV</v>
          </cell>
          <cell r="C63">
            <v>2005</v>
          </cell>
          <cell r="D63" t="str">
            <v>A</v>
          </cell>
          <cell r="E63" t="str">
            <v>YEN</v>
          </cell>
          <cell r="F63" t="str">
            <v>LV</v>
          </cell>
          <cell r="G63">
            <v>16.3</v>
          </cell>
          <cell r="H63">
            <v>16.2</v>
          </cell>
          <cell r="I63">
            <v>13.8</v>
          </cell>
          <cell r="J63">
            <v>11.8</v>
          </cell>
          <cell r="K63">
            <v>11</v>
          </cell>
          <cell r="L63" t="str">
            <v>-</v>
          </cell>
          <cell r="M63" t="str">
            <v>-</v>
          </cell>
          <cell r="N63" t="str">
            <v>-</v>
          </cell>
        </row>
        <row r="64">
          <cell r="A64" t="str">
            <v>GOV_2005_A_LT_YEN</v>
          </cell>
          <cell r="B64" t="str">
            <v>GOV</v>
          </cell>
          <cell r="C64">
            <v>2005</v>
          </cell>
          <cell r="D64" t="str">
            <v>A</v>
          </cell>
          <cell r="E64" t="str">
            <v>YEN</v>
          </cell>
          <cell r="F64" t="str">
            <v>LT</v>
          </cell>
          <cell r="G64">
            <v>10</v>
          </cell>
          <cell r="H64">
            <v>9.6999999999999993</v>
          </cell>
          <cell r="I64">
            <v>9.9</v>
          </cell>
          <cell r="J64">
            <v>8.1999999999999993</v>
          </cell>
          <cell r="K64">
            <v>9.6</v>
          </cell>
          <cell r="L64" t="str">
            <v>-</v>
          </cell>
          <cell r="M64" t="str">
            <v>-</v>
          </cell>
          <cell r="N64" t="str">
            <v>-</v>
          </cell>
        </row>
        <row r="65">
          <cell r="A65" t="str">
            <v>GOV_2005_A_HU_YEN</v>
          </cell>
          <cell r="B65" t="str">
            <v>GOV</v>
          </cell>
          <cell r="C65">
            <v>2005</v>
          </cell>
          <cell r="D65" t="str">
            <v>A</v>
          </cell>
          <cell r="E65" t="str">
            <v>YEN</v>
          </cell>
          <cell r="F65" t="str">
            <v>HU</v>
          </cell>
          <cell r="G65">
            <v>9.5</v>
          </cell>
          <cell r="H65">
            <v>6.9</v>
          </cell>
          <cell r="I65">
            <v>7.1</v>
          </cell>
          <cell r="J65">
            <v>7.1</v>
          </cell>
          <cell r="K65">
            <v>6.9</v>
          </cell>
          <cell r="L65" t="str">
            <v>-</v>
          </cell>
          <cell r="M65" t="str">
            <v>-</v>
          </cell>
          <cell r="N65" t="str">
            <v>-</v>
          </cell>
        </row>
        <row r="66">
          <cell r="A66" t="str">
            <v>GOV_2005_A_MT_YEN</v>
          </cell>
          <cell r="B66" t="str">
            <v>GOV</v>
          </cell>
          <cell r="C66">
            <v>2005</v>
          </cell>
          <cell r="D66" t="str">
            <v>A</v>
          </cell>
          <cell r="E66" t="str">
            <v>YEN</v>
          </cell>
          <cell r="F66" t="str">
            <v>MT</v>
          </cell>
          <cell r="G66">
            <v>2</v>
          </cell>
          <cell r="H66">
            <v>3.9</v>
          </cell>
          <cell r="I66">
            <v>3.9</v>
          </cell>
          <cell r="J66">
            <v>3.9</v>
          </cell>
          <cell r="K66">
            <v>4</v>
          </cell>
          <cell r="L66" t="str">
            <v>-</v>
          </cell>
          <cell r="M66" t="str">
            <v>-</v>
          </cell>
          <cell r="N66" t="str">
            <v>-</v>
          </cell>
        </row>
        <row r="67">
          <cell r="A67" t="str">
            <v>GOV_2005_A_PL_YEN</v>
          </cell>
          <cell r="B67" t="str">
            <v>GOV</v>
          </cell>
          <cell r="C67">
            <v>2005</v>
          </cell>
          <cell r="D67" t="str">
            <v>A</v>
          </cell>
          <cell r="E67" t="str">
            <v>YEN</v>
          </cell>
          <cell r="F67" t="str">
            <v>PL</v>
          </cell>
          <cell r="G67">
            <v>9.5</v>
          </cell>
          <cell r="H67">
            <v>4.5999999999999996</v>
          </cell>
          <cell r="I67">
            <v>5.4</v>
          </cell>
          <cell r="J67">
            <v>6.4</v>
          </cell>
          <cell r="K67">
            <v>7.2</v>
          </cell>
          <cell r="L67" t="str">
            <v>-</v>
          </cell>
          <cell r="M67" t="str">
            <v>-</v>
          </cell>
          <cell r="N67" t="str">
            <v>-</v>
          </cell>
        </row>
        <row r="68">
          <cell r="A68" t="str">
            <v>GOV_2005_A_SI_YEN</v>
          </cell>
          <cell r="B68" t="str">
            <v>GOV</v>
          </cell>
          <cell r="C68">
            <v>2005</v>
          </cell>
          <cell r="D68" t="str">
            <v>A</v>
          </cell>
          <cell r="E68" t="str">
            <v>YEN</v>
          </cell>
          <cell r="F68" t="str">
            <v>SI</v>
          </cell>
          <cell r="G68">
            <v>7.5</v>
          </cell>
          <cell r="H68">
            <v>6.4</v>
          </cell>
          <cell r="I68">
            <v>6.4</v>
          </cell>
          <cell r="J68">
            <v>6.3</v>
          </cell>
          <cell r="K68">
            <v>6.4</v>
          </cell>
          <cell r="L68" t="str">
            <v>-</v>
          </cell>
          <cell r="M68" t="str">
            <v>-</v>
          </cell>
          <cell r="N68" t="str">
            <v>-</v>
          </cell>
        </row>
        <row r="69">
          <cell r="A69" t="str">
            <v>GOV_2005_A_SK_YEN</v>
          </cell>
          <cell r="B69" t="str">
            <v>GOV</v>
          </cell>
          <cell r="C69">
            <v>2005</v>
          </cell>
          <cell r="D69" t="str">
            <v>A</v>
          </cell>
          <cell r="E69" t="str">
            <v>YEN</v>
          </cell>
          <cell r="F69" t="str">
            <v>SK</v>
          </cell>
          <cell r="G69">
            <v>10.3</v>
          </cell>
          <cell r="H69">
            <v>8.1</v>
          </cell>
          <cell r="I69">
            <v>8.4</v>
          </cell>
          <cell r="J69">
            <v>7.8</v>
          </cell>
          <cell r="K69">
            <v>6.8</v>
          </cell>
          <cell r="L69">
            <v>7.2</v>
          </cell>
          <cell r="M69">
            <v>7.3</v>
          </cell>
          <cell r="N69" t="str">
            <v>-</v>
          </cell>
        </row>
        <row r="70">
          <cell r="A70" t="str">
            <v>GOV_2005_A_SE_YEN</v>
          </cell>
          <cell r="B70" t="str">
            <v>GOV</v>
          </cell>
          <cell r="C70">
            <v>2005</v>
          </cell>
          <cell r="D70" t="str">
            <v>A</v>
          </cell>
          <cell r="E70" t="str">
            <v>YEN</v>
          </cell>
          <cell r="F70" t="str">
            <v>SE</v>
          </cell>
          <cell r="G70">
            <v>4.4000000000000004</v>
          </cell>
          <cell r="H70">
            <v>3</v>
          </cell>
          <cell r="I70">
            <v>5.6</v>
          </cell>
          <cell r="J70">
            <v>5</v>
          </cell>
          <cell r="K70">
            <v>4.5999999999999996</v>
          </cell>
          <cell r="L70" t="str">
            <v>-</v>
          </cell>
          <cell r="M70" t="str">
            <v>-</v>
          </cell>
          <cell r="N70" t="str">
            <v>-</v>
          </cell>
        </row>
        <row r="71">
          <cell r="A71" t="str">
            <v>GOV_2005_A_GB_YEN</v>
          </cell>
          <cell r="B71" t="str">
            <v>GOV</v>
          </cell>
          <cell r="C71">
            <v>2005</v>
          </cell>
          <cell r="D71" t="str">
            <v>A</v>
          </cell>
          <cell r="E71" t="str">
            <v>YEN</v>
          </cell>
          <cell r="F71" t="str">
            <v>GB</v>
          </cell>
          <cell r="G71" t="str">
            <v>5¼</v>
          </cell>
          <cell r="H71" t="str">
            <v>4¼</v>
          </cell>
          <cell r="I71" t="str">
            <v>4¾</v>
          </cell>
          <cell r="J71" t="str">
            <v>5¾</v>
          </cell>
          <cell r="K71">
            <v>6</v>
          </cell>
          <cell r="L71" t="str">
            <v>-</v>
          </cell>
          <cell r="M71" t="str">
            <v>-</v>
          </cell>
          <cell r="N71" t="str">
            <v>-</v>
          </cell>
        </row>
        <row r="72">
          <cell r="A72" t="str">
            <v>GOV_2005_A_I3_YEN</v>
          </cell>
          <cell r="B72" t="str">
            <v>GOV</v>
          </cell>
          <cell r="C72">
            <v>2005</v>
          </cell>
          <cell r="D72" t="str">
            <v>A</v>
          </cell>
          <cell r="E72" t="str">
            <v>YEN</v>
          </cell>
          <cell r="F72" t="str">
            <v>I3</v>
          </cell>
          <cell r="G72">
            <v>3.9995542129215385</v>
          </cell>
          <cell r="H72">
            <v>3.1338309586268345</v>
          </cell>
          <cell r="I72">
            <v>3.8505016714534963</v>
          </cell>
          <cell r="J72">
            <v>3.9951324298969495</v>
          </cell>
          <cell r="K72">
            <v>4.0731580731867805</v>
          </cell>
          <cell r="L72" t="str">
            <v xml:space="preserve"> -</v>
          </cell>
          <cell r="M72" t="str">
            <v>-</v>
          </cell>
          <cell r="N72" t="str">
            <v>-</v>
          </cell>
        </row>
        <row r="73">
          <cell r="A73" t="str">
            <v>GOV_2005_A_D3_YEN</v>
          </cell>
          <cell r="B73" t="str">
            <v>GOV</v>
          </cell>
          <cell r="C73">
            <v>2005</v>
          </cell>
          <cell r="D73" t="str">
            <v>A</v>
          </cell>
          <cell r="E73" t="str">
            <v>YEN</v>
          </cell>
          <cell r="F73" t="str">
            <v>D3</v>
          </cell>
          <cell r="G73" t="e">
            <v>#REF!</v>
          </cell>
          <cell r="H73" t="e">
            <v>#REF!</v>
          </cell>
          <cell r="I73" t="e">
            <v>#REF!</v>
          </cell>
          <cell r="J73" t="e">
            <v>#REF!</v>
          </cell>
          <cell r="K73" t="e">
            <v>#REF!</v>
          </cell>
          <cell r="L73" t="str">
            <v xml:space="preserve"> -</v>
          </cell>
          <cell r="M73" t="str">
            <v>-</v>
          </cell>
          <cell r="N73" t="str">
            <v>-</v>
          </cell>
        </row>
        <row r="74">
          <cell r="A74" t="str">
            <v>GOV_2005_A_BE_YED</v>
          </cell>
          <cell r="B74" t="str">
            <v>GOV</v>
          </cell>
          <cell r="C74">
            <v>2005</v>
          </cell>
          <cell r="D74" t="str">
            <v>A</v>
          </cell>
          <cell r="E74" t="str">
            <v>YED</v>
          </cell>
          <cell r="F74" t="str">
            <v>BE</v>
          </cell>
          <cell r="G74" t="str">
            <v>-</v>
          </cell>
          <cell r="H74" t="str">
            <v>-</v>
          </cell>
          <cell r="I74" t="str">
            <v>-</v>
          </cell>
          <cell r="J74" t="str">
            <v>-</v>
          </cell>
          <cell r="K74" t="str">
            <v>-</v>
          </cell>
          <cell r="L74" t="str">
            <v>-</v>
          </cell>
          <cell r="M74" t="str">
            <v>-</v>
          </cell>
          <cell r="N74" t="str">
            <v>-</v>
          </cell>
        </row>
        <row r="75">
          <cell r="A75" t="str">
            <v>GOV_2005_A_DE_YED</v>
          </cell>
          <cell r="B75" t="str">
            <v>GOV</v>
          </cell>
          <cell r="C75">
            <v>2005</v>
          </cell>
          <cell r="D75" t="str">
            <v>A</v>
          </cell>
          <cell r="E75" t="str">
            <v>YED</v>
          </cell>
          <cell r="F75" t="str">
            <v>DE</v>
          </cell>
          <cell r="G75">
            <v>0.8</v>
          </cell>
          <cell r="H75">
            <v>0.4</v>
          </cell>
          <cell r="I75">
            <v>0.8</v>
          </cell>
          <cell r="J75">
            <v>1.5</v>
          </cell>
          <cell r="K75">
            <v>1.25</v>
          </cell>
          <cell r="L75">
            <v>1.25</v>
          </cell>
          <cell r="M75" t="str">
            <v>-</v>
          </cell>
          <cell r="N75" t="str">
            <v>-</v>
          </cell>
        </row>
        <row r="76">
          <cell r="A76" t="str">
            <v>GOV_2005_A_GR_YED</v>
          </cell>
          <cell r="B76" t="str">
            <v>GOV</v>
          </cell>
          <cell r="C76">
            <v>2005</v>
          </cell>
          <cell r="D76" t="str">
            <v>A</v>
          </cell>
          <cell r="E76" t="str">
            <v>YED</v>
          </cell>
          <cell r="F76" t="str">
            <v>GR</v>
          </cell>
          <cell r="G76">
            <v>3.6</v>
          </cell>
          <cell r="H76">
            <v>4</v>
          </cell>
          <cell r="I76">
            <v>3.5</v>
          </cell>
          <cell r="J76">
            <v>3.1</v>
          </cell>
          <cell r="K76">
            <v>2.9</v>
          </cell>
          <cell r="L76" t="str">
            <v>-</v>
          </cell>
          <cell r="M76" t="str">
            <v>-</v>
          </cell>
          <cell r="N76" t="str">
            <v>-</v>
          </cell>
        </row>
        <row r="77">
          <cell r="A77" t="str">
            <v>GOV_2005_A_ES_YED</v>
          </cell>
          <cell r="B77" t="str">
            <v>GOV</v>
          </cell>
          <cell r="C77">
            <v>2005</v>
          </cell>
          <cell r="D77" t="str">
            <v>A</v>
          </cell>
          <cell r="E77" t="str">
            <v>YED</v>
          </cell>
          <cell r="F77" t="str">
            <v>ES</v>
          </cell>
          <cell r="G77">
            <v>4.0999999999999996</v>
          </cell>
          <cell r="H77">
            <v>3.9</v>
          </cell>
          <cell r="I77">
            <v>3.2</v>
          </cell>
          <cell r="J77">
            <v>3.1</v>
          </cell>
          <cell r="K77">
            <v>2.8</v>
          </cell>
          <cell r="L77" t="str">
            <v>-</v>
          </cell>
          <cell r="M77" t="str">
            <v>-</v>
          </cell>
          <cell r="N77" t="str">
            <v>-</v>
          </cell>
        </row>
        <row r="78">
          <cell r="A78" t="str">
            <v>GOV_2005_A_FR_YED</v>
          </cell>
          <cell r="B78" t="str">
            <v>GOV</v>
          </cell>
          <cell r="C78">
            <v>2005</v>
          </cell>
          <cell r="D78" t="str">
            <v>A</v>
          </cell>
          <cell r="E78" t="str">
            <v>YED</v>
          </cell>
          <cell r="F78" t="str">
            <v>FR</v>
          </cell>
          <cell r="G78" t="str">
            <v>-</v>
          </cell>
          <cell r="H78">
            <v>1.3</v>
          </cell>
          <cell r="I78">
            <v>1.4</v>
          </cell>
          <cell r="J78">
            <v>1.75</v>
          </cell>
          <cell r="K78">
            <v>1.75</v>
          </cell>
          <cell r="L78">
            <v>1.75</v>
          </cell>
          <cell r="M78" t="str">
            <v>-</v>
          </cell>
          <cell r="N78" t="str">
            <v>-</v>
          </cell>
        </row>
        <row r="79">
          <cell r="A79" t="str">
            <v>GOV_2005_A_IE_YED</v>
          </cell>
          <cell r="B79" t="str">
            <v>GOV</v>
          </cell>
          <cell r="C79">
            <v>2005</v>
          </cell>
          <cell r="D79" t="str">
            <v>A</v>
          </cell>
          <cell r="E79" t="str">
            <v>YED</v>
          </cell>
          <cell r="F79" t="str">
            <v>IE</v>
          </cell>
          <cell r="G79">
            <v>2.2000000000000002</v>
          </cell>
          <cell r="H79">
            <v>2.9</v>
          </cell>
          <cell r="I79">
            <v>2.9</v>
          </cell>
          <cell r="J79">
            <v>2.8</v>
          </cell>
          <cell r="K79">
            <v>2.8</v>
          </cell>
          <cell r="L79" t="str">
            <v>-</v>
          </cell>
          <cell r="M79" t="str">
            <v>-</v>
          </cell>
          <cell r="N79" t="str">
            <v>-</v>
          </cell>
        </row>
        <row r="80">
          <cell r="A80" t="str">
            <v>GOV_2005_A_IT_YED</v>
          </cell>
          <cell r="B80" t="str">
            <v>GOV</v>
          </cell>
          <cell r="C80">
            <v>2005</v>
          </cell>
          <cell r="D80" t="str">
            <v>A</v>
          </cell>
          <cell r="E80" t="str">
            <v>YED</v>
          </cell>
          <cell r="F80" t="str">
            <v>IT</v>
          </cell>
          <cell r="G80">
            <v>2.7</v>
          </cell>
          <cell r="H80">
            <v>2.4</v>
          </cell>
          <cell r="I80">
            <v>2.2000000000000002</v>
          </cell>
          <cell r="J80">
            <v>2.2000000000000002</v>
          </cell>
          <cell r="K80">
            <v>2</v>
          </cell>
          <cell r="L80">
            <v>2</v>
          </cell>
          <cell r="M80" t="str">
            <v>-</v>
          </cell>
          <cell r="N80" t="str">
            <v>-</v>
          </cell>
        </row>
        <row r="81">
          <cell r="A81" t="str">
            <v>GOV_2005_A_LU_YED</v>
          </cell>
          <cell r="B81" t="str">
            <v>GOV</v>
          </cell>
          <cell r="C81">
            <v>2005</v>
          </cell>
          <cell r="D81" t="str">
            <v>A</v>
          </cell>
          <cell r="E81" t="str">
            <v>YED</v>
          </cell>
          <cell r="F81" t="str">
            <v>LU</v>
          </cell>
          <cell r="G81">
            <v>2.6</v>
          </cell>
          <cell r="H81">
            <v>2.7</v>
          </cell>
          <cell r="I81">
            <v>2.4</v>
          </cell>
          <cell r="J81">
            <v>2.4</v>
          </cell>
          <cell r="K81">
            <v>2.8</v>
          </cell>
          <cell r="L81" t="str">
            <v>-</v>
          </cell>
          <cell r="M81" t="str">
            <v>-</v>
          </cell>
          <cell r="N81" t="str">
            <v>-</v>
          </cell>
        </row>
        <row r="82">
          <cell r="A82" t="str">
            <v>GOV_2005_A_NL_YED</v>
          </cell>
          <cell r="B82" t="str">
            <v>GOV</v>
          </cell>
          <cell r="C82">
            <v>2005</v>
          </cell>
          <cell r="D82" t="str">
            <v>A</v>
          </cell>
          <cell r="E82" t="str">
            <v>YED</v>
          </cell>
          <cell r="F82" t="str">
            <v>NL</v>
          </cell>
          <cell r="G82">
            <v>0.9</v>
          </cell>
          <cell r="H82">
            <v>1.25</v>
          </cell>
          <cell r="I82">
            <v>1</v>
          </cell>
          <cell r="J82">
            <v>1</v>
          </cell>
          <cell r="K82">
            <v>1</v>
          </cell>
          <cell r="L82" t="str">
            <v>-</v>
          </cell>
          <cell r="M82" t="str">
            <v>-</v>
          </cell>
          <cell r="N82" t="str">
            <v>-</v>
          </cell>
        </row>
        <row r="83">
          <cell r="A83" t="str">
            <v>GOV_2005_A_AT_YED</v>
          </cell>
          <cell r="B83" t="str">
            <v>GOV</v>
          </cell>
          <cell r="C83">
            <v>2005</v>
          </cell>
          <cell r="D83" t="str">
            <v>A</v>
          </cell>
          <cell r="E83" t="str">
            <v>YED</v>
          </cell>
          <cell r="F83" t="str">
            <v>AT</v>
          </cell>
          <cell r="G83">
            <v>1.9</v>
          </cell>
          <cell r="H83">
            <v>1.8</v>
          </cell>
          <cell r="I83">
            <v>1.8</v>
          </cell>
          <cell r="J83">
            <v>1.6</v>
          </cell>
          <cell r="K83">
            <v>1.4</v>
          </cell>
          <cell r="L83" t="str">
            <v>-</v>
          </cell>
          <cell r="M83" t="str">
            <v>-</v>
          </cell>
          <cell r="N83" t="str">
            <v>-</v>
          </cell>
        </row>
        <row r="84">
          <cell r="A84" t="str">
            <v>GOV_2005_A_PT_YED</v>
          </cell>
          <cell r="B84" t="str">
            <v>GOV</v>
          </cell>
          <cell r="C84">
            <v>2005</v>
          </cell>
          <cell r="D84" t="str">
            <v>A</v>
          </cell>
          <cell r="E84" t="str">
            <v>YED</v>
          </cell>
          <cell r="F84" t="str">
            <v>PT</v>
          </cell>
          <cell r="G84">
            <v>2.7</v>
          </cell>
          <cell r="H84">
            <v>2.6</v>
          </cell>
          <cell r="I84">
            <v>2.2999999999999998</v>
          </cell>
          <cell r="J84">
            <v>2.8</v>
          </cell>
          <cell r="K84">
            <v>2.7</v>
          </cell>
          <cell r="L84">
            <v>2.8</v>
          </cell>
          <cell r="M84" t="str">
            <v>-</v>
          </cell>
          <cell r="N84" t="str">
            <v>-</v>
          </cell>
        </row>
        <row r="85">
          <cell r="A85" t="str">
            <v>GOV_2005_A_FI_YED</v>
          </cell>
          <cell r="B85" t="str">
            <v>GOV</v>
          </cell>
          <cell r="C85">
            <v>2005</v>
          </cell>
          <cell r="D85" t="str">
            <v>A</v>
          </cell>
          <cell r="E85" t="str">
            <v>YED</v>
          </cell>
          <cell r="F85" t="str">
            <v>FI</v>
          </cell>
          <cell r="G85">
            <v>0.5</v>
          </cell>
          <cell r="H85">
            <v>0.1</v>
          </cell>
          <cell r="I85">
            <v>1</v>
          </cell>
          <cell r="J85">
            <v>1</v>
          </cell>
          <cell r="K85">
            <v>1.1000000000000001</v>
          </cell>
          <cell r="L85">
            <v>1.1000000000000001</v>
          </cell>
          <cell r="M85" t="str">
            <v>-</v>
          </cell>
          <cell r="N85" t="str">
            <v>-</v>
          </cell>
        </row>
        <row r="86">
          <cell r="A86" t="str">
            <v>GOV_2005_A_CZ_YED</v>
          </cell>
          <cell r="B86" t="str">
            <v>GOV</v>
          </cell>
          <cell r="C86">
            <v>2005</v>
          </cell>
          <cell r="D86" t="str">
            <v>A</v>
          </cell>
          <cell r="E86" t="str">
            <v>YED</v>
          </cell>
          <cell r="F86" t="str">
            <v>CZ</v>
          </cell>
          <cell r="G86" t="str">
            <v>-</v>
          </cell>
          <cell r="H86" t="str">
            <v>-</v>
          </cell>
          <cell r="I86" t="str">
            <v>-</v>
          </cell>
          <cell r="J86" t="str">
            <v>-</v>
          </cell>
          <cell r="K86" t="str">
            <v>-</v>
          </cell>
          <cell r="L86" t="str">
            <v>-</v>
          </cell>
          <cell r="M86" t="str">
            <v>-</v>
          </cell>
          <cell r="N86" t="str">
            <v>-</v>
          </cell>
        </row>
        <row r="87">
          <cell r="A87" t="str">
            <v>GOV_2005_A_DK_YED</v>
          </cell>
          <cell r="B87" t="str">
            <v>GOV</v>
          </cell>
          <cell r="C87">
            <v>2005</v>
          </cell>
          <cell r="D87" t="str">
            <v>A</v>
          </cell>
          <cell r="E87" t="str">
            <v>YED</v>
          </cell>
          <cell r="F87" t="str">
            <v>DK</v>
          </cell>
          <cell r="G87">
            <v>2.2000000000000002</v>
          </cell>
          <cell r="H87">
            <v>2.2000000000000002</v>
          </cell>
          <cell r="I87">
            <v>2</v>
          </cell>
          <cell r="J87">
            <v>2</v>
          </cell>
          <cell r="K87">
            <v>2.4</v>
          </cell>
          <cell r="L87" t="str">
            <v>-</v>
          </cell>
          <cell r="M87">
            <v>2.1</v>
          </cell>
          <cell r="N87" t="str">
            <v>-</v>
          </cell>
        </row>
        <row r="88">
          <cell r="A88" t="str">
            <v>GOV_2005_A_EE_YED</v>
          </cell>
          <cell r="B88" t="str">
            <v>GOV</v>
          </cell>
          <cell r="C88">
            <v>2005</v>
          </cell>
          <cell r="D88" t="str">
            <v>A</v>
          </cell>
          <cell r="E88" t="str">
            <v>YED</v>
          </cell>
          <cell r="F88" t="str">
            <v>EE</v>
          </cell>
          <cell r="G88">
            <v>3.1</v>
          </cell>
          <cell r="H88">
            <v>3.7</v>
          </cell>
          <cell r="I88">
            <v>2.8</v>
          </cell>
          <cell r="J88">
            <v>2.7</v>
          </cell>
          <cell r="K88">
            <v>2.8</v>
          </cell>
          <cell r="L88">
            <v>2.8</v>
          </cell>
          <cell r="M88" t="str">
            <v>-</v>
          </cell>
          <cell r="N88" t="str">
            <v>-</v>
          </cell>
        </row>
        <row r="89">
          <cell r="A89" t="str">
            <v>GOV_2005_A_CY_YED</v>
          </cell>
          <cell r="B89" t="str">
            <v>GOV</v>
          </cell>
          <cell r="C89">
            <v>2005</v>
          </cell>
          <cell r="D89" t="str">
            <v>A</v>
          </cell>
          <cell r="E89" t="str">
            <v>YED</v>
          </cell>
          <cell r="F89" t="str">
            <v>CY</v>
          </cell>
          <cell r="G89" t="str">
            <v>-</v>
          </cell>
          <cell r="H89" t="str">
            <v>-</v>
          </cell>
          <cell r="I89" t="str">
            <v>-</v>
          </cell>
          <cell r="J89" t="str">
            <v>-</v>
          </cell>
          <cell r="K89" t="str">
            <v>-</v>
          </cell>
          <cell r="L89" t="str">
            <v>-</v>
          </cell>
          <cell r="M89" t="str">
            <v>-</v>
          </cell>
          <cell r="N89" t="str">
            <v>-</v>
          </cell>
        </row>
        <row r="90">
          <cell r="A90" t="str">
            <v>GOV_2005_A_LV_YED</v>
          </cell>
          <cell r="B90" t="str">
            <v>GOV</v>
          </cell>
          <cell r="C90">
            <v>2005</v>
          </cell>
          <cell r="D90" t="str">
            <v>A</v>
          </cell>
          <cell r="E90" t="str">
            <v>YED</v>
          </cell>
          <cell r="F90" t="str">
            <v>LV</v>
          </cell>
          <cell r="G90">
            <v>7.1</v>
          </cell>
          <cell r="H90">
            <v>7.3</v>
          </cell>
          <cell r="I90">
            <v>5.8</v>
          </cell>
          <cell r="J90">
            <v>4.5</v>
          </cell>
          <cell r="K90">
            <v>3.7</v>
          </cell>
          <cell r="L90" t="str">
            <v>-</v>
          </cell>
          <cell r="M90" t="str">
            <v>-</v>
          </cell>
          <cell r="N90" t="str">
            <v>-</v>
          </cell>
        </row>
        <row r="91">
          <cell r="A91" t="str">
            <v>GOV_2005_A_LT_YED</v>
          </cell>
          <cell r="B91" t="str">
            <v>GOV</v>
          </cell>
          <cell r="C91">
            <v>2005</v>
          </cell>
          <cell r="D91" t="str">
            <v>A</v>
          </cell>
          <cell r="E91" t="str">
            <v>YED</v>
          </cell>
          <cell r="F91" t="str">
            <v>LT</v>
          </cell>
          <cell r="G91">
            <v>2.8</v>
          </cell>
          <cell r="H91">
            <v>2.5</v>
          </cell>
          <cell r="I91">
            <v>3.6</v>
          </cell>
          <cell r="J91">
            <v>2.7</v>
          </cell>
          <cell r="K91">
            <v>2.6</v>
          </cell>
          <cell r="L91" t="str">
            <v>-</v>
          </cell>
          <cell r="M91" t="str">
            <v>-</v>
          </cell>
          <cell r="N91" t="str">
            <v>-</v>
          </cell>
        </row>
        <row r="92">
          <cell r="A92" t="str">
            <v>GOV_2005_A_HU_YED</v>
          </cell>
          <cell r="B92" t="str">
            <v>GOV</v>
          </cell>
          <cell r="C92">
            <v>2005</v>
          </cell>
          <cell r="D92" t="str">
            <v>A</v>
          </cell>
          <cell r="E92" t="str">
            <v>YED</v>
          </cell>
          <cell r="F92" t="str">
            <v>HU</v>
          </cell>
          <cell r="G92">
            <v>4.5999999999999996</v>
          </cell>
          <cell r="H92">
            <v>2.5</v>
          </cell>
          <cell r="I92">
            <v>2.7</v>
          </cell>
          <cell r="J92">
            <v>2.9</v>
          </cell>
          <cell r="K92">
            <v>2.7</v>
          </cell>
          <cell r="L92" t="str">
            <v>-</v>
          </cell>
          <cell r="M92" t="str">
            <v>-</v>
          </cell>
          <cell r="N92" t="str">
            <v>-</v>
          </cell>
        </row>
        <row r="93">
          <cell r="A93" t="str">
            <v>GOV_2005_A_MT_YED</v>
          </cell>
          <cell r="B93" t="str">
            <v>GOV</v>
          </cell>
          <cell r="C93">
            <v>2005</v>
          </cell>
          <cell r="D93" t="str">
            <v>A</v>
          </cell>
          <cell r="E93" t="str">
            <v>YED</v>
          </cell>
          <cell r="F93" t="str">
            <v>MT</v>
          </cell>
          <cell r="G93">
            <v>1.8</v>
          </cell>
          <cell r="H93">
            <v>3</v>
          </cell>
          <cell r="I93">
            <v>2.7</v>
          </cell>
          <cell r="J93">
            <v>2.7</v>
          </cell>
          <cell r="K93">
            <v>2</v>
          </cell>
          <cell r="L93" t="str">
            <v>-</v>
          </cell>
          <cell r="M93" t="str">
            <v>-</v>
          </cell>
          <cell r="N93" t="str">
            <v>-</v>
          </cell>
        </row>
        <row r="94">
          <cell r="A94" t="str">
            <v>GOV_2005_A_PL_YED</v>
          </cell>
          <cell r="B94" t="str">
            <v>GOV</v>
          </cell>
          <cell r="C94">
            <v>2005</v>
          </cell>
          <cell r="D94" t="str">
            <v>A</v>
          </cell>
          <cell r="E94" t="str">
            <v>YED</v>
          </cell>
          <cell r="F94" t="str">
            <v>PL</v>
          </cell>
          <cell r="G94">
            <v>4</v>
          </cell>
          <cell r="H94">
            <v>1.3</v>
          </cell>
          <cell r="I94">
            <v>1.1000000000000001</v>
          </cell>
          <cell r="J94">
            <v>1.7</v>
          </cell>
          <cell r="K94">
            <v>2.1</v>
          </cell>
          <cell r="L94" t="str">
            <v>-</v>
          </cell>
          <cell r="M94" t="str">
            <v>-</v>
          </cell>
          <cell r="N94" t="str">
            <v>-</v>
          </cell>
        </row>
        <row r="95">
          <cell r="A95" t="str">
            <v>GOV_2005_A_SI_YED</v>
          </cell>
          <cell r="B95" t="str">
            <v>GOV</v>
          </cell>
          <cell r="C95">
            <v>2005</v>
          </cell>
          <cell r="D95" t="str">
            <v>A</v>
          </cell>
          <cell r="E95" t="str">
            <v>YED</v>
          </cell>
          <cell r="F95" t="str">
            <v>SI</v>
          </cell>
          <cell r="G95">
            <v>3.2</v>
          </cell>
          <cell r="H95">
            <v>2.4</v>
          </cell>
          <cell r="I95">
            <v>2.2999999999999998</v>
          </cell>
          <cell r="J95">
            <v>2.2000000000000002</v>
          </cell>
          <cell r="K95">
            <v>2.5</v>
          </cell>
          <cell r="L95" t="str">
            <v>-</v>
          </cell>
          <cell r="M95" t="str">
            <v>-</v>
          </cell>
          <cell r="N95" t="str">
            <v>-</v>
          </cell>
        </row>
        <row r="96">
          <cell r="A96" t="str">
            <v>GOV_2005_A_SK_YED</v>
          </cell>
          <cell r="B96" t="str">
            <v>GOV</v>
          </cell>
          <cell r="C96">
            <v>2005</v>
          </cell>
          <cell r="D96" t="str">
            <v>A</v>
          </cell>
          <cell r="E96" t="str">
            <v>YED</v>
          </cell>
          <cell r="F96" t="str">
            <v>SK</v>
          </cell>
          <cell r="G96">
            <v>4.5999999999999996</v>
          </cell>
          <cell r="H96">
            <v>2.8</v>
          </cell>
          <cell r="I96">
            <v>2.8</v>
          </cell>
          <cell r="J96">
            <v>1.6</v>
          </cell>
          <cell r="K96">
            <v>1.2</v>
          </cell>
          <cell r="L96">
            <v>2</v>
          </cell>
          <cell r="M96">
            <v>2.2000000000000002</v>
          </cell>
          <cell r="N96" t="str">
            <v>-</v>
          </cell>
        </row>
        <row r="97">
          <cell r="A97" t="str">
            <v>GOV_2005_A_SE_YED</v>
          </cell>
          <cell r="B97" t="str">
            <v>GOV</v>
          </cell>
          <cell r="C97">
            <v>2005</v>
          </cell>
          <cell r="D97" t="str">
            <v>A</v>
          </cell>
          <cell r="E97" t="str">
            <v>YED</v>
          </cell>
          <cell r="F97" t="str">
            <v>SE</v>
          </cell>
          <cell r="G97">
            <v>0.8</v>
          </cell>
          <cell r="H97">
            <v>0.6</v>
          </cell>
          <cell r="I97">
            <v>2.4</v>
          </cell>
          <cell r="J97">
            <v>2.2000000000000002</v>
          </cell>
          <cell r="K97">
            <v>2.2000000000000002</v>
          </cell>
          <cell r="L97" t="str">
            <v>-</v>
          </cell>
          <cell r="M97" t="str">
            <v>-</v>
          </cell>
          <cell r="N97" t="str">
            <v>-</v>
          </cell>
        </row>
        <row r="98">
          <cell r="A98" t="str">
            <v>GOV_2005_A_GB_YED</v>
          </cell>
          <cell r="B98" t="str">
            <v>GOV</v>
          </cell>
          <cell r="C98">
            <v>2005</v>
          </cell>
          <cell r="D98" t="str">
            <v>A</v>
          </cell>
          <cell r="E98" t="str">
            <v>YED</v>
          </cell>
          <cell r="F98" t="str">
            <v>GB</v>
          </cell>
          <cell r="G98" t="str">
            <v>-</v>
          </cell>
          <cell r="H98" t="str">
            <v>-</v>
          </cell>
          <cell r="I98" t="str">
            <v>-</v>
          </cell>
          <cell r="J98" t="str">
            <v>-</v>
          </cell>
          <cell r="K98" t="str">
            <v>-</v>
          </cell>
          <cell r="L98" t="str">
            <v>-</v>
          </cell>
          <cell r="M98" t="str">
            <v>-</v>
          </cell>
          <cell r="N98" t="str">
            <v>-</v>
          </cell>
        </row>
        <row r="99">
          <cell r="A99" t="str">
            <v>GOV_2005_A_I3_YED</v>
          </cell>
          <cell r="B99" t="str">
            <v>GOV</v>
          </cell>
          <cell r="C99">
            <v>2005</v>
          </cell>
          <cell r="D99" t="str">
            <v>A</v>
          </cell>
          <cell r="E99" t="str">
            <v>YED</v>
          </cell>
          <cell r="F99" t="str">
            <v>I3</v>
          </cell>
          <cell r="G99" t="str">
            <v>-</v>
          </cell>
          <cell r="H99" t="str">
            <v>-</v>
          </cell>
          <cell r="I99" t="str">
            <v>-</v>
          </cell>
          <cell r="J99" t="str">
            <v>-</v>
          </cell>
          <cell r="K99" t="str">
            <v>-</v>
          </cell>
          <cell r="L99" t="str">
            <v>-</v>
          </cell>
          <cell r="M99" t="str">
            <v>-</v>
          </cell>
          <cell r="N99" t="str">
            <v>-</v>
          </cell>
        </row>
        <row r="100">
          <cell r="A100" t="str">
            <v>GOV_2005_A_D3_YED</v>
          </cell>
          <cell r="B100" t="str">
            <v>GOV</v>
          </cell>
          <cell r="C100">
            <v>2005</v>
          </cell>
          <cell r="D100" t="str">
            <v>A</v>
          </cell>
          <cell r="E100" t="str">
            <v>YED</v>
          </cell>
          <cell r="F100" t="str">
            <v>D3</v>
          </cell>
          <cell r="G100" t="str">
            <v>-</v>
          </cell>
          <cell r="H100" t="str">
            <v>-</v>
          </cell>
          <cell r="I100" t="str">
            <v>-</v>
          </cell>
          <cell r="J100" t="str">
            <v>-</v>
          </cell>
          <cell r="K100" t="str">
            <v>-</v>
          </cell>
          <cell r="L100" t="str">
            <v>-</v>
          </cell>
          <cell r="M100" t="str">
            <v>-</v>
          </cell>
          <cell r="N100" t="str">
            <v>-</v>
          </cell>
        </row>
        <row r="101">
          <cell r="A101" t="str">
            <v>GOV_2005_A_BE_PYER</v>
          </cell>
          <cell r="B101" t="str">
            <v>GOV</v>
          </cell>
          <cell r="C101">
            <v>2005</v>
          </cell>
          <cell r="D101" t="str">
            <v>A</v>
          </cell>
          <cell r="E101" t="str">
            <v>PYER</v>
          </cell>
          <cell r="F101" t="str">
            <v>BE</v>
          </cell>
          <cell r="G101">
            <v>1.9</v>
          </cell>
          <cell r="H101">
            <v>2</v>
          </cell>
          <cell r="I101">
            <v>2.1</v>
          </cell>
          <cell r="J101">
            <v>2.1</v>
          </cell>
          <cell r="K101">
            <v>2</v>
          </cell>
          <cell r="L101">
            <v>1.9</v>
          </cell>
          <cell r="M101" t="str">
            <v>-</v>
          </cell>
          <cell r="N101" t="str">
            <v>-</v>
          </cell>
        </row>
        <row r="102">
          <cell r="A102" t="str">
            <v>GOV_2005_A_DE_PYER</v>
          </cell>
          <cell r="B102" t="str">
            <v>GOV</v>
          </cell>
          <cell r="C102">
            <v>2005</v>
          </cell>
          <cell r="D102" t="str">
            <v>A</v>
          </cell>
          <cell r="E102" t="str">
            <v>PYER</v>
          </cell>
          <cell r="F102" t="str">
            <v>DE</v>
          </cell>
          <cell r="G102" t="str">
            <v>-</v>
          </cell>
          <cell r="H102" t="str">
            <v>-</v>
          </cell>
          <cell r="I102" t="str">
            <v>-</v>
          </cell>
          <cell r="J102" t="str">
            <v>-</v>
          </cell>
          <cell r="K102" t="str">
            <v>-</v>
          </cell>
          <cell r="L102">
            <v>1.5</v>
          </cell>
          <cell r="M102" t="str">
            <v>-</v>
          </cell>
          <cell r="N102" t="str">
            <v>-</v>
          </cell>
        </row>
        <row r="103">
          <cell r="A103" t="str">
            <v>GOV_2005_A_GR_PYER</v>
          </cell>
          <cell r="B103" t="str">
            <v>GOV</v>
          </cell>
          <cell r="C103">
            <v>2005</v>
          </cell>
          <cell r="D103" t="str">
            <v>A</v>
          </cell>
          <cell r="E103" t="str">
            <v>PYER</v>
          </cell>
          <cell r="F103" t="str">
            <v>GR</v>
          </cell>
          <cell r="G103">
            <v>3.8</v>
          </cell>
          <cell r="H103">
            <v>3.8</v>
          </cell>
          <cell r="I103">
            <v>3.8</v>
          </cell>
          <cell r="J103">
            <v>3.8</v>
          </cell>
          <cell r="K103">
            <v>3.8</v>
          </cell>
          <cell r="L103" t="str">
            <v>-</v>
          </cell>
          <cell r="M103" t="str">
            <v>-</v>
          </cell>
          <cell r="N103" t="str">
            <v>-</v>
          </cell>
        </row>
        <row r="104">
          <cell r="A104" t="str">
            <v>GOV_2005_A_ES_PYER</v>
          </cell>
          <cell r="B104" t="str">
            <v>GOV</v>
          </cell>
          <cell r="C104">
            <v>2005</v>
          </cell>
          <cell r="D104" t="str">
            <v>A</v>
          </cell>
          <cell r="E104" t="str">
            <v>PYER</v>
          </cell>
          <cell r="F104" t="str">
            <v>ES</v>
          </cell>
          <cell r="G104">
            <v>3.4</v>
          </cell>
          <cell r="H104">
            <v>3.4</v>
          </cell>
          <cell r="I104">
            <v>3.4</v>
          </cell>
          <cell r="J104">
            <v>3.3</v>
          </cell>
          <cell r="K104">
            <v>3.3</v>
          </cell>
          <cell r="L104" t="str">
            <v>-</v>
          </cell>
          <cell r="M104" t="str">
            <v>-</v>
          </cell>
          <cell r="N104" t="str">
            <v>-</v>
          </cell>
        </row>
        <row r="105">
          <cell r="A105" t="str">
            <v>GOV_2005_A_FR_PYER</v>
          </cell>
          <cell r="B105" t="str">
            <v>GOV</v>
          </cell>
          <cell r="C105">
            <v>2005</v>
          </cell>
          <cell r="D105" t="str">
            <v>A</v>
          </cell>
          <cell r="E105" t="str">
            <v>PYER</v>
          </cell>
          <cell r="F105" t="str">
            <v>FR</v>
          </cell>
          <cell r="G105" t="str">
            <v>-</v>
          </cell>
          <cell r="H105">
            <v>2.1</v>
          </cell>
          <cell r="I105">
            <v>2.25</v>
          </cell>
          <cell r="J105">
            <v>2</v>
          </cell>
          <cell r="K105">
            <v>2</v>
          </cell>
          <cell r="L105">
            <v>2</v>
          </cell>
          <cell r="M105" t="str">
            <v>-</v>
          </cell>
          <cell r="N105" t="str">
            <v>-</v>
          </cell>
        </row>
        <row r="106">
          <cell r="A106" t="str">
            <v>GOV_2005_A_IE_PYER</v>
          </cell>
          <cell r="B106" t="str">
            <v>GOV</v>
          </cell>
          <cell r="C106">
            <v>2005</v>
          </cell>
          <cell r="D106" t="str">
            <v>A</v>
          </cell>
          <cell r="E106" t="str">
            <v>PYER</v>
          </cell>
          <cell r="F106" t="str">
            <v>IE</v>
          </cell>
          <cell r="G106">
            <v>5.8</v>
          </cell>
          <cell r="H106">
            <v>6.1</v>
          </cell>
          <cell r="I106">
            <v>5.5</v>
          </cell>
          <cell r="J106">
            <v>5.3</v>
          </cell>
          <cell r="K106">
            <v>4.8</v>
          </cell>
          <cell r="L106" t="str">
            <v>-</v>
          </cell>
          <cell r="M106" t="str">
            <v>-</v>
          </cell>
          <cell r="N106" t="str">
            <v>-</v>
          </cell>
        </row>
        <row r="107">
          <cell r="A107" t="str">
            <v>GOV_2005_A_IT_PYER</v>
          </cell>
          <cell r="B107" t="str">
            <v>GOV</v>
          </cell>
          <cell r="C107">
            <v>2005</v>
          </cell>
          <cell r="D107" t="str">
            <v>A</v>
          </cell>
          <cell r="E107" t="str">
            <v>PYER</v>
          </cell>
          <cell r="F107" t="str">
            <v>IT</v>
          </cell>
          <cell r="G107">
            <v>1.4</v>
          </cell>
          <cell r="H107">
            <v>1.2</v>
          </cell>
          <cell r="I107">
            <v>1.2</v>
          </cell>
          <cell r="J107">
            <v>1.3</v>
          </cell>
          <cell r="K107">
            <v>1.4</v>
          </cell>
          <cell r="L107">
            <v>1.6</v>
          </cell>
          <cell r="M107" t="str">
            <v>-</v>
          </cell>
          <cell r="N107" t="str">
            <v>-</v>
          </cell>
        </row>
        <row r="108">
          <cell r="A108" t="str">
            <v>GOV_2005_A_LU_PYER</v>
          </cell>
          <cell r="B108" t="str">
            <v>GOV</v>
          </cell>
          <cell r="C108">
            <v>2005</v>
          </cell>
          <cell r="D108" t="str">
            <v>A</v>
          </cell>
          <cell r="E108" t="str">
            <v>PYER</v>
          </cell>
          <cell r="F108" t="str">
            <v>LU</v>
          </cell>
          <cell r="G108">
            <v>3.9</v>
          </cell>
          <cell r="H108">
            <v>4.3</v>
          </cell>
          <cell r="I108">
            <v>4.3</v>
          </cell>
          <cell r="J108">
            <v>4.3</v>
          </cell>
          <cell r="K108">
            <v>4.3</v>
          </cell>
          <cell r="L108" t="str">
            <v>-</v>
          </cell>
          <cell r="M108" t="str">
            <v>-</v>
          </cell>
          <cell r="N108" t="str">
            <v>-</v>
          </cell>
        </row>
        <row r="109">
          <cell r="A109" t="str">
            <v>GOV_2005_A_NL_PYER</v>
          </cell>
          <cell r="B109" t="str">
            <v>GOV</v>
          </cell>
          <cell r="C109">
            <v>2005</v>
          </cell>
          <cell r="D109" t="str">
            <v>A</v>
          </cell>
          <cell r="E109" t="str">
            <v>PYER</v>
          </cell>
          <cell r="F109" t="str">
            <v>NL</v>
          </cell>
          <cell r="G109">
            <v>1.5</v>
          </cell>
          <cell r="H109">
            <v>1.6</v>
          </cell>
          <cell r="I109">
            <v>1.8</v>
          </cell>
          <cell r="J109">
            <v>1.9</v>
          </cell>
          <cell r="K109">
            <v>2</v>
          </cell>
          <cell r="L109" t="str">
            <v>-</v>
          </cell>
          <cell r="M109" t="str">
            <v>-</v>
          </cell>
          <cell r="N109" t="str">
            <v>-</v>
          </cell>
        </row>
        <row r="110">
          <cell r="A110" t="str">
            <v>GOV_2005_A_AT_PYER</v>
          </cell>
          <cell r="B110" t="str">
            <v>GOV</v>
          </cell>
          <cell r="C110">
            <v>2005</v>
          </cell>
          <cell r="D110" t="str">
            <v>A</v>
          </cell>
          <cell r="E110" t="str">
            <v>PYER</v>
          </cell>
          <cell r="F110" t="str">
            <v>AT</v>
          </cell>
          <cell r="G110">
            <v>1.9</v>
          </cell>
          <cell r="H110">
            <v>2</v>
          </cell>
          <cell r="I110">
            <v>1.9</v>
          </cell>
          <cell r="J110">
            <v>2</v>
          </cell>
          <cell r="K110">
            <v>2.1</v>
          </cell>
          <cell r="L110" t="str">
            <v>-</v>
          </cell>
          <cell r="M110" t="str">
            <v>-</v>
          </cell>
          <cell r="N110" t="str">
            <v>-</v>
          </cell>
        </row>
        <row r="111">
          <cell r="A111" t="str">
            <v>GOV_2005_A_PT_PYER</v>
          </cell>
          <cell r="B111" t="str">
            <v>GOV</v>
          </cell>
          <cell r="C111">
            <v>2005</v>
          </cell>
          <cell r="D111" t="str">
            <v>A</v>
          </cell>
          <cell r="E111" t="str">
            <v>PYER</v>
          </cell>
          <cell r="F111" t="str">
            <v>PT</v>
          </cell>
          <cell r="G111" t="str">
            <v>-</v>
          </cell>
          <cell r="H111" t="str">
            <v>-</v>
          </cell>
          <cell r="I111" t="str">
            <v>-</v>
          </cell>
          <cell r="J111" t="str">
            <v>-</v>
          </cell>
          <cell r="K111" t="str">
            <v>-</v>
          </cell>
          <cell r="L111" t="str">
            <v>-</v>
          </cell>
          <cell r="M111" t="str">
            <v>-</v>
          </cell>
          <cell r="N111" t="str">
            <v>-</v>
          </cell>
        </row>
        <row r="112">
          <cell r="A112" t="str">
            <v>GOV_2005_A_FI_PYER</v>
          </cell>
          <cell r="B112" t="str">
            <v>GOV</v>
          </cell>
          <cell r="C112">
            <v>2005</v>
          </cell>
          <cell r="D112" t="str">
            <v>A</v>
          </cell>
          <cell r="E112" t="str">
            <v>PYER</v>
          </cell>
          <cell r="F112" t="str">
            <v>FI</v>
          </cell>
          <cell r="G112">
            <v>3</v>
          </cell>
          <cell r="H112">
            <v>3</v>
          </cell>
          <cell r="I112">
            <v>2.9</v>
          </cell>
          <cell r="J112">
            <v>2.6</v>
          </cell>
          <cell r="K112">
            <v>2.2999999999999998</v>
          </cell>
          <cell r="L112">
            <v>2.1</v>
          </cell>
          <cell r="M112" t="str">
            <v>-</v>
          </cell>
          <cell r="N112" t="str">
            <v>-</v>
          </cell>
        </row>
        <row r="113">
          <cell r="A113" t="str">
            <v>GOV_2005_A_CZ_PYER</v>
          </cell>
          <cell r="B113" t="str">
            <v>GOV</v>
          </cell>
          <cell r="C113">
            <v>2005</v>
          </cell>
          <cell r="D113" t="str">
            <v>A</v>
          </cell>
          <cell r="E113" t="str">
            <v>PYER</v>
          </cell>
          <cell r="F113" t="str">
            <v>CZ</v>
          </cell>
          <cell r="G113" t="str">
            <v>-</v>
          </cell>
          <cell r="H113" t="str">
            <v>-</v>
          </cell>
          <cell r="I113" t="str">
            <v>-</v>
          </cell>
          <cell r="J113" t="str">
            <v>-</v>
          </cell>
          <cell r="K113" t="str">
            <v>-</v>
          </cell>
          <cell r="L113" t="str">
            <v>-</v>
          </cell>
          <cell r="M113" t="str">
            <v>-</v>
          </cell>
          <cell r="N113" t="str">
            <v>-</v>
          </cell>
        </row>
        <row r="114">
          <cell r="A114" t="str">
            <v>GOV_2005_A_DK_PYER</v>
          </cell>
          <cell r="B114" t="str">
            <v>GOV</v>
          </cell>
          <cell r="C114">
            <v>2005</v>
          </cell>
          <cell r="D114" t="str">
            <v>A</v>
          </cell>
          <cell r="E114" t="str">
            <v>PYER</v>
          </cell>
          <cell r="F114" t="str">
            <v>DK</v>
          </cell>
          <cell r="G114" t="str">
            <v>-</v>
          </cell>
          <cell r="H114" t="str">
            <v>-</v>
          </cell>
          <cell r="I114" t="str">
            <v>-</v>
          </cell>
          <cell r="J114" t="str">
            <v>-</v>
          </cell>
          <cell r="K114" t="str">
            <v>-</v>
          </cell>
          <cell r="L114" t="str">
            <v>-</v>
          </cell>
          <cell r="M114" t="str">
            <v>-</v>
          </cell>
          <cell r="N114" t="str">
            <v>-</v>
          </cell>
        </row>
        <row r="115">
          <cell r="A115" t="str">
            <v>GOV_2005_A_EE_PYER</v>
          </cell>
          <cell r="B115" t="str">
            <v>GOV</v>
          </cell>
          <cell r="C115">
            <v>2005</v>
          </cell>
          <cell r="D115" t="str">
            <v>A</v>
          </cell>
          <cell r="E115" t="str">
            <v>PYER</v>
          </cell>
          <cell r="F115" t="str">
            <v>EE</v>
          </cell>
          <cell r="M115" t="str">
            <v>-</v>
          </cell>
          <cell r="N115" t="str">
            <v>-</v>
          </cell>
        </row>
        <row r="116">
          <cell r="A116" t="str">
            <v>GOV_2005_A_CY_PYER</v>
          </cell>
          <cell r="B116" t="str">
            <v>GOV</v>
          </cell>
          <cell r="C116">
            <v>2005</v>
          </cell>
          <cell r="D116" t="str">
            <v>A</v>
          </cell>
          <cell r="E116" t="str">
            <v>PYER</v>
          </cell>
          <cell r="F116" t="str">
            <v>CY</v>
          </cell>
          <cell r="G116">
            <v>4</v>
          </cell>
          <cell r="H116">
            <v>4</v>
          </cell>
          <cell r="I116">
            <v>4</v>
          </cell>
          <cell r="J116">
            <v>4</v>
          </cell>
          <cell r="K116">
            <v>4</v>
          </cell>
          <cell r="L116">
            <v>4</v>
          </cell>
          <cell r="M116" t="str">
            <v>-</v>
          </cell>
          <cell r="N116" t="str">
            <v>-</v>
          </cell>
        </row>
        <row r="117">
          <cell r="A117" t="str">
            <v>GOV_2005_A_LV_PYER</v>
          </cell>
          <cell r="B117" t="str">
            <v>GOV</v>
          </cell>
          <cell r="C117">
            <v>2005</v>
          </cell>
          <cell r="D117" t="str">
            <v>A</v>
          </cell>
          <cell r="E117" t="str">
            <v>PYER</v>
          </cell>
          <cell r="F117" t="str">
            <v>LV</v>
          </cell>
          <cell r="G117">
            <v>7.9</v>
          </cell>
          <cell r="H117">
            <v>8.1</v>
          </cell>
          <cell r="I117">
            <v>8</v>
          </cell>
          <cell r="J117">
            <v>7.6</v>
          </cell>
          <cell r="K117">
            <v>7.2</v>
          </cell>
          <cell r="L117" t="str">
            <v>-</v>
          </cell>
          <cell r="M117" t="str">
            <v>-</v>
          </cell>
          <cell r="N117" t="str">
            <v>-</v>
          </cell>
        </row>
        <row r="118">
          <cell r="A118" t="str">
            <v>GOV_2005_A_LT_PYER</v>
          </cell>
          <cell r="B118" t="str">
            <v>GOV</v>
          </cell>
          <cell r="C118">
            <v>2005</v>
          </cell>
          <cell r="D118" t="str">
            <v>A</v>
          </cell>
          <cell r="E118" t="str">
            <v>PYER</v>
          </cell>
          <cell r="F118" t="str">
            <v>LT</v>
          </cell>
          <cell r="G118">
            <v>7</v>
          </cell>
          <cell r="H118">
            <v>7</v>
          </cell>
          <cell r="I118">
            <v>6.9</v>
          </cell>
          <cell r="J118">
            <v>6.7</v>
          </cell>
          <cell r="K118">
            <v>6.5</v>
          </cell>
          <cell r="L118" t="str">
            <v>-</v>
          </cell>
          <cell r="M118" t="str">
            <v>-</v>
          </cell>
          <cell r="N118" t="str">
            <v>-</v>
          </cell>
        </row>
        <row r="119">
          <cell r="A119" t="str">
            <v>GOV_2005_A_HU_PYER</v>
          </cell>
          <cell r="B119" t="str">
            <v>GOV</v>
          </cell>
          <cell r="C119">
            <v>2005</v>
          </cell>
          <cell r="D119" t="str">
            <v>A</v>
          </cell>
          <cell r="E119" t="str">
            <v>PYER</v>
          </cell>
          <cell r="F119" t="str">
            <v>HU</v>
          </cell>
          <cell r="G119">
            <v>3.9</v>
          </cell>
          <cell r="H119">
            <v>4</v>
          </cell>
          <cell r="I119">
            <v>4.0999999999999996</v>
          </cell>
          <cell r="J119">
            <v>4.2</v>
          </cell>
          <cell r="K119">
            <v>4.0999999999999996</v>
          </cell>
          <cell r="L119" t="str">
            <v>-</v>
          </cell>
          <cell r="M119" t="str">
            <v>-</v>
          </cell>
          <cell r="N119" t="str">
            <v>-</v>
          </cell>
        </row>
        <row r="120">
          <cell r="A120" t="str">
            <v>GOV_2005_A_MT_PYER</v>
          </cell>
          <cell r="B120" t="str">
            <v>GOV</v>
          </cell>
          <cell r="C120">
            <v>2005</v>
          </cell>
          <cell r="D120" t="str">
            <v>A</v>
          </cell>
          <cell r="E120" t="str">
            <v>PYER</v>
          </cell>
          <cell r="F120" t="str">
            <v>MT</v>
          </cell>
          <cell r="G120">
            <v>1.7</v>
          </cell>
          <cell r="H120">
            <v>2.2000000000000002</v>
          </cell>
          <cell r="I120">
            <v>2.2999999999999998</v>
          </cell>
          <cell r="J120">
            <v>2</v>
          </cell>
          <cell r="K120">
            <v>1.5</v>
          </cell>
          <cell r="L120" t="str">
            <v>-</v>
          </cell>
          <cell r="M120" t="str">
            <v>-</v>
          </cell>
          <cell r="N120" t="str">
            <v>-</v>
          </cell>
        </row>
        <row r="121">
          <cell r="A121" t="str">
            <v>GOV_2005_A_PL_PYER</v>
          </cell>
          <cell r="B121" t="str">
            <v>GOV</v>
          </cell>
          <cell r="C121">
            <v>2005</v>
          </cell>
          <cell r="D121" t="str">
            <v>A</v>
          </cell>
          <cell r="E121" t="str">
            <v>PYER</v>
          </cell>
          <cell r="F121" t="str">
            <v>PL</v>
          </cell>
          <cell r="G121">
            <v>3.7</v>
          </cell>
          <cell r="H121">
            <v>4</v>
          </cell>
          <cell r="I121">
            <v>4.3</v>
          </cell>
          <cell r="J121">
            <v>4.5999999999999996</v>
          </cell>
          <cell r="K121">
            <v>4.7</v>
          </cell>
          <cell r="L121" t="str">
            <v>-</v>
          </cell>
          <cell r="M121" t="str">
            <v>-</v>
          </cell>
          <cell r="N121" t="str">
            <v>-</v>
          </cell>
        </row>
        <row r="122">
          <cell r="A122" t="str">
            <v>GOV_2005_A_SI_PYER</v>
          </cell>
          <cell r="B122" t="str">
            <v>GOV</v>
          </cell>
          <cell r="C122">
            <v>2005</v>
          </cell>
          <cell r="D122" t="str">
            <v>A</v>
          </cell>
          <cell r="E122" t="str">
            <v>PYER</v>
          </cell>
          <cell r="F122" t="str">
            <v>SI</v>
          </cell>
          <cell r="G122">
            <v>3.4</v>
          </cell>
          <cell r="H122">
            <v>3.8</v>
          </cell>
          <cell r="I122">
            <v>4</v>
          </cell>
          <cell r="J122">
            <v>3.9</v>
          </cell>
          <cell r="K122">
            <v>3.7</v>
          </cell>
          <cell r="L122" t="str">
            <v>-</v>
          </cell>
          <cell r="M122" t="str">
            <v>-</v>
          </cell>
          <cell r="N122" t="str">
            <v>-</v>
          </cell>
        </row>
        <row r="123">
          <cell r="A123" t="str">
            <v>GOV_2005_A_SK_PYER</v>
          </cell>
          <cell r="B123" t="str">
            <v>GOV</v>
          </cell>
          <cell r="C123">
            <v>2005</v>
          </cell>
          <cell r="D123" t="str">
            <v>A</v>
          </cell>
          <cell r="E123" t="str">
            <v>PYER</v>
          </cell>
          <cell r="F123" t="str">
            <v>SK</v>
          </cell>
          <cell r="G123">
            <v>5.4</v>
          </cell>
          <cell r="H123">
            <v>5.0999999999999996</v>
          </cell>
          <cell r="I123">
            <v>5</v>
          </cell>
          <cell r="J123">
            <v>6.2</v>
          </cell>
          <cell r="K123">
            <v>5.8</v>
          </cell>
          <cell r="L123" t="str">
            <v>-</v>
          </cell>
          <cell r="M123" t="str">
            <v>-</v>
          </cell>
          <cell r="N123" t="str">
            <v>-</v>
          </cell>
        </row>
        <row r="124">
          <cell r="A124" t="str">
            <v>GOV_2005_A_SE_PYER</v>
          </cell>
          <cell r="B124" t="str">
            <v>GOV</v>
          </cell>
          <cell r="C124">
            <v>2005</v>
          </cell>
          <cell r="D124" t="str">
            <v>A</v>
          </cell>
          <cell r="E124" t="str">
            <v>PYER</v>
          </cell>
          <cell r="F124" t="str">
            <v>SE</v>
          </cell>
          <cell r="G124" t="str">
            <v>-</v>
          </cell>
          <cell r="H124" t="str">
            <v>-</v>
          </cell>
          <cell r="I124" t="str">
            <v>-</v>
          </cell>
          <cell r="J124" t="str">
            <v>-</v>
          </cell>
          <cell r="K124" t="str">
            <v>-</v>
          </cell>
          <cell r="L124" t="str">
            <v>-</v>
          </cell>
          <cell r="M124" t="str">
            <v>-</v>
          </cell>
          <cell r="N124" t="str">
            <v>-</v>
          </cell>
        </row>
        <row r="125">
          <cell r="A125" t="str">
            <v>GOV_2005_A_GB_PYER</v>
          </cell>
          <cell r="B125" t="str">
            <v>GOV</v>
          </cell>
          <cell r="C125">
            <v>2005</v>
          </cell>
          <cell r="D125" t="str">
            <v>A</v>
          </cell>
          <cell r="E125" t="str">
            <v>PYER</v>
          </cell>
          <cell r="F125" t="str">
            <v>GB</v>
          </cell>
          <cell r="G125" t="str">
            <v>-</v>
          </cell>
          <cell r="H125" t="str">
            <v>-</v>
          </cell>
          <cell r="I125" t="str">
            <v>-</v>
          </cell>
          <cell r="J125" t="str">
            <v>-</v>
          </cell>
          <cell r="K125" t="str">
            <v>-</v>
          </cell>
          <cell r="L125" t="str">
            <v>-</v>
          </cell>
          <cell r="M125" t="str">
            <v>-</v>
          </cell>
          <cell r="N125" t="str">
            <v>-</v>
          </cell>
        </row>
        <row r="126">
          <cell r="A126" t="str">
            <v>GOV_2005_A_I3_PYER</v>
          </cell>
          <cell r="B126" t="str">
            <v>GOV</v>
          </cell>
          <cell r="C126">
            <v>2005</v>
          </cell>
          <cell r="D126" t="str">
            <v>A</v>
          </cell>
          <cell r="E126" t="str">
            <v>PYER</v>
          </cell>
          <cell r="F126" t="str">
            <v>I3</v>
          </cell>
          <cell r="G126" t="str">
            <v>-</v>
          </cell>
          <cell r="H126" t="str">
            <v>-</v>
          </cell>
          <cell r="I126" t="str">
            <v>-</v>
          </cell>
          <cell r="J126" t="str">
            <v>-</v>
          </cell>
          <cell r="K126" t="str">
            <v>-</v>
          </cell>
          <cell r="L126" t="str">
            <v>-</v>
          </cell>
          <cell r="M126" t="str">
            <v>-</v>
          </cell>
          <cell r="N126" t="str">
            <v>-</v>
          </cell>
        </row>
        <row r="127">
          <cell r="A127" t="str">
            <v>GOV_2005_A_D3_PYER</v>
          </cell>
          <cell r="B127" t="str">
            <v>GOV</v>
          </cell>
          <cell r="C127">
            <v>2005</v>
          </cell>
          <cell r="D127" t="str">
            <v>A</v>
          </cell>
          <cell r="E127" t="str">
            <v>PYER</v>
          </cell>
          <cell r="F127" t="str">
            <v>D3</v>
          </cell>
          <cell r="G127" t="str">
            <v>-</v>
          </cell>
          <cell r="H127" t="str">
            <v>-</v>
          </cell>
          <cell r="I127" t="str">
            <v>-</v>
          </cell>
          <cell r="J127" t="str">
            <v>-</v>
          </cell>
          <cell r="K127" t="str">
            <v>-</v>
          </cell>
          <cell r="L127" t="str">
            <v>-</v>
          </cell>
          <cell r="M127" t="str">
            <v>-</v>
          </cell>
          <cell r="N127" t="str">
            <v>-</v>
          </cell>
        </row>
        <row r="128">
          <cell r="A128" t="str">
            <v>GOV_2005_A_BE_GAP</v>
          </cell>
          <cell r="B128" t="str">
            <v>GOV</v>
          </cell>
          <cell r="C128">
            <v>2005</v>
          </cell>
          <cell r="D128" t="str">
            <v>A</v>
          </cell>
          <cell r="E128" t="str">
            <v>GAP</v>
          </cell>
          <cell r="F128" t="str">
            <v>BE</v>
          </cell>
          <cell r="G128">
            <v>-0.4</v>
          </cell>
          <cell r="H128">
            <v>-1</v>
          </cell>
          <cell r="I128">
            <v>-0.9</v>
          </cell>
          <cell r="J128">
            <v>-0.9</v>
          </cell>
          <cell r="K128">
            <v>-0.6</v>
          </cell>
          <cell r="L128">
            <v>-0.3</v>
          </cell>
          <cell r="M128" t="str">
            <v>-</v>
          </cell>
          <cell r="N128" t="str">
            <v>-</v>
          </cell>
        </row>
        <row r="129">
          <cell r="A129" t="str">
            <v>GOV_2005_A_DE_GAP</v>
          </cell>
          <cell r="B129" t="str">
            <v>GOV</v>
          </cell>
          <cell r="C129">
            <v>2005</v>
          </cell>
          <cell r="D129" t="str">
            <v>A</v>
          </cell>
          <cell r="E129" t="str">
            <v>GAP</v>
          </cell>
          <cell r="F129" t="str">
            <v>DE</v>
          </cell>
          <cell r="G129" t="str">
            <v>-</v>
          </cell>
          <cell r="H129" t="str">
            <v>-</v>
          </cell>
          <cell r="I129" t="str">
            <v>-</v>
          </cell>
          <cell r="J129" t="str">
            <v>-</v>
          </cell>
          <cell r="K129" t="str">
            <v>-</v>
          </cell>
          <cell r="L129" t="str">
            <v>-</v>
          </cell>
          <cell r="M129" t="str">
            <v>-</v>
          </cell>
          <cell r="N129" t="str">
            <v>-</v>
          </cell>
        </row>
        <row r="130">
          <cell r="A130" t="str">
            <v>GOV_2005_A_GR_GAP</v>
          </cell>
          <cell r="B130" t="str">
            <v>GOV</v>
          </cell>
          <cell r="C130">
            <v>2005</v>
          </cell>
          <cell r="D130" t="str">
            <v>A</v>
          </cell>
          <cell r="E130" t="str">
            <v>GAP</v>
          </cell>
          <cell r="F130" t="str">
            <v>GR</v>
          </cell>
          <cell r="G130">
            <v>3.1</v>
          </cell>
          <cell r="H130">
            <v>2.9</v>
          </cell>
          <cell r="I130">
            <v>2.9</v>
          </cell>
          <cell r="J130">
            <v>2.9</v>
          </cell>
          <cell r="K130">
            <v>3</v>
          </cell>
          <cell r="L130" t="str">
            <v>-</v>
          </cell>
          <cell r="M130" t="str">
            <v>-</v>
          </cell>
          <cell r="N130" t="str">
            <v>-</v>
          </cell>
        </row>
        <row r="131">
          <cell r="A131" t="str">
            <v>GOV_2005_A_ES_GAP</v>
          </cell>
          <cell r="B131" t="str">
            <v>GOV</v>
          </cell>
          <cell r="C131">
            <v>2005</v>
          </cell>
          <cell r="D131" t="str">
            <v>A</v>
          </cell>
          <cell r="E131" t="str">
            <v>GAP</v>
          </cell>
          <cell r="F131" t="str">
            <v>ES</v>
          </cell>
          <cell r="G131">
            <v>0.1</v>
          </cell>
          <cell r="H131">
            <v>0.2</v>
          </cell>
          <cell r="I131">
            <v>0.2</v>
          </cell>
          <cell r="J131">
            <v>0.1</v>
          </cell>
          <cell r="K131">
            <v>0</v>
          </cell>
          <cell r="L131" t="str">
            <v>-</v>
          </cell>
          <cell r="M131" t="str">
            <v>-</v>
          </cell>
          <cell r="N131" t="str">
            <v>-</v>
          </cell>
        </row>
        <row r="132">
          <cell r="A132" t="str">
            <v>GOV_2005_A_FR_GAP</v>
          </cell>
          <cell r="B132" t="str">
            <v>GOV</v>
          </cell>
          <cell r="C132">
            <v>2005</v>
          </cell>
          <cell r="D132" t="str">
            <v>A</v>
          </cell>
          <cell r="E132" t="str">
            <v>GAP</v>
          </cell>
          <cell r="F132" t="str">
            <v>FR</v>
          </cell>
          <cell r="G132" t="str">
            <v>-</v>
          </cell>
          <cell r="H132">
            <v>-1</v>
          </cell>
          <cell r="I132">
            <v>-1</v>
          </cell>
          <cell r="J132">
            <v>-0.8</v>
          </cell>
          <cell r="K132">
            <v>-0.5</v>
          </cell>
          <cell r="L132">
            <v>-0.3</v>
          </cell>
          <cell r="M132" t="str">
            <v>-</v>
          </cell>
          <cell r="N132" t="str">
            <v>-</v>
          </cell>
        </row>
        <row r="133">
          <cell r="A133" t="str">
            <v>GOV_2005_A_IE_GAP</v>
          </cell>
          <cell r="B133" t="str">
            <v>GOV</v>
          </cell>
          <cell r="C133">
            <v>2005</v>
          </cell>
          <cell r="D133" t="str">
            <v>A</v>
          </cell>
          <cell r="E133" t="str">
            <v>GAP</v>
          </cell>
          <cell r="F133" t="str">
            <v>IE</v>
          </cell>
          <cell r="G133">
            <v>0.1</v>
          </cell>
          <cell r="H133">
            <v>-1.3</v>
          </cell>
          <cell r="I133">
            <v>-2</v>
          </cell>
          <cell r="J133">
            <v>-2.2999999999999998</v>
          </cell>
          <cell r="K133">
            <v>-2.2999999999999998</v>
          </cell>
          <cell r="L133" t="str">
            <v>-</v>
          </cell>
          <cell r="M133" t="str">
            <v>-</v>
          </cell>
          <cell r="N133" t="str">
            <v>-</v>
          </cell>
        </row>
        <row r="134">
          <cell r="A134" t="str">
            <v>GOV_2005_A_IT_GAP</v>
          </cell>
          <cell r="B134" t="str">
            <v>GOV</v>
          </cell>
          <cell r="C134">
            <v>2005</v>
          </cell>
          <cell r="D134" t="str">
            <v>A</v>
          </cell>
          <cell r="E134" t="str">
            <v>GAP</v>
          </cell>
          <cell r="F134" t="str">
            <v>IT</v>
          </cell>
          <cell r="G134">
            <v>-0.5</v>
          </cell>
          <cell r="H134">
            <v>-1.7</v>
          </cell>
          <cell r="I134">
            <v>-1.4</v>
          </cell>
          <cell r="J134">
            <v>-1.3</v>
          </cell>
          <cell r="K134">
            <v>-1</v>
          </cell>
          <cell r="L134">
            <v>-0.8</v>
          </cell>
          <cell r="M134" t="str">
            <v>-</v>
          </cell>
          <cell r="N134" t="str">
            <v>-</v>
          </cell>
        </row>
        <row r="135">
          <cell r="A135" t="str">
            <v>GOV_2005_A_LU_GAP</v>
          </cell>
          <cell r="B135" t="str">
            <v>GOV</v>
          </cell>
          <cell r="C135">
            <v>2005</v>
          </cell>
          <cell r="D135" t="str">
            <v>A</v>
          </cell>
          <cell r="E135" t="str">
            <v>GAP</v>
          </cell>
          <cell r="F135" t="str">
            <v>LU</v>
          </cell>
          <cell r="G135">
            <v>-0.3</v>
          </cell>
          <cell r="H135">
            <v>-0.6</v>
          </cell>
          <cell r="I135">
            <v>-0.4</v>
          </cell>
          <cell r="J135">
            <v>0.2</v>
          </cell>
          <cell r="K135">
            <v>0.9</v>
          </cell>
          <cell r="L135" t="str">
            <v>-</v>
          </cell>
          <cell r="M135" t="str">
            <v>-</v>
          </cell>
          <cell r="N135" t="str">
            <v>-</v>
          </cell>
        </row>
        <row r="136">
          <cell r="A136" t="str">
            <v>GOV_2005_A_NL_GAP</v>
          </cell>
          <cell r="B136" t="str">
            <v>GOV</v>
          </cell>
          <cell r="C136">
            <v>2005</v>
          </cell>
          <cell r="D136" t="str">
            <v>A</v>
          </cell>
          <cell r="E136" t="str">
            <v>GAP</v>
          </cell>
          <cell r="F136" t="str">
            <v>NL</v>
          </cell>
          <cell r="G136">
            <v>-1.6</v>
          </cell>
          <cell r="H136">
            <v>-2.2999999999999998</v>
          </cell>
          <cell r="I136">
            <v>-1.5</v>
          </cell>
          <cell r="J136">
            <v>-0.9</v>
          </cell>
          <cell r="K136">
            <v>-0.6</v>
          </cell>
          <cell r="L136" t="str">
            <v>-</v>
          </cell>
          <cell r="M136" t="str">
            <v>-</v>
          </cell>
          <cell r="N136" t="str">
            <v>-</v>
          </cell>
        </row>
        <row r="137">
          <cell r="A137" t="str">
            <v>GOV_2005_A_AT_GAP</v>
          </cell>
          <cell r="B137" t="str">
            <v>GOV</v>
          </cell>
          <cell r="C137">
            <v>2005</v>
          </cell>
          <cell r="D137" t="str">
            <v>A</v>
          </cell>
          <cell r="E137" t="str">
            <v>GAP</v>
          </cell>
          <cell r="F137" t="str">
            <v>AT</v>
          </cell>
          <cell r="G137">
            <v>-0.5</v>
          </cell>
          <cell r="H137">
            <v>-0.7</v>
          </cell>
          <cell r="I137">
            <v>-0.9</v>
          </cell>
          <cell r="J137">
            <v>-0.5</v>
          </cell>
          <cell r="K137">
            <v>-0.1</v>
          </cell>
          <cell r="L137" t="str">
            <v>-</v>
          </cell>
          <cell r="M137" t="str">
            <v>-</v>
          </cell>
          <cell r="N137" t="str">
            <v>-</v>
          </cell>
        </row>
        <row r="138">
          <cell r="A138" t="str">
            <v>GOV_2005_A_PT_GAP</v>
          </cell>
          <cell r="B138" t="str">
            <v>GOV</v>
          </cell>
          <cell r="C138">
            <v>2005</v>
          </cell>
          <cell r="D138" t="str">
            <v>A</v>
          </cell>
          <cell r="E138" t="str">
            <v>GAP</v>
          </cell>
          <cell r="F138" t="str">
            <v>PT</v>
          </cell>
          <cell r="G138">
            <v>-1.8</v>
          </cell>
          <cell r="H138">
            <v>-2.6</v>
          </cell>
          <cell r="I138">
            <v>-2.9</v>
          </cell>
          <cell r="J138">
            <v>-2.5</v>
          </cell>
          <cell r="K138">
            <v>-1.7</v>
          </cell>
          <cell r="L138">
            <v>-0.4</v>
          </cell>
          <cell r="M138" t="str">
            <v>-</v>
          </cell>
          <cell r="N138" t="str">
            <v>-</v>
          </cell>
        </row>
        <row r="139">
          <cell r="A139" t="str">
            <v>GOV_2005_A_FI_GAP</v>
          </cell>
          <cell r="B139" t="str">
            <v>GOV</v>
          </cell>
          <cell r="C139">
            <v>2005</v>
          </cell>
          <cell r="D139" t="str">
            <v>A</v>
          </cell>
          <cell r="E139" t="str">
            <v>GAP</v>
          </cell>
          <cell r="F139" t="str">
            <v>FI</v>
          </cell>
          <cell r="G139">
            <v>-0.3</v>
          </cell>
          <cell r="H139">
            <v>-1.2</v>
          </cell>
          <cell r="I139">
            <v>-0.9</v>
          </cell>
          <cell r="J139">
            <v>-0.6</v>
          </cell>
          <cell r="K139">
            <v>-0.3</v>
          </cell>
          <cell r="L139">
            <v>0</v>
          </cell>
          <cell r="M139" t="str">
            <v>-</v>
          </cell>
          <cell r="N139" t="str">
            <v>-</v>
          </cell>
        </row>
        <row r="140">
          <cell r="A140" t="str">
            <v>GOV_2005_A_CZ_GAP</v>
          </cell>
          <cell r="B140" t="str">
            <v>GOV</v>
          </cell>
          <cell r="C140">
            <v>2005</v>
          </cell>
          <cell r="D140" t="str">
            <v>A</v>
          </cell>
          <cell r="E140" t="str">
            <v>GAP</v>
          </cell>
          <cell r="F140" t="str">
            <v>CZ</v>
          </cell>
          <cell r="G140" t="str">
            <v>-</v>
          </cell>
          <cell r="H140" t="str">
            <v>-</v>
          </cell>
          <cell r="I140" t="str">
            <v>-</v>
          </cell>
          <cell r="J140" t="str">
            <v>-</v>
          </cell>
          <cell r="K140" t="str">
            <v>-</v>
          </cell>
          <cell r="L140" t="str">
            <v>-</v>
          </cell>
          <cell r="M140" t="str">
            <v>-</v>
          </cell>
          <cell r="N140" t="str">
            <v>-</v>
          </cell>
        </row>
        <row r="141">
          <cell r="A141" t="str">
            <v>GOV_2005_A_DK_GAP</v>
          </cell>
          <cell r="B141" t="str">
            <v>GOV</v>
          </cell>
          <cell r="C141">
            <v>2005</v>
          </cell>
          <cell r="D141" t="str">
            <v>A</v>
          </cell>
          <cell r="E141" t="str">
            <v>GAP</v>
          </cell>
          <cell r="F141" t="str">
            <v>DK</v>
          </cell>
          <cell r="G141">
            <v>-0.6</v>
          </cell>
          <cell r="H141">
            <v>0.5</v>
          </cell>
          <cell r="I141">
            <v>0.9</v>
          </cell>
          <cell r="J141">
            <v>0.2</v>
          </cell>
          <cell r="K141">
            <v>0</v>
          </cell>
          <cell r="L141" t="str">
            <v>-</v>
          </cell>
          <cell r="M141">
            <v>0</v>
          </cell>
          <cell r="N141" t="str">
            <v>-</v>
          </cell>
        </row>
        <row r="142">
          <cell r="A142" t="str">
            <v>GOV_2005_A_EE_GAP</v>
          </cell>
          <cell r="B142" t="str">
            <v>GOV</v>
          </cell>
          <cell r="C142">
            <v>2005</v>
          </cell>
          <cell r="D142" t="str">
            <v>A</v>
          </cell>
          <cell r="E142" t="str">
            <v>GAP</v>
          </cell>
          <cell r="F142" t="str">
            <v>EE</v>
          </cell>
          <cell r="G142">
            <v>0.3</v>
          </cell>
          <cell r="H142">
            <v>-0.3</v>
          </cell>
          <cell r="I142">
            <v>-0.9</v>
          </cell>
          <cell r="J142">
            <v>-1.3</v>
          </cell>
          <cell r="K142">
            <v>-1.1000000000000001</v>
          </cell>
          <cell r="L142">
            <v>-0.7</v>
          </cell>
          <cell r="M142" t="str">
            <v>-</v>
          </cell>
          <cell r="N142" t="str">
            <v>-</v>
          </cell>
        </row>
        <row r="143">
          <cell r="A143" t="str">
            <v>GOV_2005_A_CY_GAP</v>
          </cell>
          <cell r="B143" t="str">
            <v>GOV</v>
          </cell>
          <cell r="C143">
            <v>2005</v>
          </cell>
          <cell r="D143" t="str">
            <v>A</v>
          </cell>
          <cell r="E143" t="str">
            <v>GAP</v>
          </cell>
          <cell r="F143" t="str">
            <v>CY</v>
          </cell>
          <cell r="G143">
            <v>2</v>
          </cell>
          <cell r="H143">
            <v>2</v>
          </cell>
          <cell r="I143">
            <v>1.9</v>
          </cell>
          <cell r="J143">
            <v>1.7</v>
          </cell>
          <cell r="K143">
            <v>1.5</v>
          </cell>
          <cell r="L143">
            <v>1.1000000000000001</v>
          </cell>
          <cell r="M143" t="str">
            <v>-</v>
          </cell>
          <cell r="N143" t="str">
            <v>-</v>
          </cell>
        </row>
        <row r="144">
          <cell r="A144" t="str">
            <v>GOV_2005_A_LV_GAP</v>
          </cell>
          <cell r="B144" t="str">
            <v>GOV</v>
          </cell>
          <cell r="C144">
            <v>2005</v>
          </cell>
          <cell r="D144" t="str">
            <v>A</v>
          </cell>
          <cell r="E144" t="str">
            <v>GAP</v>
          </cell>
          <cell r="F144" t="str">
            <v>LV</v>
          </cell>
          <cell r="G144">
            <v>0.3</v>
          </cell>
          <cell r="H144">
            <v>0.5</v>
          </cell>
          <cell r="I144">
            <v>0.1</v>
          </cell>
          <cell r="J144">
            <v>-0.5</v>
          </cell>
          <cell r="K144">
            <v>-0.7</v>
          </cell>
          <cell r="L144" t="str">
            <v>-</v>
          </cell>
          <cell r="M144" t="str">
            <v>-</v>
          </cell>
          <cell r="N144" t="str">
            <v>-</v>
          </cell>
        </row>
        <row r="145">
          <cell r="A145" t="str">
            <v>GOV_2005_A_LT_GAP</v>
          </cell>
          <cell r="B145" t="str">
            <v>GOV</v>
          </cell>
          <cell r="C145">
            <v>2005</v>
          </cell>
          <cell r="D145" t="str">
            <v>A</v>
          </cell>
          <cell r="E145" t="str">
            <v>GAP</v>
          </cell>
          <cell r="F145" t="str">
            <v>LT</v>
          </cell>
          <cell r="G145">
            <v>1.7</v>
          </cell>
          <cell r="H145">
            <v>1.7</v>
          </cell>
          <cell r="I145">
            <v>0.9</v>
          </cell>
          <cell r="J145">
            <v>-0.5</v>
          </cell>
          <cell r="K145">
            <v>-0.2</v>
          </cell>
          <cell r="L145" t="str">
            <v>-</v>
          </cell>
          <cell r="M145" t="str">
            <v>-</v>
          </cell>
          <cell r="N145" t="str">
            <v>-</v>
          </cell>
        </row>
        <row r="146">
          <cell r="A146" t="str">
            <v>GOV_2005_A_HU_GAP</v>
          </cell>
          <cell r="B146" t="str">
            <v>GOV</v>
          </cell>
          <cell r="C146">
            <v>2005</v>
          </cell>
          <cell r="D146" t="str">
            <v>A</v>
          </cell>
          <cell r="E146" t="str">
            <v>GAP</v>
          </cell>
          <cell r="F146" t="str">
            <v>HU</v>
          </cell>
          <cell r="G146">
            <v>-0.2</v>
          </cell>
          <cell r="H146">
            <v>-0.1</v>
          </cell>
          <cell r="I146">
            <v>-0.1</v>
          </cell>
          <cell r="J146">
            <v>-0.2</v>
          </cell>
          <cell r="K146">
            <v>-0.2</v>
          </cell>
          <cell r="L146" t="str">
            <v>-</v>
          </cell>
          <cell r="M146" t="str">
            <v>-</v>
          </cell>
          <cell r="N146" t="str">
            <v>-</v>
          </cell>
        </row>
        <row r="147">
          <cell r="A147" t="str">
            <v>GOV_2005_A_MT_GAP</v>
          </cell>
          <cell r="B147" t="str">
            <v>GOV</v>
          </cell>
          <cell r="C147">
            <v>2005</v>
          </cell>
          <cell r="D147" t="str">
            <v>A</v>
          </cell>
          <cell r="E147" t="str">
            <v>GAP</v>
          </cell>
          <cell r="F147" t="str">
            <v>MT</v>
          </cell>
          <cell r="G147">
            <v>-2.2000000000000002</v>
          </cell>
          <cell r="H147">
            <v>-3.5</v>
          </cell>
          <cell r="I147">
            <v>-4.5</v>
          </cell>
          <cell r="J147">
            <v>-5.3</v>
          </cell>
          <cell r="K147">
            <v>-4.9000000000000004</v>
          </cell>
          <cell r="L147" t="str">
            <v>-</v>
          </cell>
          <cell r="M147" t="str">
            <v>-</v>
          </cell>
          <cell r="N147" t="str">
            <v>-</v>
          </cell>
        </row>
        <row r="148">
          <cell r="A148" t="str">
            <v>GOV_2005_A_PL_GAP</v>
          </cell>
          <cell r="B148" t="str">
            <v>GOV</v>
          </cell>
          <cell r="C148">
            <v>2005</v>
          </cell>
          <cell r="D148" t="str">
            <v>A</v>
          </cell>
          <cell r="E148" t="str">
            <v>GAP</v>
          </cell>
          <cell r="F148" t="str">
            <v>PL</v>
          </cell>
          <cell r="G148">
            <v>0.4</v>
          </cell>
          <cell r="H148">
            <v>-0.3</v>
          </cell>
          <cell r="I148">
            <v>-0.2</v>
          </cell>
          <cell r="J148">
            <v>-0.2</v>
          </cell>
          <cell r="K148">
            <v>0.1</v>
          </cell>
          <cell r="L148" t="str">
            <v>-</v>
          </cell>
          <cell r="M148" t="str">
            <v>-</v>
          </cell>
          <cell r="N148" t="str">
            <v>-</v>
          </cell>
        </row>
        <row r="149">
          <cell r="A149" t="str">
            <v>GOV_2005_A_SI_GAP</v>
          </cell>
          <cell r="B149" t="str">
            <v>GOV</v>
          </cell>
          <cell r="C149">
            <v>2005</v>
          </cell>
          <cell r="D149" t="str">
            <v>A</v>
          </cell>
          <cell r="E149" t="str">
            <v>GAP</v>
          </cell>
          <cell r="F149" t="str">
            <v>SI</v>
          </cell>
          <cell r="G149">
            <v>-0.2</v>
          </cell>
          <cell r="H149">
            <v>-0.1</v>
          </cell>
          <cell r="I149">
            <v>-0.2</v>
          </cell>
          <cell r="J149">
            <v>-0.1</v>
          </cell>
          <cell r="K149">
            <v>0</v>
          </cell>
          <cell r="L149" t="str">
            <v>-</v>
          </cell>
          <cell r="M149" t="str">
            <v>-</v>
          </cell>
          <cell r="N149" t="str">
            <v>-</v>
          </cell>
        </row>
        <row r="150">
          <cell r="A150" t="str">
            <v>GOV_2005_A_SK_GAP</v>
          </cell>
          <cell r="B150" t="str">
            <v>GOV</v>
          </cell>
          <cell r="C150">
            <v>2005</v>
          </cell>
          <cell r="D150" t="str">
            <v>A</v>
          </cell>
          <cell r="E150" t="str">
            <v>GAP</v>
          </cell>
          <cell r="F150" t="str">
            <v>SK</v>
          </cell>
          <cell r="G150">
            <v>-0.1</v>
          </cell>
          <cell r="H150">
            <v>-0.1</v>
          </cell>
          <cell r="I150">
            <v>0.3</v>
          </cell>
          <cell r="J150">
            <v>0.2</v>
          </cell>
          <cell r="K150">
            <v>0</v>
          </cell>
          <cell r="L150" t="str">
            <v>-</v>
          </cell>
          <cell r="M150" t="str">
            <v>-</v>
          </cell>
          <cell r="N150" t="str">
            <v>-</v>
          </cell>
        </row>
        <row r="151">
          <cell r="A151" t="str">
            <v>GOV_2005_A_SE_GAP</v>
          </cell>
          <cell r="B151" t="str">
            <v>GOV</v>
          </cell>
          <cell r="C151">
            <v>2005</v>
          </cell>
          <cell r="D151" t="str">
            <v>A</v>
          </cell>
          <cell r="E151" t="str">
            <v>GAP</v>
          </cell>
          <cell r="F151" t="str">
            <v>SE</v>
          </cell>
          <cell r="G151">
            <v>-1.1000000000000001</v>
          </cell>
          <cell r="H151">
            <v>-1</v>
          </cell>
          <cell r="I151">
            <v>-0.4</v>
          </cell>
          <cell r="J151">
            <v>0</v>
          </cell>
          <cell r="K151">
            <v>0</v>
          </cell>
          <cell r="L151" t="str">
            <v>-</v>
          </cell>
          <cell r="M151" t="str">
            <v>-</v>
          </cell>
          <cell r="N151" t="str">
            <v>-</v>
          </cell>
        </row>
        <row r="152">
          <cell r="A152" t="str">
            <v>GOV_2005_A_GB_GAP</v>
          </cell>
          <cell r="B152" t="str">
            <v>GOV</v>
          </cell>
          <cell r="C152">
            <v>2005</v>
          </cell>
          <cell r="D152" t="str">
            <v>A</v>
          </cell>
          <cell r="E152" t="str">
            <v>GAP</v>
          </cell>
          <cell r="F152" t="str">
            <v>GB</v>
          </cell>
          <cell r="G152" t="str">
            <v>-</v>
          </cell>
          <cell r="H152" t="str">
            <v>-</v>
          </cell>
          <cell r="I152" t="str">
            <v>-</v>
          </cell>
          <cell r="J152" t="str">
            <v>-</v>
          </cell>
          <cell r="K152" t="str">
            <v>-</v>
          </cell>
          <cell r="L152" t="str">
            <v>-</v>
          </cell>
          <cell r="M152" t="str">
            <v>-</v>
          </cell>
          <cell r="N152" t="str">
            <v>-</v>
          </cell>
        </row>
        <row r="153">
          <cell r="A153" t="str">
            <v>GOV_2005_A_I3_GAP</v>
          </cell>
          <cell r="B153" t="str">
            <v>GOV</v>
          </cell>
          <cell r="C153">
            <v>2005</v>
          </cell>
          <cell r="D153" t="str">
            <v>A</v>
          </cell>
          <cell r="E153" t="str">
            <v>GAP</v>
          </cell>
          <cell r="F153" t="str">
            <v>I3</v>
          </cell>
          <cell r="G153" t="str">
            <v>-</v>
          </cell>
          <cell r="H153" t="str">
            <v>-</v>
          </cell>
          <cell r="I153" t="str">
            <v>-</v>
          </cell>
          <cell r="J153" t="str">
            <v>-</v>
          </cell>
          <cell r="K153" t="str">
            <v>-</v>
          </cell>
          <cell r="L153" t="str">
            <v>-</v>
          </cell>
          <cell r="M153" t="str">
            <v>-</v>
          </cell>
          <cell r="N153" t="str">
            <v>-</v>
          </cell>
        </row>
        <row r="154">
          <cell r="A154" t="str">
            <v>GOV_2005_A_D3_GAP</v>
          </cell>
          <cell r="B154" t="str">
            <v>GOV</v>
          </cell>
          <cell r="C154">
            <v>2005</v>
          </cell>
          <cell r="D154" t="str">
            <v>A</v>
          </cell>
          <cell r="E154" t="str">
            <v>GAP</v>
          </cell>
          <cell r="F154" t="str">
            <v>D3</v>
          </cell>
          <cell r="G154" t="str">
            <v>-</v>
          </cell>
          <cell r="H154" t="str">
            <v>-</v>
          </cell>
          <cell r="I154" t="str">
            <v>-</v>
          </cell>
          <cell r="J154" t="str">
            <v>-</v>
          </cell>
          <cell r="K154" t="str">
            <v>-</v>
          </cell>
          <cell r="L154" t="str">
            <v>-</v>
          </cell>
          <cell r="M154" t="str">
            <v>-</v>
          </cell>
          <cell r="N154" t="str">
            <v>-</v>
          </cell>
        </row>
        <row r="155">
          <cell r="A155" t="str">
            <v>GOV_2005_A_BE_DEF</v>
          </cell>
          <cell r="B155" t="str">
            <v>GOV</v>
          </cell>
          <cell r="C155">
            <v>2005</v>
          </cell>
          <cell r="D155" t="str">
            <v>A</v>
          </cell>
          <cell r="E155" t="str">
            <v>DEF</v>
          </cell>
          <cell r="F155" t="str">
            <v>BE</v>
          </cell>
          <cell r="G155">
            <v>0</v>
          </cell>
          <cell r="H155">
            <v>0</v>
          </cell>
          <cell r="I155">
            <v>0</v>
          </cell>
          <cell r="J155">
            <v>0.3</v>
          </cell>
          <cell r="K155">
            <v>0.5</v>
          </cell>
          <cell r="L155">
            <v>0.7</v>
          </cell>
          <cell r="M155" t="str">
            <v>-</v>
          </cell>
          <cell r="N155" t="str">
            <v>-</v>
          </cell>
        </row>
        <row r="156">
          <cell r="A156" t="str">
            <v>GOV_2005_A_DE_DEF</v>
          </cell>
          <cell r="B156" t="str">
            <v>GOV</v>
          </cell>
          <cell r="C156">
            <v>2005</v>
          </cell>
          <cell r="D156" t="str">
            <v>A</v>
          </cell>
          <cell r="E156" t="str">
            <v>DEF</v>
          </cell>
          <cell r="F156" t="str">
            <v>DE</v>
          </cell>
          <cell r="G156">
            <v>-3.7</v>
          </cell>
          <cell r="H156">
            <v>-3.3</v>
          </cell>
          <cell r="I156">
            <v>-3.3</v>
          </cell>
          <cell r="J156">
            <v>-2.5</v>
          </cell>
          <cell r="K156">
            <v>-2</v>
          </cell>
          <cell r="L156">
            <v>-1.5</v>
          </cell>
          <cell r="M156" t="str">
            <v>-</v>
          </cell>
          <cell r="N156" t="str">
            <v>-</v>
          </cell>
        </row>
        <row r="157">
          <cell r="A157" t="str">
            <v>GOV_2005_A_GR_DEF</v>
          </cell>
          <cell r="B157" t="str">
            <v>GOV</v>
          </cell>
          <cell r="C157">
            <v>2005</v>
          </cell>
          <cell r="D157" t="str">
            <v>A</v>
          </cell>
          <cell r="E157" t="str">
            <v>DEF</v>
          </cell>
          <cell r="F157" t="str">
            <v>GR</v>
          </cell>
          <cell r="G157">
            <v>-6.6</v>
          </cell>
          <cell r="H157">
            <v>-4.3</v>
          </cell>
          <cell r="I157">
            <v>-2.6</v>
          </cell>
          <cell r="J157">
            <v>-2.2999999999999998</v>
          </cell>
          <cell r="K157">
            <v>-1.7</v>
          </cell>
          <cell r="L157" t="str">
            <v>-</v>
          </cell>
          <cell r="M157" t="str">
            <v>-</v>
          </cell>
          <cell r="N157" t="str">
            <v>-</v>
          </cell>
        </row>
        <row r="158">
          <cell r="A158" t="str">
            <v>GOV_2005_A_ES_DEF</v>
          </cell>
          <cell r="B158" t="str">
            <v>GOV</v>
          </cell>
          <cell r="C158">
            <v>2005</v>
          </cell>
          <cell r="D158" t="str">
            <v>A</v>
          </cell>
          <cell r="E158" t="str">
            <v>DEF</v>
          </cell>
          <cell r="F158" t="str">
            <v>ES</v>
          </cell>
          <cell r="G158">
            <v>-0.1</v>
          </cell>
          <cell r="H158">
            <v>1</v>
          </cell>
          <cell r="I158">
            <v>0.9</v>
          </cell>
          <cell r="J158">
            <v>0.7</v>
          </cell>
          <cell r="K158">
            <v>0.6</v>
          </cell>
          <cell r="L158" t="str">
            <v>-</v>
          </cell>
          <cell r="M158" t="str">
            <v>-</v>
          </cell>
          <cell r="N158" t="str">
            <v>-</v>
          </cell>
        </row>
        <row r="159">
          <cell r="A159" t="str">
            <v>GOV_2005_A_FR_DEF</v>
          </cell>
          <cell r="B159" t="str">
            <v>GOV</v>
          </cell>
          <cell r="C159">
            <v>2005</v>
          </cell>
          <cell r="D159" t="str">
            <v>A</v>
          </cell>
          <cell r="E159" t="str">
            <v>DEF</v>
          </cell>
          <cell r="F159" t="str">
            <v>FR</v>
          </cell>
          <cell r="G159">
            <v>-3.7</v>
          </cell>
          <cell r="H159">
            <v>-3</v>
          </cell>
          <cell r="I159">
            <v>-2.9</v>
          </cell>
          <cell r="J159">
            <v>-2.6</v>
          </cell>
          <cell r="K159">
            <v>-1.9</v>
          </cell>
          <cell r="L159">
            <v>-1</v>
          </cell>
          <cell r="M159" t="str">
            <v>-</v>
          </cell>
          <cell r="N159" t="str">
            <v>-</v>
          </cell>
        </row>
        <row r="160">
          <cell r="A160" t="str">
            <v>GOV_2005_A_IE_DEF</v>
          </cell>
          <cell r="B160" t="str">
            <v>GOV</v>
          </cell>
          <cell r="C160">
            <v>2005</v>
          </cell>
          <cell r="D160" t="str">
            <v>A</v>
          </cell>
          <cell r="E160" t="str">
            <v>DEF</v>
          </cell>
          <cell r="F160" t="str">
            <v>IE</v>
          </cell>
          <cell r="G160">
            <v>1.4</v>
          </cell>
          <cell r="H160">
            <v>0.3</v>
          </cell>
          <cell r="I160">
            <v>-0.6</v>
          </cell>
          <cell r="J160">
            <v>-0.8</v>
          </cell>
          <cell r="K160">
            <v>-0.8</v>
          </cell>
          <cell r="L160" t="str">
            <v>-</v>
          </cell>
          <cell r="M160" t="str">
            <v>-</v>
          </cell>
          <cell r="N160" t="str">
            <v>-</v>
          </cell>
        </row>
        <row r="161">
          <cell r="A161" t="str">
            <v>GOV_2005_A_IT_DEF</v>
          </cell>
          <cell r="B161" t="str">
            <v>GOV</v>
          </cell>
          <cell r="C161">
            <v>2005</v>
          </cell>
          <cell r="D161" t="str">
            <v>A</v>
          </cell>
          <cell r="E161" t="str">
            <v>DEF</v>
          </cell>
          <cell r="F161" t="str">
            <v>IT</v>
          </cell>
          <cell r="G161">
            <v>-3.2</v>
          </cell>
          <cell r="H161">
            <v>-4.3</v>
          </cell>
          <cell r="I161">
            <v>-3.5</v>
          </cell>
          <cell r="J161">
            <v>-2.8</v>
          </cell>
          <cell r="K161">
            <v>-2.1</v>
          </cell>
          <cell r="L161">
            <v>-1.5</v>
          </cell>
          <cell r="M161" t="str">
            <v>-</v>
          </cell>
          <cell r="N161" t="str">
            <v>-</v>
          </cell>
        </row>
        <row r="162">
          <cell r="A162" t="str">
            <v>GOV_2005_A_LU_DEF</v>
          </cell>
          <cell r="B162" t="str">
            <v>GOV</v>
          </cell>
          <cell r="C162">
            <v>2005</v>
          </cell>
          <cell r="D162" t="str">
            <v>A</v>
          </cell>
          <cell r="E162" t="str">
            <v>DEF</v>
          </cell>
          <cell r="F162" t="str">
            <v>LU</v>
          </cell>
          <cell r="G162">
            <v>-1.2</v>
          </cell>
          <cell r="H162">
            <v>-2.2999999999999998</v>
          </cell>
          <cell r="I162">
            <v>-1.8</v>
          </cell>
          <cell r="J162">
            <v>-1</v>
          </cell>
          <cell r="K162">
            <v>-0.2</v>
          </cell>
          <cell r="L162" t="str">
            <v>-</v>
          </cell>
          <cell r="M162" t="str">
            <v>-</v>
          </cell>
          <cell r="N162" t="str">
            <v>-</v>
          </cell>
        </row>
        <row r="163">
          <cell r="A163" t="str">
            <v>GOV_2005_A_NL_DEF</v>
          </cell>
          <cell r="B163" t="str">
            <v>GOV</v>
          </cell>
          <cell r="C163">
            <v>2005</v>
          </cell>
          <cell r="D163" t="str">
            <v>A</v>
          </cell>
          <cell r="E163" t="str">
            <v>DEF</v>
          </cell>
          <cell r="F163" t="str">
            <v>NL</v>
          </cell>
          <cell r="G163">
            <v>-2.1</v>
          </cell>
          <cell r="H163">
            <v>-1.2</v>
          </cell>
          <cell r="I163">
            <v>-1.5</v>
          </cell>
          <cell r="J163">
            <v>-1.2</v>
          </cell>
          <cell r="K163">
            <v>-1.1000000000000001</v>
          </cell>
          <cell r="L163" t="str">
            <v>-</v>
          </cell>
          <cell r="M163" t="str">
            <v>-</v>
          </cell>
          <cell r="N163" t="str">
            <v>-</v>
          </cell>
        </row>
        <row r="164">
          <cell r="A164" t="str">
            <v>GOV_2005_A_AT_DEF</v>
          </cell>
          <cell r="B164" t="str">
            <v>GOV</v>
          </cell>
          <cell r="C164">
            <v>2005</v>
          </cell>
          <cell r="D164" t="str">
            <v>A</v>
          </cell>
          <cell r="E164" t="str">
            <v>DEF</v>
          </cell>
          <cell r="F164" t="str">
            <v>AT</v>
          </cell>
          <cell r="G164">
            <v>-1</v>
          </cell>
          <cell r="H164">
            <v>-1.9</v>
          </cell>
          <cell r="I164">
            <v>-1.7</v>
          </cell>
          <cell r="J164">
            <v>-0.8</v>
          </cell>
          <cell r="K164">
            <v>0</v>
          </cell>
          <cell r="L164" t="str">
            <v>-</v>
          </cell>
          <cell r="M164" t="str">
            <v>-</v>
          </cell>
          <cell r="N164" t="str">
            <v>-</v>
          </cell>
        </row>
        <row r="165">
          <cell r="A165" t="str">
            <v>GOV_2005_A_PT_DEF</v>
          </cell>
          <cell r="B165" t="str">
            <v>GOV</v>
          </cell>
          <cell r="C165">
            <v>2005</v>
          </cell>
          <cell r="D165" t="str">
            <v>A</v>
          </cell>
          <cell r="E165" t="str">
            <v>DEF</v>
          </cell>
          <cell r="F165" t="str">
            <v>PT</v>
          </cell>
          <cell r="G165">
            <v>-3</v>
          </cell>
          <cell r="H165">
            <v>-6</v>
          </cell>
          <cell r="I165">
            <v>-4.5999999999999996</v>
          </cell>
          <cell r="J165">
            <v>-3.7</v>
          </cell>
          <cell r="K165">
            <v>-2.6</v>
          </cell>
          <cell r="L165">
            <v>-1.5</v>
          </cell>
          <cell r="M165" t="str">
            <v>-</v>
          </cell>
          <cell r="N165" t="str">
            <v>-</v>
          </cell>
        </row>
        <row r="166">
          <cell r="A166" t="str">
            <v>GOV_2005_A_FI_DEF</v>
          </cell>
          <cell r="B166" t="str">
            <v>GOV</v>
          </cell>
          <cell r="C166">
            <v>2005</v>
          </cell>
          <cell r="D166" t="str">
            <v>A</v>
          </cell>
          <cell r="E166" t="str">
            <v>DEF</v>
          </cell>
          <cell r="F166" t="str">
            <v>FI</v>
          </cell>
          <cell r="G166">
            <v>2.1</v>
          </cell>
          <cell r="H166">
            <v>1.8</v>
          </cell>
          <cell r="I166">
            <v>1.6</v>
          </cell>
          <cell r="J166">
            <v>1.6</v>
          </cell>
          <cell r="K166">
            <v>1.5</v>
          </cell>
          <cell r="L166">
            <v>1.5</v>
          </cell>
          <cell r="M166" t="str">
            <v>-</v>
          </cell>
          <cell r="N166" t="str">
            <v>-</v>
          </cell>
        </row>
        <row r="167">
          <cell r="A167" t="str">
            <v>GOV_2005_A_CZ_DEF</v>
          </cell>
          <cell r="B167" t="str">
            <v>GOV</v>
          </cell>
          <cell r="C167">
            <v>2005</v>
          </cell>
          <cell r="D167" t="str">
            <v>A</v>
          </cell>
          <cell r="E167" t="str">
            <v>DEF</v>
          </cell>
          <cell r="F167" t="str">
            <v>CZ</v>
          </cell>
          <cell r="G167">
            <v>-3</v>
          </cell>
          <cell r="H167">
            <v>-4.8</v>
          </cell>
          <cell r="I167">
            <v>-3.8</v>
          </cell>
          <cell r="J167">
            <v>-3.3</v>
          </cell>
          <cell r="K167">
            <v>-2.7</v>
          </cell>
          <cell r="L167" t="str">
            <v>-</v>
          </cell>
          <cell r="M167" t="str">
            <v>-</v>
          </cell>
          <cell r="N167" t="str">
            <v>-</v>
          </cell>
        </row>
        <row r="168">
          <cell r="A168" t="str">
            <v>GOV_2005_A_DK_DEFP</v>
          </cell>
          <cell r="B168" t="str">
            <v>GOV</v>
          </cell>
          <cell r="C168">
            <v>2005</v>
          </cell>
          <cell r="D168" t="str">
            <v>A</v>
          </cell>
          <cell r="E168" t="str">
            <v>DEFP</v>
          </cell>
          <cell r="F168" t="str">
            <v>DK</v>
          </cell>
          <cell r="G168">
            <v>1.3</v>
          </cell>
          <cell r="H168">
            <v>2.7</v>
          </cell>
          <cell r="I168">
            <v>2.1</v>
          </cell>
          <cell r="J168">
            <v>2.2000000000000002</v>
          </cell>
          <cell r="K168">
            <v>1.7</v>
          </cell>
          <cell r="M168">
            <v>1.9</v>
          </cell>
          <cell r="N168" t="str">
            <v>-</v>
          </cell>
        </row>
        <row r="169">
          <cell r="A169" t="str">
            <v>GOV_2005_A_DK_DEF</v>
          </cell>
          <cell r="B169" t="str">
            <v>GOV</v>
          </cell>
          <cell r="C169">
            <v>2005</v>
          </cell>
          <cell r="D169" t="str">
            <v>A</v>
          </cell>
          <cell r="E169" t="str">
            <v>DEF</v>
          </cell>
          <cell r="F169" t="str">
            <v>DK</v>
          </cell>
          <cell r="G169">
            <v>2.2999999999999998</v>
          </cell>
          <cell r="H169">
            <v>3.6</v>
          </cell>
          <cell r="I169">
            <v>3.1</v>
          </cell>
          <cell r="J169">
            <v>3.2</v>
          </cell>
          <cell r="K169">
            <v>2.7</v>
          </cell>
          <cell r="L169" t="str">
            <v>-</v>
          </cell>
          <cell r="M169">
            <v>2.9</v>
          </cell>
          <cell r="N169" t="str">
            <v>-</v>
          </cell>
        </row>
        <row r="170">
          <cell r="A170" t="str">
            <v>GOV_2005_A_EE_DEF</v>
          </cell>
          <cell r="B170" t="str">
            <v>GOV</v>
          </cell>
          <cell r="C170">
            <v>2005</v>
          </cell>
          <cell r="D170" t="str">
            <v>A</v>
          </cell>
          <cell r="E170" t="str">
            <v>DEF</v>
          </cell>
          <cell r="F170" t="str">
            <v>EE</v>
          </cell>
          <cell r="G170">
            <v>1.7</v>
          </cell>
          <cell r="H170">
            <v>0.3</v>
          </cell>
          <cell r="I170">
            <v>0.1</v>
          </cell>
          <cell r="J170">
            <v>0</v>
          </cell>
          <cell r="K170">
            <v>0</v>
          </cell>
          <cell r="L170">
            <v>0</v>
          </cell>
          <cell r="M170" t="str">
            <v>-</v>
          </cell>
          <cell r="N170" t="str">
            <v>-</v>
          </cell>
        </row>
        <row r="171">
          <cell r="A171" t="str">
            <v>GOV_2005_A_CY_DEF</v>
          </cell>
          <cell r="B171" t="str">
            <v>GOV</v>
          </cell>
          <cell r="C171">
            <v>2005</v>
          </cell>
          <cell r="D171" t="str">
            <v>A</v>
          </cell>
          <cell r="E171" t="str">
            <v>DEF</v>
          </cell>
          <cell r="F171" t="str">
            <v>CY</v>
          </cell>
          <cell r="G171">
            <v>-4.0999999999999996</v>
          </cell>
          <cell r="H171">
            <v>-2.5</v>
          </cell>
          <cell r="I171">
            <v>-1.9</v>
          </cell>
          <cell r="J171">
            <v>-1.8</v>
          </cell>
          <cell r="K171">
            <v>-1.2</v>
          </cell>
          <cell r="L171">
            <v>-0.6</v>
          </cell>
          <cell r="M171" t="str">
            <v>-</v>
          </cell>
          <cell r="N171" t="str">
            <v>-</v>
          </cell>
        </row>
        <row r="172">
          <cell r="A172" t="str">
            <v>GOV_2005_A_LV_DEF</v>
          </cell>
          <cell r="B172" t="str">
            <v>GOV</v>
          </cell>
          <cell r="C172">
            <v>2005</v>
          </cell>
          <cell r="D172" t="str">
            <v>A</v>
          </cell>
          <cell r="E172" t="str">
            <v>DEF</v>
          </cell>
          <cell r="F172" t="str">
            <v>LV</v>
          </cell>
          <cell r="G172">
            <v>-1</v>
          </cell>
          <cell r="H172">
            <v>-1.5</v>
          </cell>
          <cell r="I172">
            <v>-1.5</v>
          </cell>
          <cell r="J172">
            <v>-1.4</v>
          </cell>
          <cell r="K172">
            <v>-1.3</v>
          </cell>
          <cell r="L172" t="str">
            <v>-</v>
          </cell>
          <cell r="M172" t="str">
            <v>-</v>
          </cell>
          <cell r="N172" t="str">
            <v>-</v>
          </cell>
        </row>
        <row r="173">
          <cell r="A173" t="str">
            <v>GOV_2005_A_LT_DEF</v>
          </cell>
          <cell r="B173" t="str">
            <v>GOV</v>
          </cell>
          <cell r="C173">
            <v>2005</v>
          </cell>
          <cell r="D173" t="str">
            <v>A</v>
          </cell>
          <cell r="E173" t="str">
            <v>DEF</v>
          </cell>
          <cell r="F173" t="str">
            <v>LT</v>
          </cell>
          <cell r="G173">
            <v>-1.4</v>
          </cell>
          <cell r="H173">
            <v>-1.5</v>
          </cell>
          <cell r="I173">
            <v>-1.4</v>
          </cell>
          <cell r="J173">
            <v>-1.3</v>
          </cell>
          <cell r="K173">
            <v>-1</v>
          </cell>
          <cell r="L173" t="str">
            <v>-</v>
          </cell>
          <cell r="M173" t="str">
            <v>-</v>
          </cell>
          <cell r="N173" t="str">
            <v>-</v>
          </cell>
        </row>
        <row r="174">
          <cell r="A174" t="str">
            <v>GOV_2005_A_HU_DEFP</v>
          </cell>
          <cell r="B174" t="str">
            <v>GOV</v>
          </cell>
          <cell r="C174">
            <v>2005</v>
          </cell>
          <cell r="D174" t="str">
            <v>A</v>
          </cell>
          <cell r="E174" t="str">
            <v>DEFP</v>
          </cell>
          <cell r="F174" t="str">
            <v>HU</v>
          </cell>
          <cell r="G174">
            <v>-6.5</v>
          </cell>
          <cell r="H174">
            <v>-7.4</v>
          </cell>
          <cell r="I174">
            <v>-6.1</v>
          </cell>
          <cell r="J174">
            <v>-4.7</v>
          </cell>
          <cell r="K174">
            <v>-3.4</v>
          </cell>
          <cell r="N174" t="str">
            <v>-</v>
          </cell>
        </row>
        <row r="175">
          <cell r="A175" t="str">
            <v>GOV_2005_A_HU_DEF</v>
          </cell>
          <cell r="B175" t="str">
            <v>GOV</v>
          </cell>
          <cell r="C175">
            <v>2005</v>
          </cell>
          <cell r="D175" t="str">
            <v>A</v>
          </cell>
          <cell r="E175" t="str">
            <v>DEF</v>
          </cell>
          <cell r="F175" t="str">
            <v>HU</v>
          </cell>
          <cell r="G175">
            <v>-5.4</v>
          </cell>
          <cell r="H175">
            <v>-6.1</v>
          </cell>
          <cell r="I175">
            <v>-4.7</v>
          </cell>
          <cell r="J175">
            <v>-3.3</v>
          </cell>
          <cell r="K175">
            <v>-1.9</v>
          </cell>
          <cell r="L175" t="str">
            <v>-</v>
          </cell>
          <cell r="M175" t="str">
            <v>-</v>
          </cell>
          <cell r="N175" t="str">
            <v>-</v>
          </cell>
        </row>
        <row r="176">
          <cell r="A176" t="str">
            <v>GOV_2005_A_MT_DEF</v>
          </cell>
          <cell r="B176" t="str">
            <v>GOV</v>
          </cell>
          <cell r="C176">
            <v>2005</v>
          </cell>
          <cell r="D176" t="str">
            <v>A</v>
          </cell>
          <cell r="E176" t="str">
            <v>DEF</v>
          </cell>
          <cell r="F176" t="str">
            <v>MT</v>
          </cell>
          <cell r="G176">
            <v>-5.0999999999999996</v>
          </cell>
          <cell r="H176">
            <v>-3.9</v>
          </cell>
          <cell r="I176">
            <v>-2.7</v>
          </cell>
          <cell r="J176">
            <v>-2.2999999999999998</v>
          </cell>
          <cell r="K176">
            <v>-1.2</v>
          </cell>
          <cell r="L176" t="str">
            <v>-</v>
          </cell>
          <cell r="M176" t="str">
            <v>-</v>
          </cell>
          <cell r="N176" t="str">
            <v>-</v>
          </cell>
        </row>
        <row r="177">
          <cell r="A177" t="str">
            <v>GOV_2005_A_PL_DEFP</v>
          </cell>
          <cell r="B177" t="str">
            <v>GOV</v>
          </cell>
          <cell r="C177">
            <v>2005</v>
          </cell>
          <cell r="D177" t="str">
            <v>A</v>
          </cell>
          <cell r="E177" t="str">
            <v>DEFP</v>
          </cell>
          <cell r="F177" t="str">
            <v>PL</v>
          </cell>
          <cell r="G177">
            <v>-5.6</v>
          </cell>
          <cell r="H177">
            <v>-4.7</v>
          </cell>
          <cell r="I177">
            <v>-4.5999999999999996</v>
          </cell>
          <cell r="J177">
            <v>-4.0999999999999996</v>
          </cell>
          <cell r="K177">
            <v>-3.7</v>
          </cell>
          <cell r="N177" t="str">
            <v>-</v>
          </cell>
        </row>
        <row r="178">
          <cell r="A178" t="str">
            <v>GOV_2005_A_PL_DEF</v>
          </cell>
          <cell r="B178" t="str">
            <v>GOV</v>
          </cell>
          <cell r="C178">
            <v>2005</v>
          </cell>
          <cell r="D178" t="str">
            <v>A</v>
          </cell>
          <cell r="E178" t="str">
            <v>DEF</v>
          </cell>
          <cell r="F178" t="str">
            <v>PL</v>
          </cell>
          <cell r="G178">
            <v>-3.8</v>
          </cell>
          <cell r="H178">
            <v>-2.9</v>
          </cell>
          <cell r="I178">
            <v>-2.6</v>
          </cell>
          <cell r="J178">
            <v>-2.2000000000000002</v>
          </cell>
          <cell r="K178">
            <v>-1.9</v>
          </cell>
          <cell r="L178" t="str">
            <v>-</v>
          </cell>
          <cell r="M178" t="str">
            <v>-</v>
          </cell>
          <cell r="N178" t="str">
            <v>-</v>
          </cell>
        </row>
        <row r="179">
          <cell r="A179" t="str">
            <v>GOV_2005_A_SI_DEF</v>
          </cell>
          <cell r="B179" t="str">
            <v>GOV</v>
          </cell>
          <cell r="C179">
            <v>2005</v>
          </cell>
          <cell r="D179" t="str">
            <v>A</v>
          </cell>
          <cell r="E179" t="str">
            <v>DEF</v>
          </cell>
          <cell r="F179" t="str">
            <v>SI</v>
          </cell>
          <cell r="G179">
            <v>-2</v>
          </cell>
          <cell r="H179">
            <v>-1.7</v>
          </cell>
          <cell r="I179">
            <v>-1.7</v>
          </cell>
          <cell r="J179">
            <v>-1.4</v>
          </cell>
          <cell r="K179">
            <v>-1</v>
          </cell>
          <cell r="L179" t="str">
            <v>-</v>
          </cell>
          <cell r="M179" t="str">
            <v>-</v>
          </cell>
          <cell r="N179" t="str">
            <v>-</v>
          </cell>
        </row>
        <row r="180">
          <cell r="A180" t="str">
            <v>GOV_2005_A_SK_DEFP</v>
          </cell>
          <cell r="B180" t="str">
            <v>GOV</v>
          </cell>
          <cell r="C180">
            <v>2005</v>
          </cell>
          <cell r="D180" t="str">
            <v>A</v>
          </cell>
          <cell r="E180" t="str">
            <v>DEFP</v>
          </cell>
          <cell r="F180" t="str">
            <v>SK</v>
          </cell>
          <cell r="G180">
            <v>-3.2</v>
          </cell>
          <cell r="H180">
            <v>-4.9000000000000004</v>
          </cell>
          <cell r="I180">
            <v>-4.2</v>
          </cell>
          <cell r="J180">
            <v>-3</v>
          </cell>
          <cell r="K180">
            <v>-2.7</v>
          </cell>
          <cell r="N180" t="str">
            <v>-</v>
          </cell>
        </row>
        <row r="181">
          <cell r="A181" t="str">
            <v>GOV_2005_A_SK_DEF</v>
          </cell>
          <cell r="B181" t="str">
            <v>GOV</v>
          </cell>
          <cell r="C181">
            <v>2005</v>
          </cell>
          <cell r="D181" t="str">
            <v>A</v>
          </cell>
          <cell r="E181" t="str">
            <v>DEF</v>
          </cell>
          <cell r="F181" t="str">
            <v>SK</v>
          </cell>
          <cell r="G181">
            <v>-3.2</v>
          </cell>
          <cell r="H181">
            <v>-4.0999999999999996</v>
          </cell>
          <cell r="I181">
            <v>-2.9</v>
          </cell>
          <cell r="J181">
            <v>-1.6</v>
          </cell>
          <cell r="K181">
            <v>-1.3</v>
          </cell>
          <cell r="L181" t="str">
            <v>-</v>
          </cell>
          <cell r="M181" t="str">
            <v>-</v>
          </cell>
          <cell r="N181" t="str">
            <v>-</v>
          </cell>
        </row>
        <row r="182">
          <cell r="A182" t="str">
            <v>GOV_2005_A_SE_DEFP</v>
          </cell>
          <cell r="B182" t="str">
            <v>GOV</v>
          </cell>
          <cell r="C182">
            <v>2005</v>
          </cell>
          <cell r="D182" t="str">
            <v>A</v>
          </cell>
          <cell r="E182" t="str">
            <v>DEFP</v>
          </cell>
          <cell r="F182" t="str">
            <v>SE</v>
          </cell>
          <cell r="G182">
            <v>0.6</v>
          </cell>
          <cell r="H182">
            <v>0.6</v>
          </cell>
          <cell r="I182">
            <v>-0.1</v>
          </cell>
          <cell r="J182">
            <v>0.2</v>
          </cell>
          <cell r="K182">
            <v>0.7</v>
          </cell>
          <cell r="N182" t="str">
            <v>-</v>
          </cell>
        </row>
        <row r="183">
          <cell r="A183" t="str">
            <v>GOV_2005_A_SE_DEF</v>
          </cell>
          <cell r="B183" t="str">
            <v>GOV</v>
          </cell>
          <cell r="C183">
            <v>2005</v>
          </cell>
          <cell r="D183" t="str">
            <v>A</v>
          </cell>
          <cell r="E183" t="str">
            <v>DEF</v>
          </cell>
          <cell r="F183" t="str">
            <v>SE</v>
          </cell>
          <cell r="G183">
            <v>1.6</v>
          </cell>
          <cell r="H183">
            <v>1.6</v>
          </cell>
          <cell r="I183">
            <v>0.9</v>
          </cell>
          <cell r="J183">
            <v>1.2</v>
          </cell>
          <cell r="K183">
            <v>1.7</v>
          </cell>
          <cell r="L183" t="str">
            <v>-</v>
          </cell>
          <cell r="M183" t="str">
            <v>-</v>
          </cell>
          <cell r="N183" t="str">
            <v>-</v>
          </cell>
        </row>
        <row r="184">
          <cell r="A184" t="str">
            <v>GOV_2005_A_GB_DEF</v>
          </cell>
          <cell r="B184" t="str">
            <v>GOV</v>
          </cell>
          <cell r="C184">
            <v>2005</v>
          </cell>
          <cell r="D184" t="str">
            <v>A</v>
          </cell>
          <cell r="E184" t="str">
            <v>DEF</v>
          </cell>
          <cell r="F184" t="str">
            <v>GB</v>
          </cell>
          <cell r="G184">
            <v>-3.3</v>
          </cell>
          <cell r="H184">
            <v>-3</v>
          </cell>
          <cell r="I184">
            <v>-2.7</v>
          </cell>
          <cell r="J184">
            <v>-2.4</v>
          </cell>
          <cell r="K184">
            <v>-1.9</v>
          </cell>
          <cell r="L184">
            <v>-1.6</v>
          </cell>
          <cell r="M184">
            <v>-1.5</v>
          </cell>
          <cell r="N184" t="str">
            <v>-</v>
          </cell>
        </row>
        <row r="185">
          <cell r="A185" t="str">
            <v>GOV_2005_A_I3_DEF</v>
          </cell>
          <cell r="B185" t="str">
            <v>GOV</v>
          </cell>
          <cell r="C185">
            <v>2005</v>
          </cell>
          <cell r="D185" t="str">
            <v>A</v>
          </cell>
          <cell r="E185" t="str">
            <v>DEF</v>
          </cell>
          <cell r="F185" t="str">
            <v>I3</v>
          </cell>
          <cell r="G185">
            <v>-2.7281946028247028</v>
          </cell>
          <cell r="H185">
            <v>-2.5201111961317997</v>
          </cell>
          <cell r="I185">
            <v>-2.3198350185738912</v>
          </cell>
          <cell r="J185">
            <v>-1.8449486364833727</v>
          </cell>
          <cell r="K185">
            <v>-1.3743609833764854</v>
          </cell>
          <cell r="L185" t="str">
            <v>-</v>
          </cell>
          <cell r="M185" t="str">
            <v>-</v>
          </cell>
          <cell r="N185" t="str">
            <v>-</v>
          </cell>
        </row>
        <row r="186">
          <cell r="A186" t="str">
            <v>GOV_2005_A_D3_DEF</v>
          </cell>
          <cell r="B186" t="str">
            <v>GOV</v>
          </cell>
          <cell r="C186">
            <v>2005</v>
          </cell>
          <cell r="D186" t="str">
            <v>A</v>
          </cell>
          <cell r="E186" t="str">
            <v>DEF</v>
          </cell>
          <cell r="F186" t="str">
            <v>D3</v>
          </cell>
          <cell r="G186" t="e">
            <v>#REF!</v>
          </cell>
          <cell r="H186" t="e">
            <v>#REF!</v>
          </cell>
          <cell r="I186" t="e">
            <v>#REF!</v>
          </cell>
          <cell r="J186" t="e">
            <v>#REF!</v>
          </cell>
          <cell r="K186" t="e">
            <v>#REF!</v>
          </cell>
          <cell r="L186" t="str">
            <v>-</v>
          </cell>
          <cell r="M186" t="str">
            <v>-</v>
          </cell>
          <cell r="N186" t="str">
            <v>-</v>
          </cell>
        </row>
        <row r="187">
          <cell r="A187" t="str">
            <v>GOV_2005_A_DK_SPPDEF</v>
          </cell>
          <cell r="B187" t="str">
            <v>GOV</v>
          </cell>
          <cell r="C187">
            <v>2005</v>
          </cell>
          <cell r="D187" t="str">
            <v>A</v>
          </cell>
          <cell r="E187" t="str">
            <v>SPPDEF</v>
          </cell>
          <cell r="F187" t="str">
            <v>DK</v>
          </cell>
          <cell r="G187">
            <v>0.99999999999999978</v>
          </cell>
          <cell r="H187">
            <v>0.89999999999999991</v>
          </cell>
          <cell r="I187">
            <v>1</v>
          </cell>
          <cell r="J187">
            <v>1</v>
          </cell>
          <cell r="K187">
            <v>1.0000000000000002</v>
          </cell>
          <cell r="L187" t="e">
            <v>#VALUE!</v>
          </cell>
          <cell r="M187">
            <v>1</v>
          </cell>
          <cell r="N187" t="str">
            <v>-</v>
          </cell>
        </row>
        <row r="188">
          <cell r="A188" t="str">
            <v>GOV_2005_A_HU_SPPDEF</v>
          </cell>
          <cell r="B188" t="str">
            <v>GOV</v>
          </cell>
          <cell r="C188">
            <v>2005</v>
          </cell>
          <cell r="D188" t="str">
            <v>A</v>
          </cell>
          <cell r="E188" t="str">
            <v>SPPDEF</v>
          </cell>
          <cell r="F188" t="str">
            <v>HU</v>
          </cell>
          <cell r="G188">
            <v>1.0999999999999996</v>
          </cell>
          <cell r="H188">
            <v>1.3000000000000007</v>
          </cell>
          <cell r="I188">
            <v>1.3999999999999995</v>
          </cell>
          <cell r="J188">
            <v>1.4000000000000004</v>
          </cell>
          <cell r="K188">
            <v>1.5</v>
          </cell>
          <cell r="L188" t="e">
            <v>#VALUE!</v>
          </cell>
          <cell r="M188" t="e">
            <v>#VALUE!</v>
          </cell>
          <cell r="N188" t="str">
            <v>-</v>
          </cell>
        </row>
        <row r="189">
          <cell r="A189" t="str">
            <v>GOV_2005_A_PL_SPPDEF</v>
          </cell>
          <cell r="B189" t="str">
            <v>GOV</v>
          </cell>
          <cell r="C189">
            <v>2005</v>
          </cell>
          <cell r="D189" t="str">
            <v>A</v>
          </cell>
          <cell r="E189" t="str">
            <v>SPPDEF</v>
          </cell>
          <cell r="F189" t="str">
            <v>PL</v>
          </cell>
          <cell r="H189">
            <v>1.8000000000000003</v>
          </cell>
          <cell r="N189" t="str">
            <v>-</v>
          </cell>
        </row>
        <row r="190">
          <cell r="A190" t="str">
            <v>GOV_2005_A_SK_SPPDEF</v>
          </cell>
          <cell r="B190" t="str">
            <v>GOV</v>
          </cell>
          <cell r="C190">
            <v>2005</v>
          </cell>
          <cell r="D190" t="str">
            <v>A</v>
          </cell>
          <cell r="E190" t="str">
            <v>SPPDEF</v>
          </cell>
          <cell r="F190" t="str">
            <v>SK</v>
          </cell>
          <cell r="G190">
            <v>0</v>
          </cell>
          <cell r="H190">
            <v>0.80000000000000071</v>
          </cell>
          <cell r="I190">
            <v>1.3000000000000003</v>
          </cell>
          <cell r="J190">
            <v>1.4</v>
          </cell>
          <cell r="K190">
            <v>1.4000000000000001</v>
          </cell>
          <cell r="L190" t="e">
            <v>#VALUE!</v>
          </cell>
          <cell r="M190" t="e">
            <v>#VALUE!</v>
          </cell>
          <cell r="N190" t="str">
            <v>-</v>
          </cell>
        </row>
        <row r="191">
          <cell r="A191" t="str">
            <v>GOV_2005_A_SE_SPPDEF</v>
          </cell>
          <cell r="B191" t="str">
            <v>GOV</v>
          </cell>
          <cell r="C191">
            <v>2005</v>
          </cell>
          <cell r="D191" t="str">
            <v>A</v>
          </cell>
          <cell r="E191" t="str">
            <v>SPPDEF</v>
          </cell>
          <cell r="F191" t="str">
            <v>SE</v>
          </cell>
          <cell r="G191">
            <v>1</v>
          </cell>
          <cell r="H191">
            <v>1</v>
          </cell>
          <cell r="I191">
            <v>1</v>
          </cell>
          <cell r="J191">
            <v>1</v>
          </cell>
          <cell r="K191">
            <v>1</v>
          </cell>
          <cell r="L191" t="e">
            <v>#VALUE!</v>
          </cell>
          <cell r="M191" t="e">
            <v>#VALUE!</v>
          </cell>
          <cell r="N191" t="str">
            <v>-</v>
          </cell>
        </row>
        <row r="192">
          <cell r="A192" t="str">
            <v>GOV_2005_A_BE_PDF</v>
          </cell>
          <cell r="B192" t="str">
            <v>GOV</v>
          </cell>
          <cell r="C192">
            <v>2005</v>
          </cell>
          <cell r="D192" t="str">
            <v>A</v>
          </cell>
          <cell r="E192" t="str">
            <v>PDF</v>
          </cell>
          <cell r="F192" t="str">
            <v>BE</v>
          </cell>
          <cell r="G192">
            <v>4.8</v>
          </cell>
          <cell r="H192">
            <v>4.3</v>
          </cell>
          <cell r="I192">
            <v>4.0999999999999996</v>
          </cell>
          <cell r="J192">
            <v>4.2</v>
          </cell>
          <cell r="K192">
            <v>4.0999999999999996</v>
          </cell>
          <cell r="L192">
            <v>4.0999999999999996</v>
          </cell>
          <cell r="M192" t="str">
            <v>-</v>
          </cell>
          <cell r="N192" t="str">
            <v>-</v>
          </cell>
        </row>
        <row r="193">
          <cell r="A193" t="str">
            <v>GOV_2005_A_DE_PDF</v>
          </cell>
          <cell r="B193" t="str">
            <v>GOV</v>
          </cell>
          <cell r="C193">
            <v>2005</v>
          </cell>
          <cell r="D193" t="str">
            <v>A</v>
          </cell>
          <cell r="E193" t="str">
            <v>PDF</v>
          </cell>
          <cell r="F193" t="str">
            <v>DE</v>
          </cell>
          <cell r="G193">
            <v>-0.82549139078825629</v>
          </cell>
          <cell r="H193">
            <v>-0.4</v>
          </cell>
          <cell r="I193">
            <v>-0.3</v>
          </cell>
          <cell r="J193">
            <v>0.5</v>
          </cell>
          <cell r="K193">
            <v>1</v>
          </cell>
          <cell r="L193">
            <v>1.5</v>
          </cell>
          <cell r="M193" t="str">
            <v>-</v>
          </cell>
          <cell r="N193" t="str">
            <v>-</v>
          </cell>
        </row>
        <row r="194">
          <cell r="A194" t="str">
            <v>GOV_2005_A_GR_PDF</v>
          </cell>
          <cell r="B194" t="str">
            <v>GOV</v>
          </cell>
          <cell r="C194">
            <v>2005</v>
          </cell>
          <cell r="D194" t="str">
            <v>A</v>
          </cell>
          <cell r="E194" t="str">
            <v>PDF</v>
          </cell>
          <cell r="F194" t="str">
            <v>GR</v>
          </cell>
          <cell r="G194">
            <v>-0.9</v>
          </cell>
          <cell r="H194">
            <v>0.9</v>
          </cell>
          <cell r="I194">
            <v>2.2999999999999998</v>
          </cell>
          <cell r="J194">
            <v>2.4</v>
          </cell>
          <cell r="K194">
            <v>2.8</v>
          </cell>
          <cell r="L194" t="str">
            <v>-</v>
          </cell>
          <cell r="M194" t="str">
            <v>-</v>
          </cell>
          <cell r="N194" t="str">
            <v>-</v>
          </cell>
        </row>
        <row r="195">
          <cell r="A195" t="str">
            <v>GOV_2005_A_ES_PDF</v>
          </cell>
          <cell r="B195" t="str">
            <v>GOV</v>
          </cell>
          <cell r="C195">
            <v>2005</v>
          </cell>
          <cell r="D195" t="str">
            <v>A</v>
          </cell>
          <cell r="E195" t="str">
            <v>PDF</v>
          </cell>
          <cell r="F195" t="str">
            <v>ES</v>
          </cell>
          <cell r="G195">
            <v>1.9</v>
          </cell>
          <cell r="H195">
            <v>2.8</v>
          </cell>
          <cell r="I195">
            <v>2.6</v>
          </cell>
          <cell r="J195">
            <v>2.2000000000000002</v>
          </cell>
          <cell r="K195">
            <v>2</v>
          </cell>
          <cell r="L195" t="str">
            <v>-</v>
          </cell>
          <cell r="M195" t="str">
            <v>-</v>
          </cell>
          <cell r="N195" t="str">
            <v>-</v>
          </cell>
        </row>
        <row r="196">
          <cell r="A196" t="str">
            <v>GOV_2005_A_FR_PDF</v>
          </cell>
          <cell r="B196" t="str">
            <v>GOV</v>
          </cell>
          <cell r="C196">
            <v>2005</v>
          </cell>
          <cell r="D196" t="str">
            <v>A</v>
          </cell>
          <cell r="E196" t="str">
            <v>PDF</v>
          </cell>
          <cell r="F196" t="str">
            <v>FR</v>
          </cell>
          <cell r="G196" t="str">
            <v>-</v>
          </cell>
          <cell r="H196">
            <v>-0.3</v>
          </cell>
          <cell r="I196">
            <v>-0.3</v>
          </cell>
          <cell r="J196">
            <v>0</v>
          </cell>
          <cell r="K196">
            <v>0.6</v>
          </cell>
          <cell r="L196">
            <v>1.6</v>
          </cell>
          <cell r="M196" t="str">
            <v>-</v>
          </cell>
          <cell r="N196" t="str">
            <v>-</v>
          </cell>
        </row>
        <row r="197">
          <cell r="A197" t="str">
            <v>GOV_2005_A_IE_PDF</v>
          </cell>
          <cell r="B197" t="str">
            <v>GOV</v>
          </cell>
          <cell r="C197">
            <v>2005</v>
          </cell>
          <cell r="D197" t="str">
            <v>A</v>
          </cell>
          <cell r="E197" t="str">
            <v>PDF</v>
          </cell>
          <cell r="F197" t="str">
            <v>IE</v>
          </cell>
          <cell r="G197">
            <v>2.6</v>
          </cell>
          <cell r="H197">
            <v>1.5</v>
          </cell>
          <cell r="I197">
            <v>0.6</v>
          </cell>
          <cell r="J197">
            <v>0.4</v>
          </cell>
          <cell r="K197">
            <v>0.5</v>
          </cell>
          <cell r="L197" t="str">
            <v>-</v>
          </cell>
          <cell r="M197" t="str">
            <v>-</v>
          </cell>
          <cell r="N197" t="str">
            <v>-</v>
          </cell>
        </row>
        <row r="198">
          <cell r="A198" t="str">
            <v>GOV_2005_A_IT_PDF</v>
          </cell>
          <cell r="B198" t="str">
            <v>GOV</v>
          </cell>
          <cell r="C198">
            <v>2005</v>
          </cell>
          <cell r="D198" t="str">
            <v>A</v>
          </cell>
          <cell r="E198" t="str">
            <v>PDF</v>
          </cell>
          <cell r="F198" t="str">
            <v>IT</v>
          </cell>
          <cell r="G198">
            <v>1.9</v>
          </cell>
          <cell r="H198">
            <v>0.6</v>
          </cell>
          <cell r="I198">
            <v>1.3</v>
          </cell>
          <cell r="J198">
            <v>1.9</v>
          </cell>
          <cell r="K198">
            <v>2.6</v>
          </cell>
          <cell r="L198">
            <v>3.2</v>
          </cell>
          <cell r="M198" t="str">
            <v>-</v>
          </cell>
          <cell r="N198" t="str">
            <v>-</v>
          </cell>
        </row>
        <row r="199">
          <cell r="A199" t="str">
            <v>GOV_2005_A_LU_PDF</v>
          </cell>
          <cell r="B199" t="str">
            <v>GOV</v>
          </cell>
          <cell r="C199">
            <v>2005</v>
          </cell>
          <cell r="D199" t="str">
            <v>A</v>
          </cell>
          <cell r="E199" t="str">
            <v>PDF</v>
          </cell>
          <cell r="F199" t="str">
            <v>LU</v>
          </cell>
          <cell r="G199">
            <v>-0.9</v>
          </cell>
          <cell r="H199">
            <v>-2.1</v>
          </cell>
          <cell r="I199">
            <v>-1.7</v>
          </cell>
          <cell r="J199">
            <v>-0.7</v>
          </cell>
          <cell r="K199">
            <v>0.1</v>
          </cell>
          <cell r="L199" t="str">
            <v>-</v>
          </cell>
          <cell r="M199" t="str">
            <v>-</v>
          </cell>
          <cell r="N199" t="str">
            <v>-</v>
          </cell>
        </row>
        <row r="200">
          <cell r="A200" t="str">
            <v>GOV_2005_A_NL_PDF</v>
          </cell>
          <cell r="B200" t="str">
            <v>GOV</v>
          </cell>
          <cell r="C200">
            <v>2005</v>
          </cell>
          <cell r="D200" t="str">
            <v>A</v>
          </cell>
          <cell r="E200" t="str">
            <v>PDF</v>
          </cell>
          <cell r="F200" t="str">
            <v>NL</v>
          </cell>
          <cell r="G200">
            <v>0.6</v>
          </cell>
          <cell r="H200">
            <v>1.4</v>
          </cell>
          <cell r="I200">
            <v>1.1000000000000001</v>
          </cell>
          <cell r="J200">
            <v>1.4</v>
          </cell>
          <cell r="K200">
            <v>1.5</v>
          </cell>
          <cell r="L200" t="str">
            <v>-</v>
          </cell>
          <cell r="M200" t="str">
            <v>-</v>
          </cell>
          <cell r="N200" t="str">
            <v>-</v>
          </cell>
        </row>
        <row r="201">
          <cell r="A201" t="str">
            <v>GOV_2005_A_AT_PDF</v>
          </cell>
          <cell r="B201" t="str">
            <v>GOV</v>
          </cell>
          <cell r="C201">
            <v>2005</v>
          </cell>
          <cell r="D201" t="str">
            <v>A</v>
          </cell>
          <cell r="E201" t="str">
            <v>PDF</v>
          </cell>
          <cell r="F201" t="str">
            <v>AT</v>
          </cell>
          <cell r="G201">
            <v>2.1</v>
          </cell>
          <cell r="H201">
            <v>1.1000000000000001</v>
          </cell>
          <cell r="I201">
            <v>1.2</v>
          </cell>
          <cell r="J201">
            <v>2</v>
          </cell>
          <cell r="K201">
            <v>2.7</v>
          </cell>
          <cell r="L201" t="str">
            <v>-</v>
          </cell>
          <cell r="M201" t="str">
            <v>-</v>
          </cell>
          <cell r="N201" t="str">
            <v>-</v>
          </cell>
        </row>
        <row r="202">
          <cell r="A202" t="str">
            <v>GOV_2005_A_PT_PDF</v>
          </cell>
          <cell r="B202" t="str">
            <v>GOV</v>
          </cell>
          <cell r="C202">
            <v>2005</v>
          </cell>
          <cell r="D202" t="str">
            <v>A</v>
          </cell>
          <cell r="E202" t="str">
            <v>PDF</v>
          </cell>
          <cell r="F202" t="str">
            <v>PT</v>
          </cell>
          <cell r="G202">
            <v>-0.3</v>
          </cell>
          <cell r="H202">
            <v>-3.2</v>
          </cell>
          <cell r="I202">
            <v>-1.7</v>
          </cell>
          <cell r="J202">
            <v>-0.6</v>
          </cell>
          <cell r="K202">
            <v>0.6</v>
          </cell>
          <cell r="L202">
            <v>1.5</v>
          </cell>
          <cell r="M202" t="str">
            <v>-</v>
          </cell>
          <cell r="N202" t="str">
            <v>-</v>
          </cell>
        </row>
        <row r="203">
          <cell r="A203" t="str">
            <v>GOV_2005_A_FI_PDF</v>
          </cell>
          <cell r="B203" t="str">
            <v>GOV</v>
          </cell>
          <cell r="C203">
            <v>2005</v>
          </cell>
          <cell r="D203" t="str">
            <v>A</v>
          </cell>
          <cell r="E203" t="str">
            <v>PDF</v>
          </cell>
          <cell r="F203" t="str">
            <v>FI</v>
          </cell>
          <cell r="G203">
            <v>3.7</v>
          </cell>
          <cell r="H203">
            <v>3.4</v>
          </cell>
          <cell r="I203">
            <v>3.1</v>
          </cell>
          <cell r="J203">
            <v>2.9</v>
          </cell>
          <cell r="K203">
            <v>2.8</v>
          </cell>
          <cell r="L203">
            <v>2.8</v>
          </cell>
          <cell r="M203" t="str">
            <v>-</v>
          </cell>
          <cell r="N203" t="str">
            <v>-</v>
          </cell>
        </row>
        <row r="204">
          <cell r="A204" t="str">
            <v>GOV_2005_A_CZ_PDF</v>
          </cell>
          <cell r="B204" t="str">
            <v>GOV</v>
          </cell>
          <cell r="C204">
            <v>2005</v>
          </cell>
          <cell r="D204" t="str">
            <v>A</v>
          </cell>
          <cell r="E204" t="str">
            <v>PDF</v>
          </cell>
          <cell r="F204" t="str">
            <v>CZ</v>
          </cell>
          <cell r="G204">
            <v>-1.7</v>
          </cell>
          <cell r="H204">
            <v>-3.5</v>
          </cell>
          <cell r="I204">
            <v>-2.5</v>
          </cell>
          <cell r="J204">
            <v>-2</v>
          </cell>
          <cell r="K204">
            <v>-1.2</v>
          </cell>
          <cell r="L204" t="str">
            <v>-</v>
          </cell>
          <cell r="M204" t="str">
            <v>-</v>
          </cell>
          <cell r="N204" t="str">
            <v>-</v>
          </cell>
        </row>
        <row r="205">
          <cell r="A205" t="str">
            <v>GOV_2005_A_DK_PDF</v>
          </cell>
          <cell r="B205" t="str">
            <v>GOV</v>
          </cell>
          <cell r="C205">
            <v>2005</v>
          </cell>
          <cell r="D205" t="str">
            <v>A</v>
          </cell>
          <cell r="E205" t="str">
            <v>PDF</v>
          </cell>
          <cell r="F205" t="str">
            <v>DK</v>
          </cell>
          <cell r="G205">
            <v>3.7</v>
          </cell>
          <cell r="H205">
            <v>4.8</v>
          </cell>
          <cell r="I205">
            <v>3.7</v>
          </cell>
          <cell r="J205">
            <v>3.1</v>
          </cell>
          <cell r="K205">
            <v>2.6</v>
          </cell>
          <cell r="L205" t="str">
            <v>-</v>
          </cell>
          <cell r="M205">
            <v>2.7</v>
          </cell>
          <cell r="N205" t="str">
            <v>-</v>
          </cell>
        </row>
        <row r="206">
          <cell r="A206" t="str">
            <v>GOV_2005_A_EE_PDF</v>
          </cell>
          <cell r="B206" t="str">
            <v>GOV</v>
          </cell>
          <cell r="C206">
            <v>2005</v>
          </cell>
          <cell r="D206" t="str">
            <v>A</v>
          </cell>
          <cell r="E206" t="str">
            <v>PDF</v>
          </cell>
          <cell r="F206" t="str">
            <v>EE</v>
          </cell>
          <cell r="G206">
            <v>1.9</v>
          </cell>
          <cell r="H206">
            <v>0.5</v>
          </cell>
          <cell r="I206">
            <v>0.3</v>
          </cell>
          <cell r="J206">
            <v>0.2</v>
          </cell>
          <cell r="K206">
            <v>0.1</v>
          </cell>
          <cell r="L206">
            <v>0.1</v>
          </cell>
          <cell r="M206" t="str">
            <v>-</v>
          </cell>
          <cell r="N206" t="str">
            <v>-</v>
          </cell>
        </row>
        <row r="207">
          <cell r="A207" t="str">
            <v>GOV_2005_A_CY_PDF</v>
          </cell>
          <cell r="B207" t="str">
            <v>GOV</v>
          </cell>
          <cell r="C207">
            <v>2005</v>
          </cell>
          <cell r="D207" t="str">
            <v>A</v>
          </cell>
          <cell r="E207" t="str">
            <v>PDF</v>
          </cell>
          <cell r="F207" t="str">
            <v>CY</v>
          </cell>
          <cell r="G207">
            <v>-0.9</v>
          </cell>
          <cell r="H207">
            <v>0.7</v>
          </cell>
          <cell r="I207">
            <v>1.2</v>
          </cell>
          <cell r="J207">
            <v>1.2</v>
          </cell>
          <cell r="K207">
            <v>1.4</v>
          </cell>
          <cell r="L207">
            <v>1.7</v>
          </cell>
          <cell r="M207" t="str">
            <v>-</v>
          </cell>
          <cell r="N207" t="str">
            <v>-</v>
          </cell>
        </row>
        <row r="208">
          <cell r="A208" t="str">
            <v>GOV_2005_A_LV_PDF</v>
          </cell>
          <cell r="B208" t="str">
            <v>GOV</v>
          </cell>
          <cell r="C208">
            <v>2005</v>
          </cell>
          <cell r="D208" t="str">
            <v>A</v>
          </cell>
          <cell r="E208" t="str">
            <v>PDF</v>
          </cell>
          <cell r="F208" t="str">
            <v>LV</v>
          </cell>
          <cell r="G208">
            <v>-0.2</v>
          </cell>
          <cell r="H208">
            <v>-0.7</v>
          </cell>
          <cell r="I208">
            <v>-0.8</v>
          </cell>
          <cell r="J208">
            <v>-0.6</v>
          </cell>
          <cell r="K208">
            <v>-0.6</v>
          </cell>
          <cell r="L208" t="str">
            <v>-</v>
          </cell>
          <cell r="M208" t="str">
            <v>-</v>
          </cell>
          <cell r="N208" t="str">
            <v>-</v>
          </cell>
        </row>
        <row r="209">
          <cell r="A209" t="str">
            <v>GOV_2005_A_LT_PDF</v>
          </cell>
          <cell r="B209" t="str">
            <v>GOV</v>
          </cell>
          <cell r="C209">
            <v>2005</v>
          </cell>
          <cell r="D209" t="str">
            <v>A</v>
          </cell>
          <cell r="E209" t="str">
            <v>PDF</v>
          </cell>
          <cell r="F209" t="str">
            <v>LT</v>
          </cell>
          <cell r="G209">
            <v>0.4</v>
          </cell>
          <cell r="H209">
            <v>0.6</v>
          </cell>
          <cell r="I209">
            <v>0.6</v>
          </cell>
          <cell r="J209">
            <v>0.5</v>
          </cell>
          <cell r="K209">
            <v>0.2</v>
          </cell>
          <cell r="L209" t="str">
            <v>-</v>
          </cell>
          <cell r="M209" t="str">
            <v>-</v>
          </cell>
          <cell r="N209" t="str">
            <v>-</v>
          </cell>
        </row>
        <row r="210">
          <cell r="A210" t="str">
            <v>GOV_2005_A_HU_PDF</v>
          </cell>
          <cell r="B210" t="str">
            <v>GOV</v>
          </cell>
          <cell r="C210">
            <v>2005</v>
          </cell>
          <cell r="D210" t="str">
            <v>A</v>
          </cell>
          <cell r="E210" t="str">
            <v>PDF</v>
          </cell>
          <cell r="F210" t="str">
            <v>HU</v>
          </cell>
          <cell r="G210">
            <v>-1.1000000000000001</v>
          </cell>
          <cell r="H210">
            <v>-2.5</v>
          </cell>
          <cell r="I210">
            <v>-1.5</v>
          </cell>
          <cell r="J210">
            <v>-0.3</v>
          </cell>
          <cell r="K210">
            <v>0.8</v>
          </cell>
          <cell r="L210" t="str">
            <v>-</v>
          </cell>
          <cell r="M210" t="str">
            <v>-</v>
          </cell>
          <cell r="N210" t="str">
            <v>-</v>
          </cell>
        </row>
        <row r="211">
          <cell r="A211" t="str">
            <v>GOV_2005_A_MT_PDF</v>
          </cell>
          <cell r="B211" t="str">
            <v>GOV</v>
          </cell>
          <cell r="C211">
            <v>2005</v>
          </cell>
          <cell r="D211" t="str">
            <v>A</v>
          </cell>
          <cell r="E211" t="str">
            <v>PDF</v>
          </cell>
          <cell r="F211" t="str">
            <v>MT</v>
          </cell>
          <cell r="G211">
            <v>-1</v>
          </cell>
          <cell r="H211">
            <v>0.3</v>
          </cell>
          <cell r="I211">
            <v>1.4</v>
          </cell>
          <cell r="J211">
            <v>1.5</v>
          </cell>
          <cell r="K211">
            <v>2.4</v>
          </cell>
          <cell r="L211" t="str">
            <v>-</v>
          </cell>
          <cell r="M211" t="str">
            <v>-</v>
          </cell>
          <cell r="N211" t="str">
            <v>-</v>
          </cell>
        </row>
        <row r="212">
          <cell r="A212" t="str">
            <v>GOV_2005_A_PL_PDF</v>
          </cell>
          <cell r="B212" t="str">
            <v>GOV</v>
          </cell>
          <cell r="C212">
            <v>2005</v>
          </cell>
          <cell r="D212" t="str">
            <v>A</v>
          </cell>
          <cell r="E212" t="str">
            <v>PDF</v>
          </cell>
          <cell r="F212" t="str">
            <v>PL</v>
          </cell>
          <cell r="G212">
            <v>-1.2</v>
          </cell>
          <cell r="H212">
            <v>-0.3</v>
          </cell>
          <cell r="I212">
            <v>-0.2</v>
          </cell>
          <cell r="J212">
            <v>0.3</v>
          </cell>
          <cell r="K212">
            <v>0.6</v>
          </cell>
          <cell r="L212" t="str">
            <v>-</v>
          </cell>
          <cell r="M212" t="str">
            <v>-</v>
          </cell>
          <cell r="N212" t="str">
            <v>-</v>
          </cell>
        </row>
        <row r="213">
          <cell r="A213" t="str">
            <v>GOV_2005_A_SI_PDF</v>
          </cell>
          <cell r="B213" t="str">
            <v>GOV</v>
          </cell>
          <cell r="C213">
            <v>2005</v>
          </cell>
          <cell r="D213" t="str">
            <v>A</v>
          </cell>
          <cell r="E213" t="str">
            <v>PDF</v>
          </cell>
          <cell r="F213" t="str">
            <v>SI</v>
          </cell>
          <cell r="G213">
            <v>-0.5</v>
          </cell>
          <cell r="H213">
            <v>-0.2</v>
          </cell>
          <cell r="I213">
            <v>-0.3</v>
          </cell>
          <cell r="J213">
            <v>-0.1</v>
          </cell>
          <cell r="K213">
            <v>0.2</v>
          </cell>
          <cell r="L213" t="str">
            <v>-</v>
          </cell>
          <cell r="M213" t="str">
            <v>-</v>
          </cell>
          <cell r="N213" t="str">
            <v>-</v>
          </cell>
        </row>
        <row r="214">
          <cell r="A214" t="str">
            <v>GOV_2005_A_SK_PDF</v>
          </cell>
          <cell r="B214" t="str">
            <v>GOV</v>
          </cell>
          <cell r="C214">
            <v>2005</v>
          </cell>
          <cell r="D214" t="str">
            <v>A</v>
          </cell>
          <cell r="E214" t="str">
            <v>PDF</v>
          </cell>
          <cell r="F214" t="str">
            <v>SK</v>
          </cell>
          <cell r="G214">
            <v>-0.9</v>
          </cell>
          <cell r="H214">
            <v>-2.2999999999999998</v>
          </cell>
          <cell r="I214">
            <v>-1</v>
          </cell>
          <cell r="J214">
            <v>0.3</v>
          </cell>
          <cell r="K214">
            <v>0.7</v>
          </cell>
          <cell r="L214" t="str">
            <v>-</v>
          </cell>
          <cell r="M214" t="str">
            <v>-</v>
          </cell>
          <cell r="N214" t="str">
            <v>-</v>
          </cell>
        </row>
        <row r="215">
          <cell r="A215" t="str">
            <v>GOV_2005_A_SE_PDF</v>
          </cell>
          <cell r="B215" t="str">
            <v>GOV</v>
          </cell>
          <cell r="C215">
            <v>2005</v>
          </cell>
          <cell r="D215" t="str">
            <v>A</v>
          </cell>
          <cell r="E215" t="str">
            <v>PDF</v>
          </cell>
          <cell r="F215" t="str">
            <v>SE</v>
          </cell>
          <cell r="G215">
            <v>3.2</v>
          </cell>
          <cell r="H215">
            <v>3.2</v>
          </cell>
          <cell r="I215">
            <v>2.5</v>
          </cell>
          <cell r="J215">
            <v>3</v>
          </cell>
          <cell r="K215">
            <v>3.6</v>
          </cell>
          <cell r="L215" t="str">
            <v>-</v>
          </cell>
          <cell r="M215" t="str">
            <v>-</v>
          </cell>
          <cell r="N215" t="str">
            <v>-</v>
          </cell>
        </row>
        <row r="216">
          <cell r="A216" t="str">
            <v>GOV_2005_A_GB_PDF</v>
          </cell>
          <cell r="B216" t="str">
            <v>GOV</v>
          </cell>
          <cell r="C216">
            <v>2005</v>
          </cell>
          <cell r="D216" t="str">
            <v>A</v>
          </cell>
          <cell r="E216" t="str">
            <v>PDF</v>
          </cell>
          <cell r="F216" t="str">
            <v>GB</v>
          </cell>
          <cell r="G216">
            <v>-1.2</v>
          </cell>
          <cell r="H216">
            <v>-0.9</v>
          </cell>
          <cell r="I216">
            <v>-0.6</v>
          </cell>
          <cell r="J216">
            <v>-0.3</v>
          </cell>
          <cell r="K216" t="str">
            <v>-</v>
          </cell>
          <cell r="L216" t="str">
            <v>-</v>
          </cell>
          <cell r="M216" t="str">
            <v>-</v>
          </cell>
          <cell r="N216" t="str">
            <v>-</v>
          </cell>
        </row>
        <row r="217">
          <cell r="A217" t="str">
            <v>GOV_2005_A_I3_PDF</v>
          </cell>
          <cell r="B217" t="str">
            <v>GOV</v>
          </cell>
          <cell r="C217">
            <v>2005</v>
          </cell>
          <cell r="D217" t="str">
            <v>A</v>
          </cell>
          <cell r="E217" t="str">
            <v>PDF</v>
          </cell>
          <cell r="F217" t="str">
            <v>I3</v>
          </cell>
          <cell r="G217">
            <v>0.46478057918983434</v>
          </cell>
          <cell r="H217">
            <v>0.57989792173788646</v>
          </cell>
          <cell r="I217">
            <v>0.73601736118286809</v>
          </cell>
          <cell r="J217">
            <v>1.1497639153611694</v>
          </cell>
          <cell r="K217">
            <v>1.571607968377329</v>
          </cell>
          <cell r="L217" t="str">
            <v>-</v>
          </cell>
          <cell r="M217" t="str">
            <v>-</v>
          </cell>
          <cell r="N217" t="str">
            <v>-</v>
          </cell>
        </row>
        <row r="218">
          <cell r="A218" t="str">
            <v>GOV_2005_A_D3_PDF</v>
          </cell>
          <cell r="B218" t="str">
            <v>GOV</v>
          </cell>
          <cell r="C218">
            <v>2005</v>
          </cell>
          <cell r="D218" t="str">
            <v>A</v>
          </cell>
          <cell r="E218" t="str">
            <v>PDF</v>
          </cell>
          <cell r="F218" t="str">
            <v>D3</v>
          </cell>
          <cell r="G218">
            <v>0.25406864809061441</v>
          </cell>
          <cell r="H218">
            <v>0.39131098363129851</v>
          </cell>
          <cell r="I218">
            <v>0.53600770321003621</v>
          </cell>
          <cell r="J218">
            <v>0.92068964097077644</v>
          </cell>
          <cell r="K218">
            <v>1.1957091998352365</v>
          </cell>
          <cell r="L218" t="str">
            <v>-</v>
          </cell>
          <cell r="M218" t="str">
            <v>-</v>
          </cell>
          <cell r="N218" t="str">
            <v>-</v>
          </cell>
        </row>
        <row r="219">
          <cell r="A219" t="str">
            <v>GOV_2005_A_AT_CAB</v>
          </cell>
          <cell r="B219" t="str">
            <v>GOV</v>
          </cell>
          <cell r="C219">
            <v>2005</v>
          </cell>
          <cell r="D219" t="str">
            <v>A</v>
          </cell>
          <cell r="E219" t="str">
            <v>CAB</v>
          </cell>
          <cell r="F219" t="str">
            <v>AT</v>
          </cell>
          <cell r="G219">
            <v>-0.8</v>
          </cell>
          <cell r="H219">
            <v>-1.5</v>
          </cell>
          <cell r="I219">
            <v>-1.3</v>
          </cell>
          <cell r="J219">
            <v>-0.5</v>
          </cell>
          <cell r="K219">
            <v>0</v>
          </cell>
          <cell r="L219" t="str">
            <v>-</v>
          </cell>
          <cell r="M219" t="str">
            <v>-</v>
          </cell>
          <cell r="N219" t="str">
            <v>-</v>
          </cell>
        </row>
        <row r="220">
          <cell r="A220" t="str">
            <v>GOV_2005_A_BE_CAB</v>
          </cell>
          <cell r="B220" t="str">
            <v>GOV</v>
          </cell>
          <cell r="C220">
            <v>2005</v>
          </cell>
          <cell r="D220" t="str">
            <v>A</v>
          </cell>
          <cell r="E220" t="str">
            <v>CAB</v>
          </cell>
          <cell r="F220" t="str">
            <v>BE</v>
          </cell>
          <cell r="G220">
            <v>0.2</v>
          </cell>
          <cell r="H220">
            <v>0.5</v>
          </cell>
          <cell r="I220">
            <v>0.5</v>
          </cell>
          <cell r="J220">
            <v>0.8</v>
          </cell>
          <cell r="K220">
            <v>0.8</v>
          </cell>
          <cell r="L220">
            <v>0.8</v>
          </cell>
          <cell r="M220" t="str">
            <v>-</v>
          </cell>
          <cell r="N220" t="str">
            <v>-</v>
          </cell>
        </row>
        <row r="221">
          <cell r="A221" t="str">
            <v>GOV_2005_A_CY_CAB</v>
          </cell>
          <cell r="B221" t="str">
            <v>GOV</v>
          </cell>
          <cell r="C221">
            <v>2005</v>
          </cell>
          <cell r="D221" t="str">
            <v>A</v>
          </cell>
          <cell r="E221" t="str">
            <v>CAB</v>
          </cell>
          <cell r="F221" t="str">
            <v>CY</v>
          </cell>
          <cell r="G221">
            <v>-3.3</v>
          </cell>
          <cell r="H221">
            <v>-1.7</v>
          </cell>
          <cell r="I221">
            <v>-1.2</v>
          </cell>
          <cell r="J221">
            <v>-1.1000000000000001</v>
          </cell>
          <cell r="K221">
            <v>-0.6</v>
          </cell>
          <cell r="L221">
            <v>-0.2</v>
          </cell>
          <cell r="M221" t="str">
            <v>-</v>
          </cell>
          <cell r="N221" t="str">
            <v>-</v>
          </cell>
        </row>
        <row r="222">
          <cell r="A222" t="str">
            <v>GOV_2005_A_CZ_CAB</v>
          </cell>
          <cell r="B222" t="str">
            <v>GOV</v>
          </cell>
          <cell r="C222">
            <v>2005</v>
          </cell>
          <cell r="D222" t="str">
            <v>A</v>
          </cell>
          <cell r="E222" t="str">
            <v>CAB</v>
          </cell>
          <cell r="F222" t="str">
            <v>CZ</v>
          </cell>
          <cell r="G222">
            <v>-3</v>
          </cell>
          <cell r="H222">
            <v>-4.8</v>
          </cell>
          <cell r="I222">
            <v>-3.8</v>
          </cell>
          <cell r="J222">
            <v>-3.3</v>
          </cell>
          <cell r="K222">
            <v>-2.7</v>
          </cell>
          <cell r="L222" t="str">
            <v>-</v>
          </cell>
          <cell r="M222" t="str">
            <v>-</v>
          </cell>
          <cell r="N222" t="str">
            <v>-</v>
          </cell>
        </row>
        <row r="223">
          <cell r="A223" t="str">
            <v>GOV_2005_A_DE_CAB</v>
          </cell>
          <cell r="B223" t="str">
            <v>GOV</v>
          </cell>
          <cell r="C223">
            <v>2005</v>
          </cell>
          <cell r="D223" t="str">
            <v>A</v>
          </cell>
          <cell r="E223" t="str">
            <v>CAB</v>
          </cell>
          <cell r="F223" t="str">
            <v>DE</v>
          </cell>
          <cell r="G223">
            <v>-3.5</v>
          </cell>
          <cell r="H223">
            <v>-3</v>
          </cell>
          <cell r="I223">
            <v>-3</v>
          </cell>
          <cell r="J223">
            <v>-2</v>
          </cell>
          <cell r="K223">
            <v>-1.5</v>
          </cell>
          <cell r="L223">
            <v>-1</v>
          </cell>
          <cell r="M223" t="str">
            <v>-</v>
          </cell>
          <cell r="N223" t="str">
            <v>-</v>
          </cell>
        </row>
        <row r="224">
          <cell r="A224" t="str">
            <v>GOV_2005_A_DK_CAB</v>
          </cell>
          <cell r="B224" t="str">
            <v>GOV</v>
          </cell>
          <cell r="C224">
            <v>2005</v>
          </cell>
          <cell r="D224" t="str">
            <v>A</v>
          </cell>
          <cell r="E224" t="str">
            <v>CAB</v>
          </cell>
          <cell r="F224" t="str">
            <v>DK</v>
          </cell>
          <cell r="G224">
            <v>1.6</v>
          </cell>
          <cell r="H224">
            <v>2.5</v>
          </cell>
          <cell r="I224">
            <v>1.2</v>
          </cell>
          <cell r="J224">
            <v>1.7</v>
          </cell>
          <cell r="K224">
            <v>1.5</v>
          </cell>
          <cell r="L224" t="str">
            <v>-</v>
          </cell>
          <cell r="M224">
            <v>1.7</v>
          </cell>
          <cell r="N224" t="str">
            <v>-</v>
          </cell>
        </row>
        <row r="225">
          <cell r="A225" t="str">
            <v>GOV_2005_A_EE_CAB</v>
          </cell>
          <cell r="B225" t="str">
            <v>GOV</v>
          </cell>
          <cell r="C225">
            <v>2005</v>
          </cell>
          <cell r="D225" t="str">
            <v>A</v>
          </cell>
          <cell r="E225" t="str">
            <v>CAB</v>
          </cell>
          <cell r="F225" t="str">
            <v>EE</v>
          </cell>
          <cell r="G225">
            <v>1.4</v>
          </cell>
          <cell r="H225">
            <v>0.6</v>
          </cell>
          <cell r="I225">
            <v>0.9</v>
          </cell>
          <cell r="J225">
            <v>1.2</v>
          </cell>
          <cell r="K225">
            <v>1</v>
          </cell>
          <cell r="L225">
            <v>0.7</v>
          </cell>
          <cell r="M225" t="str">
            <v>-</v>
          </cell>
          <cell r="N225" t="str">
            <v>-</v>
          </cell>
        </row>
        <row r="226">
          <cell r="A226" t="str">
            <v>GOV_2005_A_ES_CAB</v>
          </cell>
          <cell r="B226" t="str">
            <v>GOV</v>
          </cell>
          <cell r="C226">
            <v>2005</v>
          </cell>
          <cell r="D226" t="str">
            <v>A</v>
          </cell>
          <cell r="E226" t="str">
            <v>CAB</v>
          </cell>
          <cell r="F226" t="str">
            <v>ES</v>
          </cell>
          <cell r="G226">
            <v>-0.2</v>
          </cell>
          <cell r="H226">
            <v>1</v>
          </cell>
          <cell r="I226">
            <v>0.9</v>
          </cell>
          <cell r="J226">
            <v>0.7</v>
          </cell>
          <cell r="K226">
            <v>0.6</v>
          </cell>
          <cell r="L226" t="str">
            <v>-</v>
          </cell>
          <cell r="M226" t="str">
            <v>-</v>
          </cell>
          <cell r="N226" t="str">
            <v>-</v>
          </cell>
        </row>
        <row r="227">
          <cell r="A227" t="str">
            <v>GOV_2005_A_FI_CAB</v>
          </cell>
          <cell r="B227" t="str">
            <v>GOV</v>
          </cell>
          <cell r="C227">
            <v>2005</v>
          </cell>
          <cell r="D227" t="str">
            <v>A</v>
          </cell>
          <cell r="E227" t="str">
            <v>CAB</v>
          </cell>
          <cell r="F227" t="str">
            <v>FI</v>
          </cell>
          <cell r="G227">
            <v>2.2999999999999998</v>
          </cell>
          <cell r="H227">
            <v>2.4</v>
          </cell>
          <cell r="I227">
            <v>2</v>
          </cell>
          <cell r="J227">
            <v>1.9</v>
          </cell>
          <cell r="K227">
            <v>1.6</v>
          </cell>
          <cell r="L227">
            <v>1.5</v>
          </cell>
          <cell r="M227" t="str">
            <v>-</v>
          </cell>
          <cell r="N227" t="str">
            <v>-</v>
          </cell>
        </row>
        <row r="228">
          <cell r="A228" t="str">
            <v>GOV_2005_A_FR_CAB</v>
          </cell>
          <cell r="B228" t="str">
            <v>GOV</v>
          </cell>
          <cell r="C228">
            <v>2005</v>
          </cell>
          <cell r="D228" t="str">
            <v>A</v>
          </cell>
          <cell r="E228" t="str">
            <v>CAB</v>
          </cell>
          <cell r="F228" t="str">
            <v>FR</v>
          </cell>
          <cell r="G228" t="str">
            <v>-</v>
          </cell>
          <cell r="H228">
            <v>-2.4</v>
          </cell>
          <cell r="I228">
            <v>-2.2999999999999998</v>
          </cell>
          <cell r="J228">
            <v>-2.1</v>
          </cell>
          <cell r="K228">
            <v>-1.5</v>
          </cell>
          <cell r="L228">
            <v>-0.7</v>
          </cell>
          <cell r="M228" t="str">
            <v>-</v>
          </cell>
          <cell r="N228" t="str">
            <v>-</v>
          </cell>
        </row>
        <row r="229">
          <cell r="A229" t="str">
            <v>GOV_2005_A_GB_CAB</v>
          </cell>
          <cell r="B229" t="str">
            <v>GOV</v>
          </cell>
          <cell r="C229">
            <v>2005</v>
          </cell>
          <cell r="D229" t="str">
            <v>A</v>
          </cell>
          <cell r="E229" t="str">
            <v>CAB</v>
          </cell>
          <cell r="F229" t="str">
            <v>GB</v>
          </cell>
          <cell r="G229">
            <v>-2.9</v>
          </cell>
          <cell r="H229">
            <v>-2.2000000000000002</v>
          </cell>
          <cell r="I229">
            <v>-1.7</v>
          </cell>
          <cell r="J229">
            <v>-1.7</v>
          </cell>
          <cell r="K229">
            <v>-1.7</v>
          </cell>
          <cell r="L229">
            <v>-1.6</v>
          </cell>
          <cell r="M229">
            <v>-1.5</v>
          </cell>
          <cell r="N229" t="str">
            <v>-</v>
          </cell>
        </row>
        <row r="230">
          <cell r="A230" t="str">
            <v>GOV_2005_A_GR_CAB</v>
          </cell>
          <cell r="B230" t="str">
            <v>GOV</v>
          </cell>
          <cell r="C230">
            <v>2005</v>
          </cell>
          <cell r="D230" t="str">
            <v>A</v>
          </cell>
          <cell r="E230" t="str">
            <v>CAB</v>
          </cell>
          <cell r="F230" t="str">
            <v>GR</v>
          </cell>
          <cell r="G230">
            <v>-7.8</v>
          </cell>
          <cell r="H230">
            <v>-5.5</v>
          </cell>
          <cell r="I230">
            <v>-4.4000000000000004</v>
          </cell>
          <cell r="J230">
            <v>-3.5</v>
          </cell>
          <cell r="K230">
            <v>-3</v>
          </cell>
          <cell r="L230" t="str">
            <v>-</v>
          </cell>
          <cell r="M230" t="str">
            <v>-</v>
          </cell>
          <cell r="N230" t="str">
            <v>-</v>
          </cell>
        </row>
        <row r="231">
          <cell r="A231" t="str">
            <v>GOV_2005_A_HU_CAB</v>
          </cell>
          <cell r="B231" t="str">
            <v>GOV</v>
          </cell>
          <cell r="C231">
            <v>2005</v>
          </cell>
          <cell r="D231" t="str">
            <v>A</v>
          </cell>
          <cell r="E231" t="str">
            <v>CAB</v>
          </cell>
          <cell r="F231" t="str">
            <v>HU</v>
          </cell>
          <cell r="G231">
            <v>-5.4</v>
          </cell>
          <cell r="H231">
            <v>-6.1</v>
          </cell>
          <cell r="I231">
            <v>-4.7</v>
          </cell>
          <cell r="J231">
            <v>-3.2</v>
          </cell>
          <cell r="K231">
            <v>-1.9</v>
          </cell>
          <cell r="L231" t="str">
            <v>-</v>
          </cell>
          <cell r="M231" t="str">
            <v>-</v>
          </cell>
          <cell r="N231" t="str">
            <v>-</v>
          </cell>
        </row>
        <row r="232">
          <cell r="A232" t="str">
            <v>GOV_2005_A_IE_CAB</v>
          </cell>
          <cell r="B232" t="str">
            <v>GOV</v>
          </cell>
          <cell r="C232">
            <v>2005</v>
          </cell>
          <cell r="D232" t="str">
            <v>A</v>
          </cell>
          <cell r="E232" t="str">
            <v>CAB</v>
          </cell>
          <cell r="F232" t="str">
            <v>IE</v>
          </cell>
          <cell r="G232">
            <v>1.4</v>
          </cell>
          <cell r="H232">
            <v>0.8</v>
          </cell>
          <cell r="I232">
            <v>0.2</v>
          </cell>
          <cell r="J232">
            <v>0.1</v>
          </cell>
          <cell r="K232">
            <v>0.2</v>
          </cell>
          <cell r="L232" t="str">
            <v>-</v>
          </cell>
          <cell r="M232" t="str">
            <v>-</v>
          </cell>
          <cell r="N232" t="str">
            <v>-</v>
          </cell>
        </row>
        <row r="233">
          <cell r="A233" t="str">
            <v>GOV_2005_A_IT_CAB</v>
          </cell>
          <cell r="B233" t="str">
            <v>GOV</v>
          </cell>
          <cell r="C233">
            <v>2005</v>
          </cell>
          <cell r="D233" t="str">
            <v>A</v>
          </cell>
          <cell r="E233" t="str">
            <v>CAB</v>
          </cell>
          <cell r="F233" t="str">
            <v>IT</v>
          </cell>
          <cell r="G233">
            <v>-3</v>
          </cell>
          <cell r="H233">
            <v>-3.5</v>
          </cell>
          <cell r="I233">
            <v>-2.8</v>
          </cell>
          <cell r="J233">
            <v>-2.2000000000000002</v>
          </cell>
          <cell r="K233">
            <v>-1.6</v>
          </cell>
          <cell r="L233">
            <v>-1.1000000000000001</v>
          </cell>
          <cell r="M233" t="str">
            <v>-</v>
          </cell>
          <cell r="N233" t="str">
            <v>-</v>
          </cell>
        </row>
        <row r="234">
          <cell r="A234" t="str">
            <v>GOV_2005_A_LT_CAB</v>
          </cell>
          <cell r="B234" t="str">
            <v>GOV</v>
          </cell>
          <cell r="C234">
            <v>2005</v>
          </cell>
          <cell r="D234" t="str">
            <v>A</v>
          </cell>
          <cell r="E234" t="str">
            <v>CAB</v>
          </cell>
          <cell r="F234" t="str">
            <v>LT</v>
          </cell>
          <cell r="G234">
            <v>-1.92</v>
          </cell>
          <cell r="H234">
            <v>-2.04</v>
          </cell>
          <cell r="I234">
            <v>-1.66</v>
          </cell>
          <cell r="J234">
            <v>-1.1599999999999999</v>
          </cell>
          <cell r="K234">
            <v>-0.92</v>
          </cell>
          <cell r="L234" t="str">
            <v>-</v>
          </cell>
          <cell r="M234" t="str">
            <v>-</v>
          </cell>
          <cell r="N234" t="str">
            <v>-</v>
          </cell>
        </row>
        <row r="235">
          <cell r="A235" t="str">
            <v>GOV_2005_A_LU_CAB</v>
          </cell>
          <cell r="B235" t="str">
            <v>GOV</v>
          </cell>
          <cell r="C235">
            <v>2005</v>
          </cell>
          <cell r="D235" t="str">
            <v>A</v>
          </cell>
          <cell r="E235" t="str">
            <v>CAB</v>
          </cell>
          <cell r="F235" t="str">
            <v>LU</v>
          </cell>
          <cell r="G235">
            <v>-1</v>
          </cell>
          <cell r="H235">
            <v>-2</v>
          </cell>
          <cell r="I235">
            <v>-1.6</v>
          </cell>
          <cell r="J235">
            <v>-1.1000000000000001</v>
          </cell>
          <cell r="K235">
            <v>-0.6</v>
          </cell>
          <cell r="L235" t="str">
            <v>-</v>
          </cell>
          <cell r="M235" t="str">
            <v>-</v>
          </cell>
          <cell r="N235" t="str">
            <v>-</v>
          </cell>
        </row>
        <row r="236">
          <cell r="A236" t="str">
            <v>GOV_2005_A_LV_CAB</v>
          </cell>
          <cell r="B236" t="str">
            <v>GOV</v>
          </cell>
          <cell r="C236">
            <v>2005</v>
          </cell>
          <cell r="D236" t="str">
            <v>A</v>
          </cell>
          <cell r="E236" t="str">
            <v>CAB</v>
          </cell>
          <cell r="F236" t="str">
            <v>LV</v>
          </cell>
          <cell r="G236">
            <v>-1.1000000000000001</v>
          </cell>
          <cell r="H236">
            <v>-1.6</v>
          </cell>
          <cell r="I236">
            <v>-1.5</v>
          </cell>
          <cell r="J236">
            <v>-1.3</v>
          </cell>
          <cell r="K236">
            <v>-1.1000000000000001</v>
          </cell>
          <cell r="L236" t="str">
            <v>-</v>
          </cell>
          <cell r="M236" t="str">
            <v>-</v>
          </cell>
          <cell r="N236" t="str">
            <v>-</v>
          </cell>
        </row>
        <row r="237">
          <cell r="A237" t="str">
            <v>GOV_2005_A_MT_CAB</v>
          </cell>
          <cell r="B237" t="str">
            <v>GOV</v>
          </cell>
          <cell r="C237">
            <v>2005</v>
          </cell>
          <cell r="D237" t="str">
            <v>A</v>
          </cell>
          <cell r="E237" t="str">
            <v>CAB</v>
          </cell>
          <cell r="F237" t="str">
            <v>MT</v>
          </cell>
          <cell r="G237">
            <v>-4.3</v>
          </cell>
          <cell r="H237">
            <v>-2.6</v>
          </cell>
          <cell r="I237">
            <v>-1</v>
          </cell>
          <cell r="J237">
            <v>-0.3</v>
          </cell>
          <cell r="K237">
            <v>0.6</v>
          </cell>
          <cell r="L237" t="str">
            <v>-</v>
          </cell>
          <cell r="M237" t="str">
            <v>-</v>
          </cell>
          <cell r="N237" t="str">
            <v>-</v>
          </cell>
        </row>
        <row r="238">
          <cell r="A238" t="str">
            <v>GOV_2005_A_NL_CAB</v>
          </cell>
          <cell r="B238" t="str">
            <v>GOV</v>
          </cell>
          <cell r="C238">
            <v>2005</v>
          </cell>
          <cell r="D238" t="str">
            <v>A</v>
          </cell>
          <cell r="E238" t="str">
            <v>CAB</v>
          </cell>
          <cell r="F238" t="str">
            <v>NL</v>
          </cell>
          <cell r="G238">
            <v>-1.2</v>
          </cell>
          <cell r="H238">
            <v>0</v>
          </cell>
          <cell r="I238">
            <v>-0.7</v>
          </cell>
          <cell r="J238">
            <v>-0.7</v>
          </cell>
          <cell r="K238">
            <v>-0.7</v>
          </cell>
          <cell r="L238" t="str">
            <v>-</v>
          </cell>
          <cell r="M238" t="str">
            <v>-</v>
          </cell>
          <cell r="N238" t="str">
            <v>-</v>
          </cell>
        </row>
        <row r="239">
          <cell r="A239" t="str">
            <v>GOV_2005_A_PL_CAB</v>
          </cell>
          <cell r="B239" t="str">
            <v>GOV</v>
          </cell>
          <cell r="C239">
            <v>2005</v>
          </cell>
          <cell r="D239" t="str">
            <v>A</v>
          </cell>
          <cell r="E239" t="str">
            <v>CAB</v>
          </cell>
          <cell r="F239" t="str">
            <v>PL</v>
          </cell>
          <cell r="G239">
            <v>-3.9</v>
          </cell>
          <cell r="H239">
            <v>-2.8</v>
          </cell>
          <cell r="I239">
            <v>-2.5</v>
          </cell>
          <cell r="J239">
            <v>-2.1</v>
          </cell>
          <cell r="K239">
            <v>-1.9</v>
          </cell>
          <cell r="L239" t="str">
            <v>-</v>
          </cell>
          <cell r="M239" t="str">
            <v>-</v>
          </cell>
          <cell r="N239" t="str">
            <v>-</v>
          </cell>
        </row>
        <row r="240">
          <cell r="A240" t="str">
            <v>GOV_2005_A_PT_CAB</v>
          </cell>
          <cell r="B240" t="str">
            <v>GOV</v>
          </cell>
          <cell r="C240">
            <v>2005</v>
          </cell>
          <cell r="D240" t="str">
            <v>A</v>
          </cell>
          <cell r="E240" t="str">
            <v>CAB</v>
          </cell>
          <cell r="F240" t="str">
            <v>PT</v>
          </cell>
          <cell r="G240">
            <v>-2.2000000000000002</v>
          </cell>
          <cell r="H240">
            <v>-4.8</v>
          </cell>
          <cell r="I240">
            <v>-3.3</v>
          </cell>
          <cell r="J240">
            <v>-2.5</v>
          </cell>
          <cell r="K240">
            <v>-1.8</v>
          </cell>
          <cell r="L240">
            <v>-1.4</v>
          </cell>
          <cell r="M240" t="str">
            <v>-</v>
          </cell>
          <cell r="N240" t="str">
            <v>-</v>
          </cell>
        </row>
        <row r="241">
          <cell r="A241" t="str">
            <v>GOV_2005_A_SE_CAB</v>
          </cell>
          <cell r="B241" t="str">
            <v>GOV</v>
          </cell>
          <cell r="C241">
            <v>2005</v>
          </cell>
          <cell r="D241" t="str">
            <v>A</v>
          </cell>
          <cell r="E241" t="str">
            <v>CAB</v>
          </cell>
          <cell r="F241" t="str">
            <v>SE</v>
          </cell>
          <cell r="G241">
            <v>2.4</v>
          </cell>
          <cell r="H241">
            <v>2.4</v>
          </cell>
          <cell r="I241">
            <v>1.2</v>
          </cell>
          <cell r="J241">
            <v>1.2</v>
          </cell>
          <cell r="K241">
            <v>1.7</v>
          </cell>
          <cell r="L241" t="str">
            <v>-</v>
          </cell>
          <cell r="M241" t="str">
            <v>-</v>
          </cell>
          <cell r="N241" t="str">
            <v>-</v>
          </cell>
        </row>
        <row r="242">
          <cell r="A242" t="str">
            <v>GOV_2005_A_SI_CAB</v>
          </cell>
          <cell r="B242" t="str">
            <v>GOV</v>
          </cell>
          <cell r="C242">
            <v>2005</v>
          </cell>
          <cell r="D242" t="str">
            <v>A</v>
          </cell>
          <cell r="E242" t="str">
            <v>CAB</v>
          </cell>
          <cell r="F242" t="str">
            <v>SI</v>
          </cell>
          <cell r="G242">
            <v>-1.9</v>
          </cell>
          <cell r="H242">
            <v>-1.7</v>
          </cell>
          <cell r="I242">
            <v>-1.6</v>
          </cell>
          <cell r="J242">
            <v>-1.4</v>
          </cell>
          <cell r="K242">
            <v>-1</v>
          </cell>
          <cell r="L242" t="str">
            <v>-</v>
          </cell>
          <cell r="M242" t="str">
            <v>-</v>
          </cell>
          <cell r="N242" t="str">
            <v>-</v>
          </cell>
        </row>
        <row r="243">
          <cell r="A243" t="str">
            <v>GOV_2005_A_SK_CAB</v>
          </cell>
          <cell r="B243" t="str">
            <v>GOV</v>
          </cell>
          <cell r="C243">
            <v>2005</v>
          </cell>
          <cell r="D243" t="str">
            <v>A</v>
          </cell>
          <cell r="E243" t="str">
            <v>CAB</v>
          </cell>
          <cell r="F243" t="str">
            <v>SK</v>
          </cell>
          <cell r="G243">
            <v>-3.1</v>
          </cell>
          <cell r="H243">
            <v>-3.3</v>
          </cell>
          <cell r="I243">
            <v>-2.9</v>
          </cell>
          <cell r="J243">
            <v>-1.6</v>
          </cell>
          <cell r="K243">
            <v>-1.3</v>
          </cell>
          <cell r="L243" t="str">
            <v>-</v>
          </cell>
          <cell r="M243" t="str">
            <v>-</v>
          </cell>
          <cell r="N243" t="str">
            <v>-</v>
          </cell>
        </row>
        <row r="244">
          <cell r="A244" t="str">
            <v>GOV_2005_A_I3_CAB</v>
          </cell>
          <cell r="B244" t="str">
            <v>GOV</v>
          </cell>
          <cell r="C244">
            <v>2005</v>
          </cell>
          <cell r="D244" t="str">
            <v>A</v>
          </cell>
          <cell r="E244" t="str">
            <v>CAB</v>
          </cell>
          <cell r="F244" t="str">
            <v>I3</v>
          </cell>
          <cell r="G244">
            <v>-2.3468827197672852</v>
          </cell>
          <cell r="H244">
            <v>-2.0435269014530055</v>
          </cell>
          <cell r="I244">
            <v>-1.8979235915991985</v>
          </cell>
          <cell r="J244">
            <v>-1.4188862062960768</v>
          </cell>
          <cell r="K244">
            <v>-1.022745867044129</v>
          </cell>
          <cell r="L244" t="str">
            <v>-</v>
          </cell>
          <cell r="M244" t="str">
            <v>-</v>
          </cell>
          <cell r="N244" t="str">
            <v>-</v>
          </cell>
        </row>
        <row r="245">
          <cell r="A245" t="str">
            <v>GOV_2005_A_AT_CAPDF</v>
          </cell>
          <cell r="B245" t="str">
            <v>GOV</v>
          </cell>
          <cell r="C245">
            <v>2005</v>
          </cell>
          <cell r="D245" t="str">
            <v>A</v>
          </cell>
          <cell r="E245" t="str">
            <v>CAPDF</v>
          </cell>
          <cell r="F245" t="str">
            <v>AT</v>
          </cell>
          <cell r="G245">
            <v>2.2999999999999998</v>
          </cell>
          <cell r="H245">
            <v>1.5</v>
          </cell>
          <cell r="I245">
            <v>1.6</v>
          </cell>
          <cell r="J245">
            <v>2.2999999999999998</v>
          </cell>
          <cell r="K245">
            <v>2.7</v>
          </cell>
          <cell r="L245" t="str">
            <v>-</v>
          </cell>
          <cell r="M245" t="str">
            <v>-</v>
          </cell>
          <cell r="N245" t="str">
            <v>-</v>
          </cell>
        </row>
        <row r="246">
          <cell r="A246" t="str">
            <v>GOV_2005_A_BE_CAPDF</v>
          </cell>
          <cell r="B246" t="str">
            <v>GOV</v>
          </cell>
          <cell r="C246">
            <v>2005</v>
          </cell>
          <cell r="D246" t="str">
            <v>A</v>
          </cell>
          <cell r="E246" t="str">
            <v>CAPDF</v>
          </cell>
          <cell r="F246" t="str">
            <v>BE</v>
          </cell>
          <cell r="G246">
            <v>5</v>
          </cell>
          <cell r="H246">
            <v>4.9000000000000004</v>
          </cell>
          <cell r="I246">
            <v>4.5999999999999996</v>
          </cell>
          <cell r="J246">
            <v>4.7</v>
          </cell>
          <cell r="K246">
            <v>4.4000000000000004</v>
          </cell>
          <cell r="L246">
            <v>4.3</v>
          </cell>
          <cell r="M246" t="str">
            <v>-</v>
          </cell>
          <cell r="N246" t="str">
            <v>-</v>
          </cell>
        </row>
        <row r="247">
          <cell r="A247" t="str">
            <v>GOV_2005_A_CY_CAPDF</v>
          </cell>
          <cell r="B247" t="str">
            <v>GOV</v>
          </cell>
          <cell r="C247">
            <v>2005</v>
          </cell>
          <cell r="D247" t="str">
            <v>A</v>
          </cell>
          <cell r="E247" t="str">
            <v>CAPDF</v>
          </cell>
          <cell r="F247" t="str">
            <v>CY</v>
          </cell>
          <cell r="G247">
            <v>-0.1</v>
          </cell>
          <cell r="H247">
            <v>1.5</v>
          </cell>
          <cell r="I247">
            <v>1.9</v>
          </cell>
          <cell r="J247">
            <v>1.9</v>
          </cell>
          <cell r="K247">
            <v>2</v>
          </cell>
          <cell r="L247">
            <v>2.1</v>
          </cell>
          <cell r="M247" t="str">
            <v>-</v>
          </cell>
          <cell r="N247" t="str">
            <v>-</v>
          </cell>
        </row>
        <row r="248">
          <cell r="A248" t="str">
            <v>GOV_2005_A_CZ_CAPDF</v>
          </cell>
          <cell r="B248" t="str">
            <v>GOV</v>
          </cell>
          <cell r="C248">
            <v>2005</v>
          </cell>
          <cell r="D248" t="str">
            <v>A</v>
          </cell>
          <cell r="E248" t="str">
            <v>CAPDF</v>
          </cell>
          <cell r="F248" t="str">
            <v>CZ</v>
          </cell>
          <cell r="G248">
            <v>-1.7</v>
          </cell>
          <cell r="H248">
            <v>-3.5</v>
          </cell>
          <cell r="I248">
            <v>-2.5</v>
          </cell>
          <cell r="J248">
            <v>-2</v>
          </cell>
          <cell r="K248">
            <v>-1.2</v>
          </cell>
          <cell r="L248" t="str">
            <v>-</v>
          </cell>
          <cell r="M248" t="str">
            <v>-</v>
          </cell>
          <cell r="N248" t="str">
            <v>-</v>
          </cell>
        </row>
        <row r="249">
          <cell r="A249" t="str">
            <v>GOV_2005_A_DE_CAPDF</v>
          </cell>
          <cell r="B249" t="str">
            <v>GOV</v>
          </cell>
          <cell r="C249">
            <v>2005</v>
          </cell>
          <cell r="D249" t="str">
            <v>A</v>
          </cell>
          <cell r="E249" t="str">
            <v>CAPDF</v>
          </cell>
          <cell r="F249" t="str">
            <v>DE</v>
          </cell>
          <cell r="G249">
            <v>-0.6</v>
          </cell>
          <cell r="H249">
            <v>-0.1</v>
          </cell>
          <cell r="I249">
            <v>0</v>
          </cell>
          <cell r="J249">
            <v>1</v>
          </cell>
          <cell r="K249">
            <v>1.5</v>
          </cell>
          <cell r="L249">
            <v>2</v>
          </cell>
          <cell r="M249" t="str">
            <v>-</v>
          </cell>
          <cell r="N249" t="str">
            <v>-</v>
          </cell>
        </row>
        <row r="250">
          <cell r="A250" t="str">
            <v>GOV_2005_A_DK_CAPDF</v>
          </cell>
          <cell r="B250" t="str">
            <v>GOV</v>
          </cell>
          <cell r="C250">
            <v>2005</v>
          </cell>
          <cell r="D250" t="str">
            <v>A</v>
          </cell>
          <cell r="E250" t="str">
            <v>CAPDF</v>
          </cell>
          <cell r="F250" t="str">
            <v>DK</v>
          </cell>
          <cell r="G250">
            <v>4</v>
          </cell>
          <cell r="H250">
            <v>4.5</v>
          </cell>
          <cell r="I250">
            <v>2.8</v>
          </cell>
          <cell r="J250">
            <v>2.6</v>
          </cell>
          <cell r="K250">
            <v>2.2999999999999998</v>
          </cell>
          <cell r="L250" t="str">
            <v>-</v>
          </cell>
          <cell r="M250">
            <v>2.5</v>
          </cell>
          <cell r="N250" t="str">
            <v>-</v>
          </cell>
        </row>
        <row r="251">
          <cell r="A251" t="str">
            <v>GOV_2005_A_EE_CAPDF</v>
          </cell>
          <cell r="B251" t="str">
            <v>GOV</v>
          </cell>
          <cell r="C251">
            <v>2005</v>
          </cell>
          <cell r="D251" t="str">
            <v>A</v>
          </cell>
          <cell r="E251" t="str">
            <v>CAPDF</v>
          </cell>
          <cell r="F251" t="str">
            <v>EE</v>
          </cell>
          <cell r="G251">
            <v>1.6</v>
          </cell>
          <cell r="H251">
            <v>0.8</v>
          </cell>
          <cell r="I251">
            <v>1.1000000000000001</v>
          </cell>
          <cell r="J251">
            <v>1.4</v>
          </cell>
          <cell r="K251">
            <v>1.1000000000000001</v>
          </cell>
          <cell r="L251">
            <v>0.8</v>
          </cell>
          <cell r="M251" t="str">
            <v>-</v>
          </cell>
          <cell r="N251" t="str">
            <v>-</v>
          </cell>
        </row>
        <row r="252">
          <cell r="A252" t="str">
            <v>GOV_2005_A_ES_CAPDF</v>
          </cell>
          <cell r="B252" t="str">
            <v>GOV</v>
          </cell>
          <cell r="C252">
            <v>2005</v>
          </cell>
          <cell r="D252" t="str">
            <v>A</v>
          </cell>
          <cell r="E252" t="str">
            <v>CAPDF</v>
          </cell>
          <cell r="F252" t="str">
            <v>ES</v>
          </cell>
          <cell r="G252">
            <v>1.8</v>
          </cell>
          <cell r="H252">
            <v>2.8</v>
          </cell>
          <cell r="I252">
            <v>2.6</v>
          </cell>
          <cell r="J252">
            <v>2.2000000000000002</v>
          </cell>
          <cell r="K252">
            <v>2</v>
          </cell>
          <cell r="L252" t="str">
            <v>-</v>
          </cell>
          <cell r="M252" t="str">
            <v>-</v>
          </cell>
          <cell r="N252" t="str">
            <v>-</v>
          </cell>
        </row>
        <row r="253">
          <cell r="A253" t="str">
            <v>GOV_2005_A_FI_CAPDF</v>
          </cell>
          <cell r="B253" t="str">
            <v>GOV</v>
          </cell>
          <cell r="C253">
            <v>2005</v>
          </cell>
          <cell r="D253" t="str">
            <v>A</v>
          </cell>
          <cell r="E253" t="str">
            <v>CAPDF</v>
          </cell>
          <cell r="F253" t="str">
            <v>FI</v>
          </cell>
          <cell r="G253">
            <v>3.8</v>
          </cell>
          <cell r="H253">
            <v>4</v>
          </cell>
          <cell r="I253">
            <v>3.6</v>
          </cell>
          <cell r="J253">
            <v>3.2</v>
          </cell>
          <cell r="K253">
            <v>2.9</v>
          </cell>
          <cell r="L253">
            <v>2.8</v>
          </cell>
          <cell r="M253" t="str">
            <v>-</v>
          </cell>
          <cell r="N253" t="str">
            <v>-</v>
          </cell>
        </row>
        <row r="254">
          <cell r="A254" t="str">
            <v>GOV_2005_A_FR_CAPDF</v>
          </cell>
          <cell r="B254" t="str">
            <v>GOV</v>
          </cell>
          <cell r="C254">
            <v>2005</v>
          </cell>
          <cell r="D254" t="str">
            <v>A</v>
          </cell>
          <cell r="E254" t="str">
            <v>CAPDF</v>
          </cell>
          <cell r="F254" t="str">
            <v>FR</v>
          </cell>
          <cell r="G254" t="str">
            <v>-</v>
          </cell>
          <cell r="H254">
            <v>0.3</v>
          </cell>
          <cell r="I254">
            <v>0.4</v>
          </cell>
          <cell r="J254">
            <v>0.8</v>
          </cell>
          <cell r="K254">
            <v>1.7</v>
          </cell>
          <cell r="L254">
            <v>2.9</v>
          </cell>
          <cell r="M254" t="str">
            <v>-</v>
          </cell>
          <cell r="N254" t="str">
            <v>-</v>
          </cell>
        </row>
        <row r="255">
          <cell r="A255" t="str">
            <v>GOV_2005_A_GB_CAPDF</v>
          </cell>
          <cell r="B255" t="str">
            <v>GOV</v>
          </cell>
          <cell r="C255">
            <v>2005</v>
          </cell>
          <cell r="D255" t="str">
            <v>A</v>
          </cell>
          <cell r="E255" t="str">
            <v>CAPDF</v>
          </cell>
          <cell r="F255" t="str">
            <v>GB</v>
          </cell>
          <cell r="G255">
            <v>-0.4</v>
          </cell>
          <cell r="H255">
            <v>0.1</v>
          </cell>
          <cell r="I255">
            <v>0</v>
          </cell>
          <cell r="J255">
            <v>-0.1</v>
          </cell>
          <cell r="K255" t="str">
            <v>-</v>
          </cell>
          <cell r="L255" t="str">
            <v>-</v>
          </cell>
          <cell r="M255" t="str">
            <v>-</v>
          </cell>
          <cell r="N255" t="str">
            <v>-</v>
          </cell>
        </row>
        <row r="256">
          <cell r="A256" t="str">
            <v>GOV_2005_A_GR_CAPDF</v>
          </cell>
          <cell r="B256" t="str">
            <v>GOV</v>
          </cell>
          <cell r="C256">
            <v>2005</v>
          </cell>
          <cell r="D256" t="str">
            <v>A</v>
          </cell>
          <cell r="E256" t="str">
            <v>CAPDF</v>
          </cell>
          <cell r="F256" t="str">
            <v>GR</v>
          </cell>
          <cell r="G256">
            <v>-2.1</v>
          </cell>
          <cell r="H256">
            <v>-0.3</v>
          </cell>
          <cell r="I256">
            <v>0.4</v>
          </cell>
          <cell r="J256">
            <v>1.2</v>
          </cell>
          <cell r="K256">
            <v>1.6</v>
          </cell>
          <cell r="L256" t="str">
            <v>-</v>
          </cell>
          <cell r="M256" t="str">
            <v>-</v>
          </cell>
          <cell r="N256" t="str">
            <v>-</v>
          </cell>
        </row>
        <row r="257">
          <cell r="A257" t="str">
            <v>GOV_2005_A_HU_CAPDF</v>
          </cell>
          <cell r="B257" t="str">
            <v>GOV</v>
          </cell>
          <cell r="C257">
            <v>2005</v>
          </cell>
          <cell r="D257" t="str">
            <v>A</v>
          </cell>
          <cell r="E257" t="str">
            <v>CAPDF</v>
          </cell>
          <cell r="F257" t="str">
            <v>HU</v>
          </cell>
          <cell r="G257">
            <v>-1.1000000000000001</v>
          </cell>
          <cell r="H257">
            <v>-2.5</v>
          </cell>
          <cell r="I257">
            <v>-1.5</v>
          </cell>
          <cell r="J257">
            <v>-0.2</v>
          </cell>
          <cell r="K257">
            <v>0.8</v>
          </cell>
          <cell r="L257" t="str">
            <v>-</v>
          </cell>
          <cell r="M257" t="str">
            <v>-</v>
          </cell>
          <cell r="N257" t="str">
            <v>-</v>
          </cell>
        </row>
        <row r="258">
          <cell r="A258" t="str">
            <v>GOV_2005_A_IE_CAPDF</v>
          </cell>
          <cell r="B258" t="str">
            <v>GOV</v>
          </cell>
          <cell r="C258">
            <v>2005</v>
          </cell>
          <cell r="D258" t="str">
            <v>A</v>
          </cell>
          <cell r="E258" t="str">
            <v>CAPDF</v>
          </cell>
          <cell r="F258" t="str">
            <v>IE</v>
          </cell>
          <cell r="G258">
            <v>2.6</v>
          </cell>
          <cell r="H258">
            <v>2</v>
          </cell>
          <cell r="I258">
            <v>1.4</v>
          </cell>
          <cell r="J258">
            <v>1.3</v>
          </cell>
          <cell r="K258">
            <v>1.4</v>
          </cell>
          <cell r="L258" t="str">
            <v>-</v>
          </cell>
          <cell r="M258" t="str">
            <v>-</v>
          </cell>
          <cell r="N258" t="str">
            <v>-</v>
          </cell>
        </row>
        <row r="259">
          <cell r="A259" t="str">
            <v>GOV_2005_A_IT_CAPDF</v>
          </cell>
          <cell r="B259" t="str">
            <v>GOV</v>
          </cell>
          <cell r="C259">
            <v>2005</v>
          </cell>
          <cell r="D259" t="str">
            <v>A</v>
          </cell>
          <cell r="E259" t="str">
            <v>CAPDF</v>
          </cell>
          <cell r="F259" t="str">
            <v>IT</v>
          </cell>
          <cell r="G259">
            <v>2.1</v>
          </cell>
          <cell r="H259">
            <v>1.5</v>
          </cell>
          <cell r="I259">
            <v>2</v>
          </cell>
          <cell r="J259">
            <v>2.5</v>
          </cell>
          <cell r="K259">
            <v>3.1</v>
          </cell>
          <cell r="L259">
            <v>3.6</v>
          </cell>
          <cell r="M259" t="str">
            <v>-</v>
          </cell>
          <cell r="N259" t="str">
            <v>-</v>
          </cell>
        </row>
        <row r="260">
          <cell r="A260" t="str">
            <v>GOV_2005_A_LT_CAPDF</v>
          </cell>
          <cell r="B260" t="str">
            <v>GOV</v>
          </cell>
          <cell r="C260">
            <v>2005</v>
          </cell>
          <cell r="D260" t="str">
            <v>A</v>
          </cell>
          <cell r="E260" t="str">
            <v>CAPDF</v>
          </cell>
          <cell r="F260" t="str">
            <v>LT</v>
          </cell>
          <cell r="G260">
            <v>-0.9</v>
          </cell>
          <cell r="H260">
            <v>-1.1000000000000001</v>
          </cell>
          <cell r="I260">
            <v>-0.8</v>
          </cell>
          <cell r="J260">
            <v>-0.3</v>
          </cell>
          <cell r="K260">
            <v>-0.2</v>
          </cell>
          <cell r="L260" t="str">
            <v>-</v>
          </cell>
          <cell r="M260" t="str">
            <v>-</v>
          </cell>
          <cell r="N260" t="str">
            <v>-</v>
          </cell>
        </row>
        <row r="261">
          <cell r="A261" t="str">
            <v>GOV_2005_A_LU_CAPDF</v>
          </cell>
          <cell r="B261" t="str">
            <v>GOV</v>
          </cell>
          <cell r="C261">
            <v>2005</v>
          </cell>
          <cell r="D261" t="str">
            <v>A</v>
          </cell>
          <cell r="E261" t="str">
            <v>CAPDF</v>
          </cell>
          <cell r="F261" t="str">
            <v>LU</v>
          </cell>
          <cell r="G261">
            <v>-0.8</v>
          </cell>
          <cell r="H261">
            <v>-1.9</v>
          </cell>
          <cell r="I261">
            <v>-1.4</v>
          </cell>
          <cell r="J261">
            <v>-0.9</v>
          </cell>
          <cell r="K261">
            <v>-0.3</v>
          </cell>
          <cell r="L261" t="str">
            <v>-</v>
          </cell>
          <cell r="M261" t="str">
            <v>-</v>
          </cell>
          <cell r="N261" t="str">
            <v>-</v>
          </cell>
        </row>
        <row r="262">
          <cell r="A262" t="str">
            <v>GOV_2005_A_LV_CAPDF</v>
          </cell>
          <cell r="B262" t="str">
            <v>GOV</v>
          </cell>
          <cell r="C262">
            <v>2005</v>
          </cell>
          <cell r="D262" t="str">
            <v>A</v>
          </cell>
          <cell r="E262" t="str">
            <v>CAPDF</v>
          </cell>
          <cell r="F262" t="str">
            <v>LV</v>
          </cell>
          <cell r="G262">
            <v>-0.4</v>
          </cell>
          <cell r="H262">
            <v>-0.9</v>
          </cell>
          <cell r="I262">
            <v>-0.8</v>
          </cell>
          <cell r="J262">
            <v>-0.6</v>
          </cell>
          <cell r="K262">
            <v>-0.4</v>
          </cell>
          <cell r="L262" t="str">
            <v>-</v>
          </cell>
          <cell r="M262" t="str">
            <v>-</v>
          </cell>
          <cell r="N262" t="str">
            <v>-</v>
          </cell>
        </row>
        <row r="263">
          <cell r="A263" t="str">
            <v>GOV_2005_A_MT_CAPDF</v>
          </cell>
          <cell r="B263" t="str">
            <v>GOV</v>
          </cell>
          <cell r="C263">
            <v>2005</v>
          </cell>
          <cell r="D263" t="str">
            <v>A</v>
          </cell>
          <cell r="E263" t="str">
            <v>CAPDF</v>
          </cell>
          <cell r="F263" t="str">
            <v>MT</v>
          </cell>
          <cell r="G263">
            <v>-0.2</v>
          </cell>
          <cell r="H263">
            <v>1.5</v>
          </cell>
          <cell r="I263">
            <v>3</v>
          </cell>
          <cell r="J263">
            <v>3.5</v>
          </cell>
          <cell r="K263">
            <v>4.3</v>
          </cell>
          <cell r="L263" t="str">
            <v>-</v>
          </cell>
          <cell r="M263" t="str">
            <v>-</v>
          </cell>
          <cell r="N263" t="str">
            <v>-</v>
          </cell>
        </row>
        <row r="264">
          <cell r="A264" t="str">
            <v>GOV_2005_A_NL_CAPDF</v>
          </cell>
          <cell r="B264" t="str">
            <v>GOV</v>
          </cell>
          <cell r="C264">
            <v>2005</v>
          </cell>
          <cell r="D264" t="str">
            <v>A</v>
          </cell>
          <cell r="E264" t="str">
            <v>CAPDF</v>
          </cell>
          <cell r="F264" t="str">
            <v>NL</v>
          </cell>
          <cell r="G264">
            <v>1.5</v>
          </cell>
          <cell r="H264">
            <v>2.6</v>
          </cell>
          <cell r="I264">
            <v>1.9</v>
          </cell>
          <cell r="J264">
            <v>1.9</v>
          </cell>
          <cell r="K264">
            <v>1.9</v>
          </cell>
          <cell r="L264" t="str">
            <v>-</v>
          </cell>
          <cell r="M264" t="str">
            <v>-</v>
          </cell>
          <cell r="N264" t="str">
            <v>-</v>
          </cell>
        </row>
        <row r="265">
          <cell r="A265" t="str">
            <v>GOV_2005_A_PL_CAPDF</v>
          </cell>
          <cell r="B265" t="str">
            <v>GOV</v>
          </cell>
          <cell r="C265">
            <v>2005</v>
          </cell>
          <cell r="D265" t="str">
            <v>A</v>
          </cell>
          <cell r="E265" t="str">
            <v>CAPDF</v>
          </cell>
          <cell r="F265" t="str">
            <v>PL</v>
          </cell>
          <cell r="G265">
            <v>-1.3</v>
          </cell>
          <cell r="H265">
            <v>-0.2</v>
          </cell>
          <cell r="I265">
            <v>-0.1</v>
          </cell>
          <cell r="J265">
            <v>0.4</v>
          </cell>
          <cell r="K265">
            <v>0.6</v>
          </cell>
          <cell r="L265" t="str">
            <v>-</v>
          </cell>
          <cell r="M265" t="str">
            <v>-</v>
          </cell>
          <cell r="N265" t="str">
            <v>-</v>
          </cell>
        </row>
        <row r="266">
          <cell r="A266" t="str">
            <v>GOV_2005_A_PT_CAPDF</v>
          </cell>
          <cell r="B266" t="str">
            <v>GOV</v>
          </cell>
          <cell r="C266">
            <v>2005</v>
          </cell>
          <cell r="D266" t="str">
            <v>A</v>
          </cell>
          <cell r="E266" t="str">
            <v>CAPDF</v>
          </cell>
          <cell r="F266" t="str">
            <v>PT</v>
          </cell>
          <cell r="G266">
            <v>0.5</v>
          </cell>
          <cell r="H266">
            <v>-2</v>
          </cell>
          <cell r="I266">
            <v>-0.4</v>
          </cell>
          <cell r="J266">
            <v>0.6</v>
          </cell>
          <cell r="K266">
            <v>1.3</v>
          </cell>
          <cell r="L266">
            <v>1.7</v>
          </cell>
          <cell r="M266" t="str">
            <v>-</v>
          </cell>
          <cell r="N266" t="str">
            <v>-</v>
          </cell>
        </row>
        <row r="267">
          <cell r="A267" t="str">
            <v>GOV_2005_A_SE_CAPDF</v>
          </cell>
          <cell r="B267" t="str">
            <v>GOV</v>
          </cell>
          <cell r="C267">
            <v>2005</v>
          </cell>
          <cell r="D267" t="str">
            <v>A</v>
          </cell>
          <cell r="E267" t="str">
            <v>CAPDF</v>
          </cell>
          <cell r="F267" t="str">
            <v>SE</v>
          </cell>
          <cell r="G267">
            <v>4</v>
          </cell>
          <cell r="H267">
            <v>4</v>
          </cell>
          <cell r="I267">
            <v>2.8</v>
          </cell>
          <cell r="J267">
            <v>2.9</v>
          </cell>
          <cell r="K267">
            <v>3.6</v>
          </cell>
          <cell r="L267" t="str">
            <v>-</v>
          </cell>
          <cell r="M267" t="str">
            <v>-</v>
          </cell>
          <cell r="N267" t="str">
            <v>-</v>
          </cell>
        </row>
        <row r="268">
          <cell r="A268" t="str">
            <v>GOV_2005_A_SI_CAPDF</v>
          </cell>
          <cell r="B268" t="str">
            <v>GOV</v>
          </cell>
          <cell r="C268">
            <v>2005</v>
          </cell>
          <cell r="D268" t="str">
            <v>A</v>
          </cell>
          <cell r="E268" t="str">
            <v>CAPDF</v>
          </cell>
          <cell r="F268" t="str">
            <v>SI</v>
          </cell>
          <cell r="G268">
            <v>-0.04</v>
          </cell>
          <cell r="H268">
            <v>-0.03</v>
          </cell>
          <cell r="I268">
            <v>-0.03</v>
          </cell>
          <cell r="J268">
            <v>0</v>
          </cell>
          <cell r="K268">
            <v>0</v>
          </cell>
          <cell r="L268" t="str">
            <v>-</v>
          </cell>
          <cell r="M268" t="str">
            <v>-</v>
          </cell>
          <cell r="N268" t="str">
            <v>-</v>
          </cell>
        </row>
        <row r="269">
          <cell r="A269" t="str">
            <v>GOV_2005_A_SK_CAPDF</v>
          </cell>
          <cell r="B269" t="str">
            <v>GOV</v>
          </cell>
          <cell r="C269">
            <v>2005</v>
          </cell>
          <cell r="D269" t="str">
            <v>A</v>
          </cell>
          <cell r="E269" t="str">
            <v>CAPDF</v>
          </cell>
          <cell r="F269" t="str">
            <v>SK</v>
          </cell>
          <cell r="G269">
            <v>-0.9</v>
          </cell>
          <cell r="H269">
            <v>-1.5</v>
          </cell>
          <cell r="I269">
            <v>-1</v>
          </cell>
          <cell r="J269">
            <v>0.3</v>
          </cell>
          <cell r="K269">
            <v>0.7</v>
          </cell>
          <cell r="L269" t="str">
            <v>-</v>
          </cell>
          <cell r="M269" t="str">
            <v>-</v>
          </cell>
          <cell r="N269" t="str">
            <v>-</v>
          </cell>
        </row>
        <row r="270">
          <cell r="A270" t="str">
            <v>GOV_2005_A_AT_TOE</v>
          </cell>
          <cell r="B270" t="str">
            <v>GOV</v>
          </cell>
          <cell r="C270">
            <v>2005</v>
          </cell>
          <cell r="D270" t="str">
            <v>A</v>
          </cell>
          <cell r="E270" t="str">
            <v>TOE</v>
          </cell>
          <cell r="F270" t="str">
            <v>AT</v>
          </cell>
          <cell r="G270">
            <v>49.8</v>
          </cell>
          <cell r="H270">
            <v>49.5</v>
          </cell>
          <cell r="I270">
            <v>48.5</v>
          </cell>
          <cell r="J270">
            <v>47.69</v>
          </cell>
          <cell r="K270">
            <v>46.7</v>
          </cell>
          <cell r="L270" t="str">
            <v>-</v>
          </cell>
          <cell r="M270" t="str">
            <v>-</v>
          </cell>
          <cell r="N270" t="str">
            <v>-</v>
          </cell>
        </row>
        <row r="271">
          <cell r="A271" t="str">
            <v>GOV_2005_A_BE_TOE</v>
          </cell>
          <cell r="B271" t="str">
            <v>GOV</v>
          </cell>
          <cell r="C271">
            <v>2005</v>
          </cell>
          <cell r="D271" t="str">
            <v>A</v>
          </cell>
          <cell r="E271" t="str">
            <v>TOE</v>
          </cell>
          <cell r="F271" t="str">
            <v>BE</v>
          </cell>
          <cell r="G271">
            <v>49.4</v>
          </cell>
          <cell r="H271">
            <v>49.7</v>
          </cell>
          <cell r="I271">
            <v>49.4</v>
          </cell>
          <cell r="J271">
            <v>48.9</v>
          </cell>
          <cell r="K271">
            <v>48.3</v>
          </cell>
          <cell r="L271">
            <v>48</v>
          </cell>
          <cell r="M271" t="str">
            <v>-</v>
          </cell>
          <cell r="N271" t="str">
            <v>-</v>
          </cell>
        </row>
        <row r="272">
          <cell r="A272" t="str">
            <v>GOV_2005_A_CY_TOE</v>
          </cell>
          <cell r="B272" t="str">
            <v>GOV</v>
          </cell>
          <cell r="C272">
            <v>2005</v>
          </cell>
          <cell r="D272" t="str">
            <v>A</v>
          </cell>
          <cell r="E272" t="str">
            <v>TOE</v>
          </cell>
          <cell r="F272" t="str">
            <v>CY</v>
          </cell>
          <cell r="G272">
            <v>43.6</v>
          </cell>
          <cell r="H272">
            <v>43.8</v>
          </cell>
          <cell r="I272">
            <v>41.9</v>
          </cell>
          <cell r="J272">
            <v>41.8</v>
          </cell>
          <cell r="K272">
            <v>40.799999999999997</v>
          </cell>
          <cell r="L272">
            <v>39.700000000000003</v>
          </cell>
          <cell r="M272" t="str">
            <v>-</v>
          </cell>
          <cell r="N272" t="str">
            <v>-</v>
          </cell>
        </row>
        <row r="273">
          <cell r="A273" t="str">
            <v>GOV_2005_A_CZ_TOE</v>
          </cell>
          <cell r="B273" t="str">
            <v>GOV</v>
          </cell>
          <cell r="C273">
            <v>2005</v>
          </cell>
          <cell r="D273" t="str">
            <v>A</v>
          </cell>
          <cell r="E273" t="str">
            <v>TOE</v>
          </cell>
          <cell r="F273" t="str">
            <v>CZ</v>
          </cell>
          <cell r="G273" t="str">
            <v>-</v>
          </cell>
          <cell r="H273" t="str">
            <v>-</v>
          </cell>
          <cell r="I273" t="str">
            <v>-</v>
          </cell>
          <cell r="J273" t="str">
            <v>-</v>
          </cell>
          <cell r="K273" t="str">
            <v>-</v>
          </cell>
          <cell r="L273" t="str">
            <v>-</v>
          </cell>
          <cell r="M273" t="str">
            <v>-</v>
          </cell>
          <cell r="N273" t="str">
            <v>-</v>
          </cell>
        </row>
        <row r="274">
          <cell r="A274" t="str">
            <v>GOV_2005_A_DE_TOE</v>
          </cell>
          <cell r="B274" t="str">
            <v>GOV</v>
          </cell>
          <cell r="C274">
            <v>2005</v>
          </cell>
          <cell r="D274" t="str">
            <v>A</v>
          </cell>
          <cell r="E274" t="str">
            <v>TOE</v>
          </cell>
          <cell r="F274" t="str">
            <v>DE</v>
          </cell>
          <cell r="G274">
            <v>46.850359939521134</v>
          </cell>
          <cell r="H274">
            <v>46.7</v>
          </cell>
          <cell r="I274">
            <v>46</v>
          </cell>
          <cell r="J274">
            <v>45</v>
          </cell>
          <cell r="K274">
            <v>44</v>
          </cell>
          <cell r="L274">
            <v>43.5</v>
          </cell>
          <cell r="M274" t="str">
            <v>-</v>
          </cell>
          <cell r="N274" t="str">
            <v>-</v>
          </cell>
        </row>
        <row r="275">
          <cell r="A275" t="str">
            <v>GOV_2005_A_DK_TOE</v>
          </cell>
          <cell r="B275" t="str">
            <v>GOV</v>
          </cell>
          <cell r="C275">
            <v>2005</v>
          </cell>
          <cell r="D275" t="str">
            <v>A</v>
          </cell>
          <cell r="E275" t="str">
            <v>TOE</v>
          </cell>
          <cell r="F275" t="str">
            <v>DK</v>
          </cell>
          <cell r="G275">
            <v>53.9</v>
          </cell>
          <cell r="H275">
            <v>52.3</v>
          </cell>
          <cell r="I275">
            <v>51.3</v>
          </cell>
          <cell r="J275">
            <v>50.8</v>
          </cell>
          <cell r="K275">
            <v>50.5</v>
          </cell>
          <cell r="L275" t="str">
            <v>-</v>
          </cell>
          <cell r="M275">
            <v>49.6</v>
          </cell>
          <cell r="N275" t="str">
            <v>-</v>
          </cell>
        </row>
        <row r="276">
          <cell r="A276" t="str">
            <v>GOV_2005_A_EE_TOE</v>
          </cell>
          <cell r="B276" t="str">
            <v>GOV</v>
          </cell>
          <cell r="C276">
            <v>2005</v>
          </cell>
          <cell r="D276" t="str">
            <v>A</v>
          </cell>
          <cell r="E276" t="str">
            <v>TOE</v>
          </cell>
          <cell r="F276" t="str">
            <v>EE</v>
          </cell>
          <cell r="G276">
            <v>36.4</v>
          </cell>
          <cell r="H276">
            <v>40.9</v>
          </cell>
          <cell r="I276">
            <v>41.7</v>
          </cell>
          <cell r="J276">
            <v>39</v>
          </cell>
          <cell r="K276">
            <v>37.200000000000003</v>
          </cell>
          <cell r="L276">
            <v>36</v>
          </cell>
          <cell r="M276" t="str">
            <v>-</v>
          </cell>
          <cell r="N276" t="str">
            <v>-</v>
          </cell>
        </row>
        <row r="277">
          <cell r="A277" t="str">
            <v>GOV_2005_A_ES_TOE</v>
          </cell>
          <cell r="B277" t="str">
            <v>GOV</v>
          </cell>
          <cell r="C277">
            <v>2005</v>
          </cell>
          <cell r="D277" t="str">
            <v>A</v>
          </cell>
          <cell r="E277" t="str">
            <v>TOE</v>
          </cell>
          <cell r="F277" t="str">
            <v>ES</v>
          </cell>
          <cell r="G277">
            <v>38.799999999999997</v>
          </cell>
          <cell r="H277">
            <v>38.4</v>
          </cell>
          <cell r="I277">
            <v>38.4</v>
          </cell>
          <cell r="J277">
            <v>38.4</v>
          </cell>
          <cell r="K277">
            <v>38.299999999999997</v>
          </cell>
          <cell r="L277" t="str">
            <v>-</v>
          </cell>
          <cell r="M277" t="str">
            <v>-</v>
          </cell>
          <cell r="N277" t="str">
            <v>-</v>
          </cell>
        </row>
        <row r="278">
          <cell r="A278" t="str">
            <v>GOV_2005_A_FI_TOE</v>
          </cell>
          <cell r="B278" t="str">
            <v>GOV</v>
          </cell>
          <cell r="C278">
            <v>2005</v>
          </cell>
          <cell r="D278" t="str">
            <v>A</v>
          </cell>
          <cell r="E278" t="str">
            <v>TOE</v>
          </cell>
          <cell r="F278" t="str">
            <v>FI</v>
          </cell>
          <cell r="G278">
            <v>50.8</v>
          </cell>
          <cell r="H278">
            <v>51.4</v>
          </cell>
          <cell r="I278">
            <v>50.8</v>
          </cell>
          <cell r="J278">
            <v>50.5</v>
          </cell>
          <cell r="K278">
            <v>50.5</v>
          </cell>
          <cell r="L278">
            <v>50.5</v>
          </cell>
          <cell r="M278" t="str">
            <v>-</v>
          </cell>
          <cell r="N278" t="str">
            <v>-</v>
          </cell>
        </row>
        <row r="279">
          <cell r="A279" t="str">
            <v>GOV_2005_A_FR_TOE</v>
          </cell>
          <cell r="B279" t="str">
            <v>GOV</v>
          </cell>
          <cell r="C279">
            <v>2005</v>
          </cell>
          <cell r="D279" t="str">
            <v>A</v>
          </cell>
          <cell r="E279" t="str">
            <v>TOE</v>
          </cell>
          <cell r="F279" t="str">
            <v>FR</v>
          </cell>
          <cell r="G279">
            <v>53.5</v>
          </cell>
          <cell r="H279">
            <v>53.8</v>
          </cell>
          <cell r="I279">
            <v>53.6</v>
          </cell>
          <cell r="J279">
            <v>52.5</v>
          </cell>
          <cell r="K279">
            <v>51.3</v>
          </cell>
          <cell r="L279">
            <v>49.8</v>
          </cell>
          <cell r="M279" t="str">
            <v>-</v>
          </cell>
          <cell r="N279" t="str">
            <v>-</v>
          </cell>
          <cell r="O279" t="str">
            <v>current exp. only</v>
          </cell>
        </row>
        <row r="280">
          <cell r="A280" t="str">
            <v>GOV_2005_A_GB_TOE</v>
          </cell>
          <cell r="B280" t="str">
            <v>GOV</v>
          </cell>
          <cell r="C280">
            <v>2005</v>
          </cell>
          <cell r="D280" t="str">
            <v>A</v>
          </cell>
          <cell r="E280" t="str">
            <v>TOE</v>
          </cell>
          <cell r="F280" t="str">
            <v>GB</v>
          </cell>
          <cell r="G280">
            <v>38.6</v>
          </cell>
          <cell r="H280">
            <v>39</v>
          </cell>
          <cell r="I280">
            <v>39.299999999999997</v>
          </cell>
          <cell r="J280">
            <v>39.200000000000003</v>
          </cell>
          <cell r="K280">
            <v>38.799999999999997</v>
          </cell>
          <cell r="L280">
            <v>38.700000000000003</v>
          </cell>
          <cell r="M280">
            <v>38.6</v>
          </cell>
          <cell r="N280" t="str">
            <v>-</v>
          </cell>
        </row>
        <row r="281">
          <cell r="A281" t="str">
            <v>GOV_2005_A_GR_TOE</v>
          </cell>
          <cell r="B281" t="str">
            <v>GOV</v>
          </cell>
          <cell r="C281">
            <v>2005</v>
          </cell>
          <cell r="D281" t="str">
            <v>A</v>
          </cell>
          <cell r="E281" t="str">
            <v>TOE</v>
          </cell>
          <cell r="F281" t="str">
            <v>GR</v>
          </cell>
          <cell r="G281">
            <v>48.2</v>
          </cell>
          <cell r="H281">
            <v>45.4</v>
          </cell>
          <cell r="I281">
            <v>44.7</v>
          </cell>
          <cell r="J281">
            <v>44.3</v>
          </cell>
          <cell r="K281">
            <v>43.7</v>
          </cell>
          <cell r="L281" t="str">
            <v>-</v>
          </cell>
          <cell r="M281" t="str">
            <v>-</v>
          </cell>
          <cell r="N281" t="str">
            <v>-</v>
          </cell>
        </row>
        <row r="282">
          <cell r="A282" t="str">
            <v>GOV_2005_A_HU_TOE</v>
          </cell>
          <cell r="B282" t="str">
            <v>GOV</v>
          </cell>
          <cell r="C282">
            <v>2005</v>
          </cell>
          <cell r="D282" t="str">
            <v>A</v>
          </cell>
          <cell r="E282" t="str">
            <v>TOE</v>
          </cell>
          <cell r="F282" t="str">
            <v>HU</v>
          </cell>
          <cell r="G282">
            <v>49.8</v>
          </cell>
          <cell r="H282">
            <v>51.2</v>
          </cell>
          <cell r="I282">
            <v>47.2</v>
          </cell>
          <cell r="J282">
            <v>45.8</v>
          </cell>
          <cell r="K282">
            <v>43.6</v>
          </cell>
          <cell r="L282" t="str">
            <v>-</v>
          </cell>
          <cell r="M282" t="str">
            <v>-</v>
          </cell>
          <cell r="N282" t="str">
            <v>-</v>
          </cell>
        </row>
        <row r="283">
          <cell r="A283" t="str">
            <v>GOV_2005_A_IE_TOE</v>
          </cell>
          <cell r="B283" t="str">
            <v>GOV</v>
          </cell>
          <cell r="C283">
            <v>2005</v>
          </cell>
          <cell r="D283" t="str">
            <v>A</v>
          </cell>
          <cell r="E283" t="str">
            <v>TOE</v>
          </cell>
          <cell r="F283" t="str">
            <v>IE</v>
          </cell>
          <cell r="G283">
            <v>33.700000000000003</v>
          </cell>
          <cell r="H283">
            <v>33.200000000000003</v>
          </cell>
          <cell r="I283">
            <v>33.4</v>
          </cell>
          <cell r="J283">
            <v>33.700000000000003</v>
          </cell>
          <cell r="K283">
            <v>33.299999999999997</v>
          </cell>
          <cell r="L283" t="str">
            <v>-</v>
          </cell>
          <cell r="M283" t="str">
            <v>-</v>
          </cell>
          <cell r="N283" t="str">
            <v>-</v>
          </cell>
        </row>
        <row r="284">
          <cell r="A284" t="str">
            <v>GOV_2005_A_IT_TOE</v>
          </cell>
          <cell r="B284" t="str">
            <v>GOV</v>
          </cell>
          <cell r="C284">
            <v>2005</v>
          </cell>
          <cell r="D284" t="str">
            <v>A</v>
          </cell>
          <cell r="E284" t="str">
            <v>TOE</v>
          </cell>
          <cell r="F284" t="str">
            <v>IT</v>
          </cell>
          <cell r="G284">
            <v>48.6</v>
          </cell>
          <cell r="H284">
            <v>49.2</v>
          </cell>
          <cell r="I284">
            <v>48.4</v>
          </cell>
          <cell r="J284">
            <v>47.6</v>
          </cell>
          <cell r="K284">
            <v>47.5</v>
          </cell>
          <cell r="L284">
            <v>47</v>
          </cell>
          <cell r="M284" t="str">
            <v>-</v>
          </cell>
          <cell r="N284" t="str">
            <v>-</v>
          </cell>
        </row>
        <row r="285">
          <cell r="A285" t="str">
            <v>GOV_2005_A_LT_TOE</v>
          </cell>
          <cell r="B285" t="str">
            <v>GOV</v>
          </cell>
          <cell r="C285">
            <v>2005</v>
          </cell>
          <cell r="D285" t="str">
            <v>A</v>
          </cell>
          <cell r="E285" t="str">
            <v>TOE</v>
          </cell>
          <cell r="F285" t="str">
            <v>LT</v>
          </cell>
          <cell r="G285">
            <v>33.200000000000003</v>
          </cell>
          <cell r="H285">
            <v>35.1</v>
          </cell>
          <cell r="I285">
            <v>35.200000000000003</v>
          </cell>
          <cell r="J285">
            <v>34.6</v>
          </cell>
          <cell r="K285">
            <v>34</v>
          </cell>
          <cell r="L285" t="str">
            <v>-</v>
          </cell>
          <cell r="M285" t="str">
            <v>-</v>
          </cell>
          <cell r="N285" t="str">
            <v>-</v>
          </cell>
        </row>
        <row r="286">
          <cell r="A286" t="str">
            <v>GOV_2005_A_LU_TOE</v>
          </cell>
          <cell r="B286" t="str">
            <v>GOV</v>
          </cell>
          <cell r="C286">
            <v>2005</v>
          </cell>
          <cell r="D286" t="str">
            <v>A</v>
          </cell>
          <cell r="E286" t="str">
            <v>TOE</v>
          </cell>
          <cell r="F286" t="str">
            <v>LU</v>
          </cell>
          <cell r="G286">
            <v>45.6</v>
          </cell>
          <cell r="H286">
            <v>47</v>
          </cell>
          <cell r="I286">
            <v>46.3</v>
          </cell>
          <cell r="J286">
            <v>45.1</v>
          </cell>
          <cell r="K286">
            <v>44.5</v>
          </cell>
          <cell r="L286" t="str">
            <v>-</v>
          </cell>
          <cell r="M286" t="str">
            <v>-</v>
          </cell>
          <cell r="N286" t="str">
            <v>-</v>
          </cell>
        </row>
        <row r="287">
          <cell r="A287" t="str">
            <v>GOV_2005_A_LV_TOE</v>
          </cell>
          <cell r="B287" t="str">
            <v>GOV</v>
          </cell>
          <cell r="C287">
            <v>2005</v>
          </cell>
          <cell r="D287" t="str">
            <v>A</v>
          </cell>
          <cell r="E287" t="str">
            <v>TOE</v>
          </cell>
          <cell r="F287" t="str">
            <v>LV</v>
          </cell>
          <cell r="G287">
            <v>36.200000000000003</v>
          </cell>
          <cell r="H287">
            <v>36.799999999999997</v>
          </cell>
          <cell r="I287">
            <v>37.5</v>
          </cell>
          <cell r="J287">
            <v>38.799999999999997</v>
          </cell>
          <cell r="K287">
            <v>38.700000000000003</v>
          </cell>
          <cell r="L287" t="str">
            <v>-</v>
          </cell>
          <cell r="M287" t="str">
            <v>-</v>
          </cell>
          <cell r="N287" t="str">
            <v>-</v>
          </cell>
        </row>
        <row r="288">
          <cell r="A288" t="str">
            <v>GOV_2005_A_MT_TOE</v>
          </cell>
          <cell r="B288" t="str">
            <v>GOV</v>
          </cell>
          <cell r="C288">
            <v>2005</v>
          </cell>
          <cell r="D288" t="str">
            <v>A</v>
          </cell>
          <cell r="E288" t="str">
            <v>TOE</v>
          </cell>
          <cell r="F288" t="str">
            <v>MT</v>
          </cell>
          <cell r="G288">
            <v>48.8</v>
          </cell>
          <cell r="H288">
            <v>49.6</v>
          </cell>
          <cell r="I288">
            <v>48.6</v>
          </cell>
          <cell r="J288">
            <v>44.9</v>
          </cell>
          <cell r="K288">
            <v>42.1</v>
          </cell>
          <cell r="L288" t="str">
            <v>-</v>
          </cell>
          <cell r="M288" t="str">
            <v>-</v>
          </cell>
          <cell r="N288" t="str">
            <v>-</v>
          </cell>
        </row>
        <row r="289">
          <cell r="A289" t="str">
            <v>GOV_2005_A_NL_TOE</v>
          </cell>
          <cell r="B289" t="str">
            <v>GOV</v>
          </cell>
          <cell r="C289">
            <v>2005</v>
          </cell>
          <cell r="D289" t="str">
            <v>A</v>
          </cell>
          <cell r="E289" t="str">
            <v>TOE</v>
          </cell>
          <cell r="F289" t="str">
            <v>NL</v>
          </cell>
          <cell r="G289">
            <v>47.1</v>
          </cell>
          <cell r="H289">
            <v>47.2</v>
          </cell>
          <cell r="I289">
            <v>48.8</v>
          </cell>
          <cell r="J289">
            <v>48.1</v>
          </cell>
          <cell r="K289">
            <v>48.1</v>
          </cell>
          <cell r="L289" t="str">
            <v>-</v>
          </cell>
          <cell r="M289" t="str">
            <v>-</v>
          </cell>
          <cell r="N289" t="str">
            <v>-</v>
          </cell>
        </row>
        <row r="290">
          <cell r="A290" t="str">
            <v>GOV_2005_A_PL_TOE</v>
          </cell>
          <cell r="B290" t="str">
            <v>GOV</v>
          </cell>
          <cell r="C290">
            <v>2005</v>
          </cell>
          <cell r="D290" t="str">
            <v>A</v>
          </cell>
          <cell r="E290" t="str">
            <v>TOE</v>
          </cell>
          <cell r="F290" t="str">
            <v>PL</v>
          </cell>
          <cell r="G290">
            <v>43</v>
          </cell>
          <cell r="H290">
            <v>44.9</v>
          </cell>
          <cell r="I290">
            <v>44.7</v>
          </cell>
          <cell r="J290">
            <v>43.7</v>
          </cell>
          <cell r="K290">
            <v>42.4</v>
          </cell>
          <cell r="L290" t="str">
            <v>-</v>
          </cell>
          <cell r="M290" t="str">
            <v>-</v>
          </cell>
          <cell r="N290" t="str">
            <v>-</v>
          </cell>
        </row>
        <row r="291">
          <cell r="A291" t="str">
            <v>GOV_2005_A_PT_TOE</v>
          </cell>
          <cell r="B291" t="str">
            <v>GOV</v>
          </cell>
          <cell r="C291">
            <v>2005</v>
          </cell>
          <cell r="D291" t="str">
            <v>A</v>
          </cell>
          <cell r="E291" t="str">
            <v>TOE</v>
          </cell>
          <cell r="F291" t="str">
            <v>PT</v>
          </cell>
          <cell r="G291">
            <v>46.5</v>
          </cell>
          <cell r="H291">
            <v>47.4</v>
          </cell>
          <cell r="I291">
            <v>47</v>
          </cell>
          <cell r="J291">
            <v>46.1</v>
          </cell>
          <cell r="K291">
            <v>45.1</v>
          </cell>
          <cell r="L291">
            <v>43.9</v>
          </cell>
          <cell r="M291" t="str">
            <v>-</v>
          </cell>
          <cell r="N291" t="str">
            <v>-</v>
          </cell>
        </row>
        <row r="292">
          <cell r="A292" t="str">
            <v>GOV_2005_A_SE_TOE</v>
          </cell>
          <cell r="B292" t="str">
            <v>GOV</v>
          </cell>
          <cell r="C292">
            <v>2005</v>
          </cell>
          <cell r="D292" t="str">
            <v>A</v>
          </cell>
          <cell r="E292" t="str">
            <v>TOE</v>
          </cell>
          <cell r="F292" t="str">
            <v>SE</v>
          </cell>
          <cell r="G292">
            <v>57.2</v>
          </cell>
          <cell r="H292">
            <v>57.3</v>
          </cell>
          <cell r="I292">
            <v>57.1</v>
          </cell>
          <cell r="J292">
            <v>56.6</v>
          </cell>
          <cell r="K292">
            <v>56</v>
          </cell>
          <cell r="L292" t="str">
            <v>-</v>
          </cell>
          <cell r="M292" t="str">
            <v>-</v>
          </cell>
          <cell r="N292" t="str">
            <v>-</v>
          </cell>
        </row>
        <row r="293">
          <cell r="A293" t="str">
            <v>GOV_2005_A_SI_TOE</v>
          </cell>
          <cell r="B293" t="str">
            <v>GOV</v>
          </cell>
          <cell r="C293">
            <v>2005</v>
          </cell>
          <cell r="D293" t="str">
            <v>A</v>
          </cell>
          <cell r="E293" t="str">
            <v>TOE</v>
          </cell>
          <cell r="F293" t="str">
            <v>SI</v>
          </cell>
          <cell r="G293">
            <v>47.2</v>
          </cell>
          <cell r="H293">
            <v>46.7</v>
          </cell>
          <cell r="I293">
            <v>46.1</v>
          </cell>
          <cell r="J293">
            <v>45.4</v>
          </cell>
          <cell r="K293">
            <v>44.2</v>
          </cell>
          <cell r="L293" t="str">
            <v>-</v>
          </cell>
          <cell r="M293" t="str">
            <v>-</v>
          </cell>
          <cell r="N293" t="str">
            <v>-</v>
          </cell>
        </row>
        <row r="294">
          <cell r="A294" t="str">
            <v>GOV_2005_A_SK_TOE</v>
          </cell>
          <cell r="B294" t="str">
            <v>GOV</v>
          </cell>
          <cell r="C294">
            <v>2005</v>
          </cell>
          <cell r="D294" t="str">
            <v>A</v>
          </cell>
          <cell r="E294" t="str">
            <v>TOE</v>
          </cell>
          <cell r="F294" t="str">
            <v>SK</v>
          </cell>
          <cell r="G294">
            <v>38.9</v>
          </cell>
          <cell r="H294">
            <v>41.1</v>
          </cell>
          <cell r="I294">
            <v>39.799999999999997</v>
          </cell>
          <cell r="J294">
            <v>38.799999999999997</v>
          </cell>
          <cell r="K294">
            <v>37.700000000000003</v>
          </cell>
          <cell r="L294" t="str">
            <v>-</v>
          </cell>
          <cell r="M294" t="str">
            <v>-</v>
          </cell>
          <cell r="N294" t="str">
            <v>-</v>
          </cell>
        </row>
        <row r="295">
          <cell r="A295" t="str">
            <v>GOV_2005_A_I3_TOE</v>
          </cell>
          <cell r="B295" t="str">
            <v>GOV</v>
          </cell>
          <cell r="C295">
            <v>2005</v>
          </cell>
          <cell r="D295" t="str">
            <v>A</v>
          </cell>
          <cell r="E295" t="str">
            <v>TOE</v>
          </cell>
          <cell r="F295" t="str">
            <v>I3</v>
          </cell>
          <cell r="G295">
            <v>47.749295782560836</v>
          </cell>
          <cell r="H295">
            <v>47.74417171793803</v>
          </cell>
          <cell r="I295">
            <v>47.347866204412277</v>
          </cell>
          <cell r="J295">
            <v>46.558934660676236</v>
          </cell>
          <cell r="K295">
            <v>45.902413788164509</v>
          </cell>
          <cell r="L295" t="str">
            <v xml:space="preserve"> -</v>
          </cell>
          <cell r="M295" t="str">
            <v xml:space="preserve"> -</v>
          </cell>
          <cell r="N295" t="str">
            <v>-</v>
          </cell>
        </row>
        <row r="296">
          <cell r="A296" t="str">
            <v>GOV_2005_A_BE_MAL</v>
          </cell>
          <cell r="B296" t="str">
            <v>GOV</v>
          </cell>
          <cell r="C296">
            <v>2005</v>
          </cell>
          <cell r="D296" t="str">
            <v>A</v>
          </cell>
          <cell r="E296" t="str">
            <v>MAL</v>
          </cell>
          <cell r="F296" t="str">
            <v>BE</v>
          </cell>
          <cell r="G296">
            <v>94.7</v>
          </cell>
          <cell r="H296">
            <v>94.3</v>
          </cell>
          <cell r="I296">
            <v>90.7</v>
          </cell>
          <cell r="J296">
            <v>87</v>
          </cell>
          <cell r="K296">
            <v>83</v>
          </cell>
          <cell r="L296">
            <v>79.099999999999994</v>
          </cell>
          <cell r="M296" t="str">
            <v>-</v>
          </cell>
          <cell r="N296" t="str">
            <v>-</v>
          </cell>
        </row>
        <row r="297">
          <cell r="A297" t="str">
            <v>GOV_2005_A_DE_MAL</v>
          </cell>
          <cell r="B297" t="str">
            <v>GOV</v>
          </cell>
          <cell r="C297">
            <v>2005</v>
          </cell>
          <cell r="D297" t="str">
            <v>A</v>
          </cell>
          <cell r="E297" t="str">
            <v>MAL</v>
          </cell>
          <cell r="F297" t="str">
            <v>DE</v>
          </cell>
          <cell r="G297">
            <v>65.5</v>
          </cell>
          <cell r="H297">
            <v>67.5</v>
          </cell>
          <cell r="I297">
            <v>69</v>
          </cell>
          <cell r="J297">
            <v>68.5</v>
          </cell>
          <cell r="K297">
            <v>68</v>
          </cell>
          <cell r="L297">
            <v>67</v>
          </cell>
          <cell r="M297" t="str">
            <v>-</v>
          </cell>
          <cell r="N297" t="str">
            <v>-</v>
          </cell>
        </row>
        <row r="298">
          <cell r="A298" t="str">
            <v>GOV_2005_A_GR_MAL</v>
          </cell>
          <cell r="B298" t="str">
            <v>GOV</v>
          </cell>
          <cell r="C298">
            <v>2005</v>
          </cell>
          <cell r="D298" t="str">
            <v>A</v>
          </cell>
          <cell r="E298" t="str">
            <v>MAL</v>
          </cell>
          <cell r="F298" t="str">
            <v>GR</v>
          </cell>
          <cell r="G298">
            <v>109.3</v>
          </cell>
          <cell r="H298">
            <v>107.9</v>
          </cell>
          <cell r="I298">
            <v>104.8</v>
          </cell>
          <cell r="J298">
            <v>101.1</v>
          </cell>
          <cell r="K298">
            <v>96.8</v>
          </cell>
          <cell r="L298" t="str">
            <v>-</v>
          </cell>
          <cell r="M298" t="str">
            <v>-</v>
          </cell>
          <cell r="N298" t="str">
            <v>-</v>
          </cell>
        </row>
        <row r="299">
          <cell r="A299" t="str">
            <v>GOV_2005_A_ES_MAL</v>
          </cell>
          <cell r="B299" t="str">
            <v>GOV</v>
          </cell>
          <cell r="C299">
            <v>2005</v>
          </cell>
          <cell r="D299" t="str">
            <v>A</v>
          </cell>
          <cell r="E299" t="str">
            <v>MAL</v>
          </cell>
          <cell r="F299" t="str">
            <v>ES</v>
          </cell>
          <cell r="G299">
            <v>46.6</v>
          </cell>
          <cell r="H299">
            <v>43.1</v>
          </cell>
          <cell r="I299">
            <v>40.299999999999997</v>
          </cell>
          <cell r="J299">
            <v>38</v>
          </cell>
          <cell r="K299">
            <v>36</v>
          </cell>
          <cell r="L299" t="str">
            <v>-</v>
          </cell>
          <cell r="M299" t="str">
            <v>-</v>
          </cell>
          <cell r="N299" t="str">
            <v>-</v>
          </cell>
        </row>
        <row r="300">
          <cell r="A300" t="str">
            <v>GOV_2005_A_FR_MAL</v>
          </cell>
          <cell r="B300" t="str">
            <v>GOV</v>
          </cell>
          <cell r="C300">
            <v>2005</v>
          </cell>
          <cell r="D300" t="str">
            <v>A</v>
          </cell>
          <cell r="E300" t="str">
            <v>MAL</v>
          </cell>
          <cell r="F300" t="str">
            <v>FR</v>
          </cell>
          <cell r="G300">
            <v>65.099999999999994</v>
          </cell>
          <cell r="H300">
            <v>65.8</v>
          </cell>
          <cell r="I300">
            <v>66</v>
          </cell>
          <cell r="J300">
            <v>65.599999999999994</v>
          </cell>
          <cell r="K300">
            <v>64.599999999999994</v>
          </cell>
          <cell r="L300">
            <v>62.8</v>
          </cell>
          <cell r="M300" t="str">
            <v>-</v>
          </cell>
          <cell r="N300" t="str">
            <v>-</v>
          </cell>
        </row>
        <row r="301">
          <cell r="A301" t="str">
            <v>GOV_2005_A_IE_MAL</v>
          </cell>
          <cell r="B301" t="str">
            <v>GOV</v>
          </cell>
          <cell r="C301">
            <v>2005</v>
          </cell>
          <cell r="D301" t="str">
            <v>A</v>
          </cell>
          <cell r="E301" t="str">
            <v>MAL</v>
          </cell>
          <cell r="F301" t="str">
            <v>IE</v>
          </cell>
          <cell r="G301">
            <v>29.4</v>
          </cell>
          <cell r="H301">
            <v>28</v>
          </cell>
          <cell r="I301">
            <v>28</v>
          </cell>
          <cell r="J301">
            <v>28.2</v>
          </cell>
          <cell r="K301">
            <v>28.3</v>
          </cell>
          <cell r="L301" t="str">
            <v>-</v>
          </cell>
          <cell r="M301" t="str">
            <v>-</v>
          </cell>
          <cell r="N301" t="str">
            <v>-</v>
          </cell>
        </row>
        <row r="302">
          <cell r="A302" t="str">
            <v>GOV_2005_A_IT_MAL</v>
          </cell>
          <cell r="B302" t="str">
            <v>GOV</v>
          </cell>
          <cell r="C302">
            <v>2005</v>
          </cell>
          <cell r="D302" t="str">
            <v>A</v>
          </cell>
          <cell r="E302" t="str">
            <v>MAL</v>
          </cell>
          <cell r="F302" t="str">
            <v>IT</v>
          </cell>
          <cell r="G302">
            <v>106.5</v>
          </cell>
          <cell r="H302">
            <v>108.5</v>
          </cell>
          <cell r="I302">
            <v>108</v>
          </cell>
          <cell r="J302">
            <v>106.1</v>
          </cell>
          <cell r="K302">
            <v>104.4</v>
          </cell>
          <cell r="L302">
            <v>101.7</v>
          </cell>
          <cell r="M302" t="str">
            <v>-</v>
          </cell>
          <cell r="N302" t="str">
            <v>-</v>
          </cell>
        </row>
        <row r="303">
          <cell r="A303" t="str">
            <v>GOV_2005_A_LU_MAL</v>
          </cell>
          <cell r="B303" t="str">
            <v>GOV</v>
          </cell>
          <cell r="C303">
            <v>2005</v>
          </cell>
          <cell r="D303" t="str">
            <v>A</v>
          </cell>
          <cell r="E303" t="str">
            <v>MAL</v>
          </cell>
          <cell r="F303" t="str">
            <v>LU</v>
          </cell>
          <cell r="G303">
            <v>6.6</v>
          </cell>
          <cell r="H303">
            <v>6.4</v>
          </cell>
          <cell r="I303">
            <v>9.6</v>
          </cell>
          <cell r="J303">
            <v>9.9</v>
          </cell>
          <cell r="K303">
            <v>10.199999999999999</v>
          </cell>
          <cell r="L303" t="str">
            <v>-</v>
          </cell>
          <cell r="M303" t="str">
            <v>-</v>
          </cell>
          <cell r="N303" t="str">
            <v>-</v>
          </cell>
        </row>
        <row r="304">
          <cell r="A304" t="str">
            <v>GOV_2005_A_NL_MAL</v>
          </cell>
          <cell r="B304" t="str">
            <v>GOV</v>
          </cell>
          <cell r="C304">
            <v>2005</v>
          </cell>
          <cell r="D304" t="str">
            <v>A</v>
          </cell>
          <cell r="E304" t="str">
            <v>MAL</v>
          </cell>
          <cell r="F304" t="str">
            <v>NL</v>
          </cell>
          <cell r="G304">
            <v>53.1</v>
          </cell>
          <cell r="H304">
            <v>54.4</v>
          </cell>
          <cell r="I304">
            <v>54.5</v>
          </cell>
          <cell r="J304">
            <v>53.9</v>
          </cell>
          <cell r="K304">
            <v>53.1</v>
          </cell>
          <cell r="L304" t="str">
            <v>-</v>
          </cell>
          <cell r="M304" t="str">
            <v>-</v>
          </cell>
          <cell r="N304" t="str">
            <v>-</v>
          </cell>
        </row>
        <row r="305">
          <cell r="A305" t="str">
            <v>GOV_2005_A_AT_MAL</v>
          </cell>
          <cell r="B305" t="str">
            <v>GOV</v>
          </cell>
          <cell r="C305">
            <v>2005</v>
          </cell>
          <cell r="D305" t="str">
            <v>A</v>
          </cell>
          <cell r="E305" t="str">
            <v>MAL</v>
          </cell>
          <cell r="F305" t="str">
            <v>AT</v>
          </cell>
          <cell r="G305">
            <v>63.6</v>
          </cell>
          <cell r="H305">
            <v>63.4</v>
          </cell>
          <cell r="I305">
            <v>63.1</v>
          </cell>
          <cell r="J305">
            <v>61.6</v>
          </cell>
          <cell r="K305">
            <v>59.5</v>
          </cell>
          <cell r="L305" t="str">
            <v>-</v>
          </cell>
          <cell r="M305" t="str">
            <v>-</v>
          </cell>
          <cell r="N305" t="str">
            <v>-</v>
          </cell>
        </row>
        <row r="306">
          <cell r="A306" t="str">
            <v>GOV_2005_A_PT_MAL</v>
          </cell>
          <cell r="B306" t="str">
            <v>GOV</v>
          </cell>
          <cell r="C306">
            <v>2005</v>
          </cell>
          <cell r="D306" t="str">
            <v>A</v>
          </cell>
          <cell r="E306" t="str">
            <v>MAL</v>
          </cell>
          <cell r="F306" t="str">
            <v>PT</v>
          </cell>
          <cell r="G306">
            <v>59.4</v>
          </cell>
          <cell r="H306">
            <v>65.5</v>
          </cell>
          <cell r="I306">
            <v>68.7</v>
          </cell>
          <cell r="J306">
            <v>69.3</v>
          </cell>
          <cell r="K306">
            <v>68.400000000000006</v>
          </cell>
          <cell r="L306">
            <v>66.2</v>
          </cell>
          <cell r="M306" t="str">
            <v>-</v>
          </cell>
          <cell r="N306" t="str">
            <v>-</v>
          </cell>
        </row>
        <row r="307">
          <cell r="A307" t="str">
            <v>GOV_2005_A_FI_MAL</v>
          </cell>
          <cell r="B307" t="str">
            <v>GOV</v>
          </cell>
          <cell r="C307">
            <v>2005</v>
          </cell>
          <cell r="D307" t="str">
            <v>A</v>
          </cell>
          <cell r="E307" t="str">
            <v>MAL</v>
          </cell>
          <cell r="F307" t="str">
            <v>FI</v>
          </cell>
          <cell r="G307">
            <v>44.9</v>
          </cell>
          <cell r="H307">
            <v>42.7</v>
          </cell>
          <cell r="I307">
            <v>41.7</v>
          </cell>
          <cell r="J307">
            <v>41.1</v>
          </cell>
          <cell r="K307">
            <v>40.6</v>
          </cell>
          <cell r="L307">
            <v>40.1</v>
          </cell>
          <cell r="M307" t="str">
            <v>-</v>
          </cell>
          <cell r="N307" t="str">
            <v>-</v>
          </cell>
        </row>
        <row r="308">
          <cell r="A308" t="str">
            <v>GOV_2005_A_I3_MAL</v>
          </cell>
          <cell r="B308" t="str">
            <v>GOV</v>
          </cell>
          <cell r="C308">
            <v>2005</v>
          </cell>
          <cell r="D308" t="str">
            <v>A</v>
          </cell>
          <cell r="E308" t="str">
            <v>MAL</v>
          </cell>
          <cell r="F308" t="str">
            <v>I3</v>
          </cell>
          <cell r="G308">
            <v>70.346351450154344</v>
          </cell>
          <cell r="H308">
            <v>70.978132146131614</v>
          </cell>
          <cell r="I308">
            <v>70.780401607391795</v>
          </cell>
          <cell r="J308">
            <v>69.539077470058686</v>
          </cell>
          <cell r="K308">
            <v>68.258880655224615</v>
          </cell>
          <cell r="L308" t="str">
            <v>-</v>
          </cell>
          <cell r="M308" t="str">
            <v>-</v>
          </cell>
          <cell r="N308" t="str">
            <v>-</v>
          </cell>
        </row>
        <row r="309">
          <cell r="A309" t="str">
            <v>GOV_2005_A_CZ_MAL</v>
          </cell>
          <cell r="B309" t="str">
            <v>GOV</v>
          </cell>
          <cell r="C309">
            <v>2005</v>
          </cell>
          <cell r="D309" t="str">
            <v>A</v>
          </cell>
          <cell r="E309" t="str">
            <v>MAL</v>
          </cell>
          <cell r="F309" t="str">
            <v>CZ</v>
          </cell>
          <cell r="G309">
            <v>36.799999999999997</v>
          </cell>
          <cell r="H309">
            <v>37.4</v>
          </cell>
          <cell r="I309">
            <v>37.1</v>
          </cell>
          <cell r="J309">
            <v>37.9</v>
          </cell>
          <cell r="K309">
            <v>37.799999999999997</v>
          </cell>
          <cell r="L309" t="str">
            <v>-</v>
          </cell>
          <cell r="M309" t="str">
            <v>-</v>
          </cell>
          <cell r="N309" t="str">
            <v>-</v>
          </cell>
        </row>
        <row r="310">
          <cell r="A310" t="str">
            <v>GOV_2005_A_DK_MALP</v>
          </cell>
          <cell r="B310" t="str">
            <v>GOV</v>
          </cell>
          <cell r="C310">
            <v>2005</v>
          </cell>
          <cell r="D310" t="str">
            <v>A</v>
          </cell>
          <cell r="E310" t="str">
            <v>MALP</v>
          </cell>
          <cell r="F310" t="str">
            <v>DK</v>
          </cell>
          <cell r="G310" t="str">
            <v>NA</v>
          </cell>
          <cell r="H310" t="str">
            <v>NA</v>
          </cell>
          <cell r="I310" t="str">
            <v>NA</v>
          </cell>
          <cell r="J310" t="str">
            <v>NA</v>
          </cell>
          <cell r="K310" t="str">
            <v>NA</v>
          </cell>
          <cell r="M310" t="str">
            <v>NA</v>
          </cell>
          <cell r="N310" t="str">
            <v>-</v>
          </cell>
        </row>
        <row r="311">
          <cell r="A311" t="str">
            <v>GOV_2005_A_DK_MAL</v>
          </cell>
          <cell r="B311" t="str">
            <v>GOV</v>
          </cell>
          <cell r="C311">
            <v>2005</v>
          </cell>
          <cell r="D311" t="str">
            <v>A</v>
          </cell>
          <cell r="E311" t="str">
            <v>MAL</v>
          </cell>
          <cell r="F311" t="str">
            <v>DK</v>
          </cell>
          <cell r="G311">
            <v>42.3</v>
          </cell>
          <cell r="H311">
            <v>35.6</v>
          </cell>
          <cell r="I311">
            <v>31.7</v>
          </cell>
          <cell r="J311">
            <v>28.9</v>
          </cell>
          <cell r="K311">
            <v>26.5</v>
          </cell>
          <cell r="L311" t="str">
            <v xml:space="preserve"> -</v>
          </cell>
          <cell r="M311">
            <v>21.5</v>
          </cell>
          <cell r="N311" t="str">
            <v>-</v>
          </cell>
        </row>
        <row r="312">
          <cell r="A312" t="str">
            <v>GOV_2005_A_EE_MAL</v>
          </cell>
          <cell r="B312" t="str">
            <v>GOV</v>
          </cell>
          <cell r="C312">
            <v>2005</v>
          </cell>
          <cell r="D312" t="str">
            <v>A</v>
          </cell>
          <cell r="E312" t="str">
            <v>MAL</v>
          </cell>
          <cell r="F312" t="str">
            <v>EE</v>
          </cell>
          <cell r="G312">
            <v>5.4</v>
          </cell>
          <cell r="H312">
            <v>4.5999999999999996</v>
          </cell>
          <cell r="I312">
            <v>4.4000000000000004</v>
          </cell>
          <cell r="J312">
            <v>3.3</v>
          </cell>
          <cell r="K312">
            <v>3</v>
          </cell>
          <cell r="L312">
            <v>2.8</v>
          </cell>
          <cell r="M312" t="str">
            <v>-</v>
          </cell>
          <cell r="N312" t="str">
            <v>-</v>
          </cell>
        </row>
        <row r="313">
          <cell r="A313" t="str">
            <v>GOV_2005_A_CY_MAL</v>
          </cell>
          <cell r="B313" t="str">
            <v>GOV</v>
          </cell>
          <cell r="C313">
            <v>2005</v>
          </cell>
          <cell r="D313" t="str">
            <v>A</v>
          </cell>
          <cell r="E313" t="str">
            <v>MAL</v>
          </cell>
          <cell r="F313" t="str">
            <v>CY</v>
          </cell>
          <cell r="G313">
            <v>71.3</v>
          </cell>
          <cell r="H313">
            <v>70.5</v>
          </cell>
          <cell r="I313">
            <v>67</v>
          </cell>
          <cell r="J313">
            <v>64</v>
          </cell>
          <cell r="K313">
            <v>56.9</v>
          </cell>
          <cell r="L313">
            <v>53.5</v>
          </cell>
          <cell r="M313" t="str">
            <v>-</v>
          </cell>
          <cell r="N313" t="str">
            <v>-</v>
          </cell>
        </row>
        <row r="314">
          <cell r="A314" t="str">
            <v>GOV_2005_A_LV_MAL</v>
          </cell>
          <cell r="B314" t="str">
            <v>GOV</v>
          </cell>
          <cell r="C314">
            <v>2005</v>
          </cell>
          <cell r="D314" t="str">
            <v>A</v>
          </cell>
          <cell r="E314" t="str">
            <v>MAL</v>
          </cell>
          <cell r="F314" t="str">
            <v>LV</v>
          </cell>
          <cell r="G314">
            <v>14.7</v>
          </cell>
          <cell r="H314">
            <v>13.1</v>
          </cell>
          <cell r="I314">
            <v>14.9</v>
          </cell>
          <cell r="J314">
            <v>13.6</v>
          </cell>
          <cell r="K314">
            <v>13.7</v>
          </cell>
          <cell r="L314" t="str">
            <v>-</v>
          </cell>
          <cell r="M314" t="str">
            <v>-</v>
          </cell>
          <cell r="N314" t="str">
            <v>-</v>
          </cell>
        </row>
        <row r="315">
          <cell r="A315" t="str">
            <v>GOV_2005_A_LT_MAL</v>
          </cell>
          <cell r="B315" t="str">
            <v>GOV</v>
          </cell>
          <cell r="C315">
            <v>2005</v>
          </cell>
          <cell r="D315" t="str">
            <v>A</v>
          </cell>
          <cell r="E315" t="str">
            <v>MAL</v>
          </cell>
          <cell r="F315" t="str">
            <v>LT</v>
          </cell>
          <cell r="G315">
            <v>19.5</v>
          </cell>
          <cell r="H315">
            <v>19.2</v>
          </cell>
          <cell r="I315">
            <v>19.899999999999999</v>
          </cell>
          <cell r="J315">
            <v>19.8</v>
          </cell>
          <cell r="K315">
            <v>18.899999999999999</v>
          </cell>
          <cell r="L315" t="str">
            <v>-</v>
          </cell>
          <cell r="M315" t="str">
            <v>-</v>
          </cell>
          <cell r="N315" t="str">
            <v>-</v>
          </cell>
        </row>
        <row r="316">
          <cell r="A316" t="str">
            <v>GOV_2005_A_HU_MALP</v>
          </cell>
          <cell r="B316" t="str">
            <v>GOV</v>
          </cell>
          <cell r="C316">
            <v>2005</v>
          </cell>
          <cell r="D316" t="str">
            <v>A</v>
          </cell>
          <cell r="E316" t="str">
            <v>MALP</v>
          </cell>
          <cell r="F316" t="str">
            <v>HU</v>
          </cell>
          <cell r="G316">
            <v>60.3</v>
          </cell>
          <cell r="H316">
            <v>61.5</v>
          </cell>
          <cell r="I316">
            <v>63</v>
          </cell>
          <cell r="J316">
            <v>63.2</v>
          </cell>
          <cell r="K316">
            <v>62.3</v>
          </cell>
          <cell r="N316" t="str">
            <v>-</v>
          </cell>
        </row>
        <row r="317">
          <cell r="A317" t="str">
            <v>GOV_2005_A_HU_MAL</v>
          </cell>
          <cell r="B317" t="str">
            <v>GOV</v>
          </cell>
          <cell r="C317">
            <v>2005</v>
          </cell>
          <cell r="D317" t="str">
            <v>A</v>
          </cell>
          <cell r="E317" t="str">
            <v>MAL</v>
          </cell>
          <cell r="F317" t="str">
            <v>HU</v>
          </cell>
          <cell r="G317">
            <v>57.2</v>
          </cell>
          <cell r="H317">
            <v>57.7</v>
          </cell>
          <cell r="I317">
            <v>58.4</v>
          </cell>
          <cell r="J317">
            <v>57.9</v>
          </cell>
          <cell r="K317">
            <v>56.2</v>
          </cell>
          <cell r="L317" t="str">
            <v>-</v>
          </cell>
          <cell r="M317" t="str">
            <v>-</v>
          </cell>
          <cell r="N317" t="str">
            <v>-</v>
          </cell>
        </row>
        <row r="318">
          <cell r="A318" t="str">
            <v>GOV_2005_A_MT_MAL</v>
          </cell>
          <cell r="B318" t="str">
            <v>GOV</v>
          </cell>
          <cell r="C318">
            <v>2005</v>
          </cell>
          <cell r="D318" t="str">
            <v>A</v>
          </cell>
          <cell r="E318" t="str">
            <v>MAL</v>
          </cell>
          <cell r="F318" t="str">
            <v>MT</v>
          </cell>
          <cell r="G318">
            <v>76.7</v>
          </cell>
          <cell r="H318">
            <v>76.7</v>
          </cell>
          <cell r="I318">
            <v>70.8</v>
          </cell>
          <cell r="J318">
            <v>68.900000000000006</v>
          </cell>
          <cell r="K318">
            <v>67.3</v>
          </cell>
          <cell r="L318" t="str">
            <v>-</v>
          </cell>
          <cell r="M318" t="str">
            <v>-</v>
          </cell>
          <cell r="N318" t="str">
            <v>-</v>
          </cell>
        </row>
        <row r="319">
          <cell r="A319" t="str">
            <v>GOV_2005_A_PL_MALP</v>
          </cell>
          <cell r="B319" t="str">
            <v>GOV</v>
          </cell>
          <cell r="C319">
            <v>2005</v>
          </cell>
          <cell r="D319" t="str">
            <v>A</v>
          </cell>
          <cell r="E319" t="str">
            <v>MALP</v>
          </cell>
          <cell r="F319" t="str">
            <v>PL</v>
          </cell>
          <cell r="G319">
            <v>45.9</v>
          </cell>
          <cell r="H319">
            <v>47.9</v>
          </cell>
          <cell r="I319">
            <v>51.2</v>
          </cell>
          <cell r="J319">
            <v>52.1</v>
          </cell>
          <cell r="K319">
            <v>52.6</v>
          </cell>
          <cell r="N319" t="str">
            <v>-</v>
          </cell>
        </row>
        <row r="320">
          <cell r="A320" t="str">
            <v>GOV_2005_A_PL_MAL</v>
          </cell>
          <cell r="B320" t="str">
            <v>GOV</v>
          </cell>
          <cell r="C320">
            <v>2005</v>
          </cell>
          <cell r="D320" t="str">
            <v>A</v>
          </cell>
          <cell r="E320" t="str">
            <v>MAL</v>
          </cell>
          <cell r="F320" t="str">
            <v>PL</v>
          </cell>
          <cell r="G320">
            <v>41.9</v>
          </cell>
          <cell r="H320">
            <v>42.5</v>
          </cell>
          <cell r="I320">
            <v>45</v>
          </cell>
          <cell r="J320">
            <v>45.3</v>
          </cell>
          <cell r="K320">
            <v>45.4</v>
          </cell>
          <cell r="L320" t="str">
            <v>-</v>
          </cell>
          <cell r="M320" t="str">
            <v>-</v>
          </cell>
          <cell r="N320" t="str">
            <v>-</v>
          </cell>
        </row>
        <row r="321">
          <cell r="A321" t="str">
            <v>GOV_2005_A_SI_MAL</v>
          </cell>
          <cell r="B321" t="str">
            <v>GOV</v>
          </cell>
          <cell r="C321">
            <v>2005</v>
          </cell>
          <cell r="D321" t="str">
            <v>A</v>
          </cell>
          <cell r="E321" t="str">
            <v>MAL</v>
          </cell>
          <cell r="F321" t="str">
            <v>SI</v>
          </cell>
          <cell r="G321">
            <v>29.5</v>
          </cell>
          <cell r="H321">
            <v>29</v>
          </cell>
          <cell r="I321">
            <v>29.6</v>
          </cell>
          <cell r="J321">
            <v>29.8</v>
          </cell>
          <cell r="K321">
            <v>29.4</v>
          </cell>
          <cell r="L321" t="str">
            <v>-</v>
          </cell>
          <cell r="M321" t="str">
            <v>-</v>
          </cell>
          <cell r="N321" t="str">
            <v>-</v>
          </cell>
        </row>
        <row r="322">
          <cell r="A322" t="str">
            <v>GOV_2005_A_SK_MALP</v>
          </cell>
          <cell r="B322" t="str">
            <v>GOV</v>
          </cell>
          <cell r="C322">
            <v>2005</v>
          </cell>
          <cell r="D322" t="str">
            <v>A</v>
          </cell>
          <cell r="E322" t="str">
            <v>MALP</v>
          </cell>
          <cell r="F322" t="str">
            <v>SK</v>
          </cell>
          <cell r="G322" t="str">
            <v>n.a.</v>
          </cell>
          <cell r="H322" t="str">
            <v>n.a.</v>
          </cell>
          <cell r="I322" t="str">
            <v>n.a.</v>
          </cell>
          <cell r="J322" t="str">
            <v>n.a.</v>
          </cell>
          <cell r="K322" t="str">
            <v>n.a.</v>
          </cell>
          <cell r="N322" t="str">
            <v>-</v>
          </cell>
        </row>
        <row r="323">
          <cell r="A323" t="str">
            <v>GOV_2005_A_SK_MAL</v>
          </cell>
          <cell r="B323" t="str">
            <v>GOV</v>
          </cell>
          <cell r="C323">
            <v>2005</v>
          </cell>
          <cell r="D323" t="str">
            <v>A</v>
          </cell>
          <cell r="E323" t="str">
            <v>MAL</v>
          </cell>
          <cell r="F323" t="str">
            <v>SK</v>
          </cell>
          <cell r="G323">
            <v>42.6</v>
          </cell>
          <cell r="H323">
            <v>33.700000000000003</v>
          </cell>
          <cell r="I323">
            <v>35.5</v>
          </cell>
          <cell r="J323">
            <v>35.200000000000003</v>
          </cell>
          <cell r="K323">
            <v>36.200000000000003</v>
          </cell>
          <cell r="L323" t="str">
            <v>-</v>
          </cell>
          <cell r="M323" t="str">
            <v>-</v>
          </cell>
          <cell r="N323" t="str">
            <v>-</v>
          </cell>
        </row>
        <row r="324">
          <cell r="A324" t="str">
            <v>GOV_2005_A_SE_MALP</v>
          </cell>
          <cell r="B324" t="str">
            <v>GOV</v>
          </cell>
          <cell r="C324">
            <v>2005</v>
          </cell>
          <cell r="D324" t="str">
            <v>A</v>
          </cell>
          <cell r="E324" t="str">
            <v>MALP</v>
          </cell>
          <cell r="F324" t="str">
            <v>SE</v>
          </cell>
          <cell r="G324" t="str">
            <v>NA</v>
          </cell>
          <cell r="H324">
            <v>51.5</v>
          </cell>
          <cell r="I324">
            <v>49.9</v>
          </cell>
          <cell r="J324">
            <v>48.2</v>
          </cell>
          <cell r="K324">
            <v>46.5</v>
          </cell>
          <cell r="N324" t="str">
            <v>-</v>
          </cell>
        </row>
        <row r="325">
          <cell r="A325" t="str">
            <v>GOV_2005_A_SE_MAL</v>
          </cell>
          <cell r="B325" t="str">
            <v>GOV</v>
          </cell>
          <cell r="C325">
            <v>2005</v>
          </cell>
          <cell r="D325" t="str">
            <v>A</v>
          </cell>
          <cell r="E325" t="str">
            <v>MAL</v>
          </cell>
          <cell r="F325" t="str">
            <v>SE</v>
          </cell>
          <cell r="G325">
            <v>51.1</v>
          </cell>
          <cell r="H325">
            <v>50.9</v>
          </cell>
          <cell r="I325">
            <v>49.4</v>
          </cell>
          <cell r="J325">
            <v>47.8</v>
          </cell>
          <cell r="K325">
            <v>46</v>
          </cell>
          <cell r="L325" t="str">
            <v>-</v>
          </cell>
          <cell r="M325" t="str">
            <v>-</v>
          </cell>
          <cell r="N325" t="str">
            <v>-</v>
          </cell>
        </row>
        <row r="326">
          <cell r="A326" t="str">
            <v>GOV_2005_A_GB_MAL</v>
          </cell>
          <cell r="B326" t="str">
            <v>GOV</v>
          </cell>
          <cell r="C326">
            <v>2005</v>
          </cell>
          <cell r="D326" t="str">
            <v>A</v>
          </cell>
          <cell r="E326" t="str">
            <v>MAL</v>
          </cell>
          <cell r="F326" t="str">
            <v>GB</v>
          </cell>
          <cell r="G326">
            <v>40.9</v>
          </cell>
          <cell r="H326">
            <v>43.3</v>
          </cell>
          <cell r="I326">
            <v>44.4</v>
          </cell>
          <cell r="J326">
            <v>44.8</v>
          </cell>
          <cell r="K326">
            <v>44.7</v>
          </cell>
          <cell r="L326">
            <v>44.6</v>
          </cell>
          <cell r="M326">
            <v>44.4</v>
          </cell>
          <cell r="N326" t="str">
            <v>-</v>
          </cell>
        </row>
        <row r="327">
          <cell r="A327" t="str">
            <v>GOV_2005_A_D3_MAL</v>
          </cell>
          <cell r="B327" t="str">
            <v>GOV</v>
          </cell>
          <cell r="C327">
            <v>2005</v>
          </cell>
          <cell r="D327" t="str">
            <v>A</v>
          </cell>
          <cell r="E327" t="str">
            <v>MAL</v>
          </cell>
          <cell r="F327" t="str">
            <v>D3</v>
          </cell>
          <cell r="G327" t="e">
            <v>#REF!</v>
          </cell>
          <cell r="H327" t="e">
            <v>#REF!</v>
          </cell>
          <cell r="I327" t="e">
            <v>#REF!</v>
          </cell>
          <cell r="J327" t="e">
            <v>#REF!</v>
          </cell>
          <cell r="K327" t="e">
            <v>#REF!</v>
          </cell>
          <cell r="L327" t="str">
            <v>-</v>
          </cell>
          <cell r="M327" t="str">
            <v>-</v>
          </cell>
          <cell r="N327" t="str">
            <v>-</v>
          </cell>
        </row>
        <row r="328">
          <cell r="A328" t="str">
            <v>GOV_2005_A_DK_SPPMAL</v>
          </cell>
          <cell r="B328" t="str">
            <v>GOV</v>
          </cell>
          <cell r="C328">
            <v>2005</v>
          </cell>
          <cell r="D328" t="str">
            <v>A</v>
          </cell>
          <cell r="E328" t="str">
            <v>SPPMAL</v>
          </cell>
          <cell r="F328" t="str">
            <v>DK</v>
          </cell>
          <cell r="G328" t="str">
            <v>NA</v>
          </cell>
          <cell r="H328" t="str">
            <v>NA</v>
          </cell>
          <cell r="I328" t="str">
            <v>NA</v>
          </cell>
          <cell r="J328" t="str">
            <v>NA</v>
          </cell>
          <cell r="K328" t="str">
            <v>NA</v>
          </cell>
          <cell r="L328" t="str">
            <v>NA</v>
          </cell>
          <cell r="M328" t="str">
            <v>NA</v>
          </cell>
          <cell r="N328" t="str">
            <v>-</v>
          </cell>
        </row>
        <row r="329">
          <cell r="A329" t="str">
            <v>GOV_2005_A_HU_SPPMAL</v>
          </cell>
          <cell r="B329" t="str">
            <v>GOV</v>
          </cell>
          <cell r="C329">
            <v>2005</v>
          </cell>
          <cell r="D329" t="str">
            <v>A</v>
          </cell>
          <cell r="E329" t="str">
            <v>SPPMAL</v>
          </cell>
          <cell r="F329" t="str">
            <v>HU</v>
          </cell>
          <cell r="G329">
            <v>3.0999999999999943</v>
          </cell>
          <cell r="H329">
            <v>3.7999999999999972</v>
          </cell>
          <cell r="I329">
            <v>4.6000000000000014</v>
          </cell>
          <cell r="J329">
            <v>5.3000000000000043</v>
          </cell>
          <cell r="K329">
            <v>6.0999999999999943</v>
          </cell>
          <cell r="L329" t="e">
            <v>#VALUE!</v>
          </cell>
          <cell r="M329" t="e">
            <v>#VALUE!</v>
          </cell>
          <cell r="N329" t="str">
            <v>-</v>
          </cell>
        </row>
        <row r="330">
          <cell r="A330" t="str">
            <v>GOV_2005_A_PL_SPPMAL</v>
          </cell>
          <cell r="B330" t="str">
            <v>GOV</v>
          </cell>
          <cell r="C330">
            <v>2005</v>
          </cell>
          <cell r="D330" t="str">
            <v>A</v>
          </cell>
          <cell r="E330" t="str">
            <v>SPPMAL</v>
          </cell>
          <cell r="F330" t="str">
            <v>PL</v>
          </cell>
          <cell r="H330">
            <v>5.3999999999999986</v>
          </cell>
          <cell r="N330" t="str">
            <v>-</v>
          </cell>
        </row>
        <row r="331">
          <cell r="A331" t="str">
            <v>GOV_2005_A_SK_SPPMAL</v>
          </cell>
          <cell r="B331" t="str">
            <v>GOV</v>
          </cell>
          <cell r="C331">
            <v>2005</v>
          </cell>
          <cell r="D331" t="str">
            <v>A</v>
          </cell>
          <cell r="E331" t="str">
            <v>SPPMAL</v>
          </cell>
          <cell r="F331" t="str">
            <v>SK</v>
          </cell>
          <cell r="G331" t="str">
            <v>NA</v>
          </cell>
          <cell r="H331" t="str">
            <v>NA</v>
          </cell>
          <cell r="I331" t="str">
            <v>NA</v>
          </cell>
          <cell r="J331" t="str">
            <v>NA</v>
          </cell>
          <cell r="K331" t="str">
            <v>NA</v>
          </cell>
          <cell r="L331" t="str">
            <v>NA</v>
          </cell>
          <cell r="M331" t="str">
            <v>NA</v>
          </cell>
          <cell r="N331" t="str">
            <v>-</v>
          </cell>
        </row>
        <row r="332">
          <cell r="A332" t="str">
            <v>GOV_2005_A_SE_SPPMAL</v>
          </cell>
          <cell r="B332" t="str">
            <v>GOV</v>
          </cell>
          <cell r="C332">
            <v>2005</v>
          </cell>
          <cell r="D332" t="str">
            <v>A</v>
          </cell>
          <cell r="E332" t="str">
            <v>SPPMAL</v>
          </cell>
          <cell r="F332" t="str">
            <v>SE</v>
          </cell>
          <cell r="H332">
            <v>0.60000000000000142</v>
          </cell>
          <cell r="I332">
            <v>0.5</v>
          </cell>
          <cell r="J332">
            <v>0.40000000000000568</v>
          </cell>
          <cell r="K332">
            <v>0.5</v>
          </cell>
          <cell r="L332" t="e">
            <v>#VALUE!</v>
          </cell>
          <cell r="M332" t="e">
            <v>#VALUE!</v>
          </cell>
          <cell r="N332" t="str">
            <v>-</v>
          </cell>
        </row>
        <row r="333">
          <cell r="A333" t="str">
            <v>GOV_2005_A_BE_HICP</v>
          </cell>
          <cell r="B333" t="str">
            <v>GOV</v>
          </cell>
          <cell r="C333">
            <v>2005</v>
          </cell>
          <cell r="D333" t="str">
            <v>A</v>
          </cell>
          <cell r="E333" t="str">
            <v>HICP</v>
          </cell>
          <cell r="F333" t="str">
            <v>BE</v>
          </cell>
          <cell r="G333">
            <v>1.9</v>
          </cell>
          <cell r="H333">
            <v>2.9</v>
          </cell>
          <cell r="I333">
            <v>2.8</v>
          </cell>
          <cell r="J333">
            <v>2</v>
          </cell>
          <cell r="K333">
            <v>1.9</v>
          </cell>
          <cell r="L333">
            <v>1.7</v>
          </cell>
          <cell r="M333" t="str">
            <v>-</v>
          </cell>
          <cell r="N333" t="str">
            <v>-</v>
          </cell>
        </row>
        <row r="334">
          <cell r="A334" t="str">
            <v>GOV_2005_A_DE_HICP</v>
          </cell>
          <cell r="B334" t="str">
            <v>GOV</v>
          </cell>
          <cell r="C334">
            <v>2005</v>
          </cell>
          <cell r="D334" t="str">
            <v>A</v>
          </cell>
          <cell r="E334" t="str">
            <v>HICP</v>
          </cell>
          <cell r="F334" t="str">
            <v>DE</v>
          </cell>
          <cell r="G334" t="str">
            <v>-</v>
          </cell>
          <cell r="H334" t="str">
            <v>-</v>
          </cell>
          <cell r="I334" t="str">
            <v>-</v>
          </cell>
          <cell r="J334" t="str">
            <v>-</v>
          </cell>
          <cell r="K334" t="str">
            <v>-</v>
          </cell>
          <cell r="L334" t="str">
            <v>-</v>
          </cell>
          <cell r="M334" t="str">
            <v>-</v>
          </cell>
          <cell r="N334" t="str">
            <v>-</v>
          </cell>
        </row>
        <row r="335">
          <cell r="A335" t="str">
            <v>GOV_2005_A_GR_HICP</v>
          </cell>
          <cell r="B335" t="str">
            <v>GOV</v>
          </cell>
          <cell r="C335">
            <v>2005</v>
          </cell>
          <cell r="D335" t="str">
            <v>A</v>
          </cell>
          <cell r="E335" t="str">
            <v>HICP</v>
          </cell>
          <cell r="F335" t="str">
            <v>GR</v>
          </cell>
          <cell r="G335">
            <v>3</v>
          </cell>
          <cell r="H335">
            <v>3.5</v>
          </cell>
          <cell r="I335">
            <v>3.2</v>
          </cell>
          <cell r="J335">
            <v>3</v>
          </cell>
          <cell r="K335">
            <v>2.7</v>
          </cell>
          <cell r="L335" t="str">
            <v>-</v>
          </cell>
          <cell r="M335" t="str">
            <v>-</v>
          </cell>
          <cell r="N335" t="str">
            <v>-</v>
          </cell>
        </row>
        <row r="336">
          <cell r="A336" t="str">
            <v>GOV_2005_A_ES_HICP</v>
          </cell>
          <cell r="B336" t="str">
            <v>GOV</v>
          </cell>
          <cell r="C336">
            <v>2005</v>
          </cell>
          <cell r="D336" t="str">
            <v>A</v>
          </cell>
          <cell r="E336" t="str">
            <v>HICP</v>
          </cell>
          <cell r="F336" t="str">
            <v>ES</v>
          </cell>
          <cell r="G336" t="str">
            <v>-</v>
          </cell>
          <cell r="H336" t="str">
            <v>-</v>
          </cell>
          <cell r="I336" t="str">
            <v>-</v>
          </cell>
          <cell r="J336" t="str">
            <v>-</v>
          </cell>
          <cell r="K336" t="str">
            <v>-</v>
          </cell>
          <cell r="L336" t="str">
            <v>-</v>
          </cell>
          <cell r="M336" t="str">
            <v>-</v>
          </cell>
          <cell r="N336" t="str">
            <v>-</v>
          </cell>
        </row>
        <row r="337">
          <cell r="A337" t="str">
            <v>GOV_2005_A_FR_HICP</v>
          </cell>
          <cell r="B337" t="str">
            <v>GOV</v>
          </cell>
          <cell r="C337">
            <v>2005</v>
          </cell>
          <cell r="D337" t="str">
            <v>A</v>
          </cell>
          <cell r="E337" t="str">
            <v>HICP</v>
          </cell>
          <cell r="F337" t="str">
            <v>FR</v>
          </cell>
          <cell r="G337" t="str">
            <v>-</v>
          </cell>
          <cell r="H337">
            <v>1.5</v>
          </cell>
          <cell r="I337">
            <v>1.8</v>
          </cell>
          <cell r="J337">
            <v>1.75</v>
          </cell>
          <cell r="K337">
            <v>1.75</v>
          </cell>
          <cell r="L337">
            <v>1.75</v>
          </cell>
          <cell r="M337" t="str">
            <v>-</v>
          </cell>
          <cell r="N337" t="str">
            <v>-</v>
          </cell>
        </row>
        <row r="338">
          <cell r="A338" t="str">
            <v>GOV_2005_A_IE_HICP</v>
          </cell>
          <cell r="B338" t="str">
            <v>GOV</v>
          </cell>
          <cell r="C338">
            <v>2005</v>
          </cell>
          <cell r="D338" t="str">
            <v>A</v>
          </cell>
          <cell r="E338" t="str">
            <v>HICP</v>
          </cell>
          <cell r="F338" t="str">
            <v>IE</v>
          </cell>
          <cell r="G338">
            <v>2.2999999999999998</v>
          </cell>
          <cell r="H338">
            <v>2.2000000000000002</v>
          </cell>
          <cell r="I338">
            <v>2</v>
          </cell>
          <cell r="J338">
            <v>2</v>
          </cell>
          <cell r="K338">
            <v>1.8</v>
          </cell>
          <cell r="L338" t="str">
            <v>-</v>
          </cell>
          <cell r="M338" t="str">
            <v>-</v>
          </cell>
          <cell r="N338" t="str">
            <v>-</v>
          </cell>
        </row>
        <row r="339">
          <cell r="A339" t="str">
            <v>GOV_2005_A_IT_HICP</v>
          </cell>
          <cell r="B339" t="str">
            <v>GOV</v>
          </cell>
          <cell r="C339">
            <v>2005</v>
          </cell>
          <cell r="D339" t="str">
            <v>A</v>
          </cell>
          <cell r="E339" t="str">
            <v>HICP</v>
          </cell>
          <cell r="F339" t="str">
            <v>IT</v>
          </cell>
          <cell r="G339">
            <v>2.2999999999999998</v>
          </cell>
          <cell r="H339">
            <v>2.2999999999999998</v>
          </cell>
          <cell r="I339">
            <v>2.2999999999999998</v>
          </cell>
          <cell r="J339">
            <v>2.2000000000000002</v>
          </cell>
          <cell r="K339">
            <v>2</v>
          </cell>
          <cell r="L339">
            <v>2.1</v>
          </cell>
          <cell r="M339" t="str">
            <v>-</v>
          </cell>
          <cell r="N339" t="str">
            <v>-</v>
          </cell>
        </row>
        <row r="340">
          <cell r="A340" t="str">
            <v>GOV_2005_A_LU_HICP</v>
          </cell>
          <cell r="B340" t="str">
            <v>GOV</v>
          </cell>
          <cell r="C340">
            <v>2005</v>
          </cell>
          <cell r="D340" t="str">
            <v>A</v>
          </cell>
          <cell r="E340" t="str">
            <v>HICP</v>
          </cell>
          <cell r="F340" t="str">
            <v>LU</v>
          </cell>
          <cell r="G340">
            <v>3.2</v>
          </cell>
          <cell r="H340">
            <v>3.7</v>
          </cell>
          <cell r="I340">
            <v>2.6</v>
          </cell>
          <cell r="J340">
            <v>2</v>
          </cell>
          <cell r="K340">
            <v>1.8</v>
          </cell>
          <cell r="L340" t="str">
            <v>-</v>
          </cell>
          <cell r="M340" t="str">
            <v>-</v>
          </cell>
          <cell r="N340" t="str">
            <v>-</v>
          </cell>
        </row>
        <row r="341">
          <cell r="A341" t="str">
            <v>GOV_2005_A_NL_HICP</v>
          </cell>
          <cell r="B341" t="str">
            <v>GOV</v>
          </cell>
          <cell r="C341">
            <v>2005</v>
          </cell>
          <cell r="D341" t="str">
            <v>A</v>
          </cell>
          <cell r="E341" t="str">
            <v>HICP</v>
          </cell>
          <cell r="F341" t="str">
            <v>NL</v>
          </cell>
          <cell r="G341">
            <v>1.4</v>
          </cell>
          <cell r="H341">
            <v>1.5</v>
          </cell>
          <cell r="I341">
            <v>1.5</v>
          </cell>
          <cell r="J341">
            <v>1.1000000000000001</v>
          </cell>
          <cell r="K341" t="str">
            <v>1.1*</v>
          </cell>
          <cell r="L341" t="str">
            <v>-</v>
          </cell>
          <cell r="M341" t="str">
            <v>-</v>
          </cell>
          <cell r="N341" t="str">
            <v>-</v>
          </cell>
        </row>
        <row r="342">
          <cell r="A342" t="str">
            <v>GOV_2005_A_AT_HICP</v>
          </cell>
          <cell r="B342" t="str">
            <v>GOV</v>
          </cell>
          <cell r="C342">
            <v>2005</v>
          </cell>
          <cell r="D342" t="str">
            <v>A</v>
          </cell>
          <cell r="E342" t="str">
            <v>HICP</v>
          </cell>
          <cell r="F342" t="str">
            <v>AT</v>
          </cell>
          <cell r="G342">
            <v>2</v>
          </cell>
          <cell r="H342">
            <v>2.2999999999999998</v>
          </cell>
          <cell r="I342">
            <v>2.1</v>
          </cell>
          <cell r="J342">
            <v>1.7</v>
          </cell>
          <cell r="K342">
            <v>1.5</v>
          </cell>
          <cell r="L342" t="str">
            <v>-</v>
          </cell>
          <cell r="M342" t="str">
            <v>-</v>
          </cell>
          <cell r="N342" t="str">
            <v>-</v>
          </cell>
        </row>
        <row r="343">
          <cell r="A343" t="str">
            <v>GOV_2005_A_PT_HICP</v>
          </cell>
          <cell r="B343" t="str">
            <v>GOV</v>
          </cell>
          <cell r="C343">
            <v>2005</v>
          </cell>
          <cell r="D343" t="str">
            <v>A</v>
          </cell>
          <cell r="E343" t="str">
            <v>HICP</v>
          </cell>
          <cell r="F343" t="str">
            <v>PT</v>
          </cell>
          <cell r="G343" t="str">
            <v>-</v>
          </cell>
          <cell r="H343" t="str">
            <v>-</v>
          </cell>
          <cell r="I343" t="str">
            <v>-</v>
          </cell>
          <cell r="J343" t="str">
            <v>-</v>
          </cell>
          <cell r="K343" t="str">
            <v>-</v>
          </cell>
          <cell r="L343" t="str">
            <v>-</v>
          </cell>
          <cell r="M343" t="str">
            <v>-</v>
          </cell>
          <cell r="N343" t="str">
            <v>-</v>
          </cell>
        </row>
        <row r="344">
          <cell r="A344" t="str">
            <v>GOV_2005_A_FI_HICP</v>
          </cell>
          <cell r="B344" t="str">
            <v>GOV</v>
          </cell>
          <cell r="C344">
            <v>2005</v>
          </cell>
          <cell r="D344" t="str">
            <v>A</v>
          </cell>
          <cell r="E344" t="str">
            <v>HICP</v>
          </cell>
          <cell r="F344" t="str">
            <v>FI</v>
          </cell>
          <cell r="G344">
            <v>0.2</v>
          </cell>
          <cell r="H344">
            <v>1</v>
          </cell>
          <cell r="I344">
            <v>1.3</v>
          </cell>
          <cell r="J344">
            <v>1.5</v>
          </cell>
          <cell r="K344">
            <v>1.8</v>
          </cell>
          <cell r="L344">
            <v>1.8</v>
          </cell>
          <cell r="M344" t="str">
            <v>-</v>
          </cell>
          <cell r="N344" t="str">
            <v>-</v>
          </cell>
        </row>
        <row r="345">
          <cell r="A345" t="str">
            <v>GOV_2005_A_CZ_HICP</v>
          </cell>
          <cell r="B345" t="str">
            <v>GOV</v>
          </cell>
          <cell r="C345">
            <v>2005</v>
          </cell>
          <cell r="D345" t="str">
            <v>A</v>
          </cell>
          <cell r="E345" t="str">
            <v>HICP</v>
          </cell>
          <cell r="F345" t="str">
            <v>CZ</v>
          </cell>
          <cell r="G345">
            <v>2.6</v>
          </cell>
          <cell r="H345">
            <v>1.5</v>
          </cell>
          <cell r="I345">
            <v>2.2000000000000002</v>
          </cell>
          <cell r="J345">
            <v>2</v>
          </cell>
          <cell r="K345">
            <v>2.1</v>
          </cell>
          <cell r="L345" t="str">
            <v>-</v>
          </cell>
          <cell r="M345" t="str">
            <v>-</v>
          </cell>
          <cell r="N345" t="str">
            <v>-</v>
          </cell>
        </row>
        <row r="346">
          <cell r="A346" t="str">
            <v>GOV_2005_A_DK_HICP</v>
          </cell>
          <cell r="B346" t="str">
            <v>GOV</v>
          </cell>
          <cell r="C346">
            <v>2005</v>
          </cell>
          <cell r="D346" t="str">
            <v>A</v>
          </cell>
          <cell r="E346" t="str">
            <v>HICP</v>
          </cell>
          <cell r="F346" t="str">
            <v>DK</v>
          </cell>
          <cell r="G346">
            <v>0.9</v>
          </cell>
          <cell r="H346">
            <v>1.6</v>
          </cell>
          <cell r="I346">
            <v>2</v>
          </cell>
          <cell r="J346">
            <v>1.3</v>
          </cell>
          <cell r="K346">
            <v>1.9</v>
          </cell>
          <cell r="L346" t="str">
            <v>-</v>
          </cell>
          <cell r="M346">
            <v>1.8</v>
          </cell>
          <cell r="N346" t="str">
            <v>-</v>
          </cell>
        </row>
        <row r="347">
          <cell r="A347" t="str">
            <v>GOV_2005_A_EE_HICP</v>
          </cell>
          <cell r="B347" t="str">
            <v>GOV</v>
          </cell>
          <cell r="C347">
            <v>2005</v>
          </cell>
          <cell r="D347" t="str">
            <v>A</v>
          </cell>
          <cell r="E347" t="str">
            <v>HICP</v>
          </cell>
          <cell r="F347" t="str">
            <v>EE</v>
          </cell>
          <cell r="G347">
            <v>3</v>
          </cell>
          <cell r="H347">
            <v>3.5</v>
          </cell>
          <cell r="I347">
            <v>2.6</v>
          </cell>
          <cell r="J347">
            <v>2.6</v>
          </cell>
          <cell r="K347">
            <v>2.7</v>
          </cell>
          <cell r="L347">
            <v>2.7</v>
          </cell>
          <cell r="M347" t="str">
            <v>-</v>
          </cell>
          <cell r="N347" t="str">
            <v>-</v>
          </cell>
        </row>
        <row r="348">
          <cell r="A348" t="str">
            <v>GOV_2005_A_CY_HICP</v>
          </cell>
          <cell r="B348" t="str">
            <v>GOV</v>
          </cell>
          <cell r="C348">
            <v>2005</v>
          </cell>
          <cell r="D348" t="str">
            <v>A</v>
          </cell>
          <cell r="E348" t="str">
            <v>HICP</v>
          </cell>
          <cell r="F348" t="str">
            <v>CY</v>
          </cell>
          <cell r="G348">
            <v>1.9</v>
          </cell>
          <cell r="H348">
            <v>2.1</v>
          </cell>
          <cell r="I348">
            <v>2</v>
          </cell>
          <cell r="J348">
            <v>2</v>
          </cell>
          <cell r="K348">
            <v>2</v>
          </cell>
          <cell r="L348">
            <v>2</v>
          </cell>
          <cell r="M348" t="str">
            <v>-</v>
          </cell>
          <cell r="N348" t="str">
            <v>-</v>
          </cell>
        </row>
        <row r="349">
          <cell r="A349" t="str">
            <v>GOV_2005_A_LV_HICP</v>
          </cell>
          <cell r="B349" t="str">
            <v>GOV</v>
          </cell>
          <cell r="C349">
            <v>2005</v>
          </cell>
          <cell r="D349" t="str">
            <v>A</v>
          </cell>
          <cell r="E349" t="str">
            <v>HICP</v>
          </cell>
          <cell r="F349" t="str">
            <v>LV</v>
          </cell>
          <cell r="G349">
            <v>6.2</v>
          </cell>
          <cell r="H349">
            <v>6.9</v>
          </cell>
          <cell r="I349">
            <v>5.6</v>
          </cell>
          <cell r="J349">
            <v>4.3</v>
          </cell>
          <cell r="K349">
            <v>3.5</v>
          </cell>
          <cell r="L349" t="str">
            <v>-</v>
          </cell>
          <cell r="M349" t="str">
            <v>-</v>
          </cell>
          <cell r="N349" t="str">
            <v>-</v>
          </cell>
        </row>
        <row r="350">
          <cell r="A350" t="str">
            <v>GOV_2005_A_LT_HICP</v>
          </cell>
          <cell r="B350" t="str">
            <v>GOV</v>
          </cell>
          <cell r="C350">
            <v>2005</v>
          </cell>
          <cell r="D350" t="str">
            <v>A</v>
          </cell>
          <cell r="E350" t="str">
            <v>HICP</v>
          </cell>
          <cell r="F350" t="str">
            <v>LT</v>
          </cell>
          <cell r="G350">
            <v>1.1000000000000001</v>
          </cell>
          <cell r="H350">
            <v>2.7</v>
          </cell>
          <cell r="I350">
            <v>2.7</v>
          </cell>
          <cell r="J350">
            <v>2.7</v>
          </cell>
          <cell r="K350">
            <v>2.5</v>
          </cell>
          <cell r="L350" t="str">
            <v>-</v>
          </cell>
          <cell r="M350" t="str">
            <v>-</v>
          </cell>
          <cell r="N350" t="str">
            <v>-</v>
          </cell>
        </row>
        <row r="351">
          <cell r="A351" t="str">
            <v>GOV_2005_A_HU_HICP</v>
          </cell>
          <cell r="B351" t="str">
            <v>GOV</v>
          </cell>
          <cell r="C351">
            <v>2005</v>
          </cell>
          <cell r="D351" t="str">
            <v>A</v>
          </cell>
          <cell r="E351" t="str">
            <v>HICP</v>
          </cell>
          <cell r="F351" t="str">
            <v>HU</v>
          </cell>
          <cell r="G351">
            <v>6.8</v>
          </cell>
          <cell r="H351">
            <v>3.5</v>
          </cell>
          <cell r="I351">
            <v>2.1</v>
          </cell>
          <cell r="J351">
            <v>3</v>
          </cell>
          <cell r="K351">
            <v>2.4</v>
          </cell>
          <cell r="L351" t="str">
            <v>-</v>
          </cell>
          <cell r="M351" t="str">
            <v>-</v>
          </cell>
          <cell r="N351" t="str">
            <v>-</v>
          </cell>
        </row>
        <row r="352">
          <cell r="A352" t="str">
            <v>GOV_2005_A_MT_HICP</v>
          </cell>
          <cell r="B352" t="str">
            <v>GOV</v>
          </cell>
          <cell r="C352">
            <v>2005</v>
          </cell>
          <cell r="D352" t="str">
            <v>A</v>
          </cell>
          <cell r="E352" t="str">
            <v>HICP</v>
          </cell>
          <cell r="F352" t="str">
            <v>MT</v>
          </cell>
          <cell r="G352">
            <v>2.8</v>
          </cell>
          <cell r="H352">
            <v>2.8</v>
          </cell>
          <cell r="I352">
            <v>3.1</v>
          </cell>
          <cell r="J352">
            <v>2.5</v>
          </cell>
          <cell r="K352">
            <v>1.9</v>
          </cell>
          <cell r="L352" t="str">
            <v>-</v>
          </cell>
          <cell r="M352" t="str">
            <v>-</v>
          </cell>
          <cell r="N352" t="str">
            <v>-</v>
          </cell>
        </row>
        <row r="353">
          <cell r="A353" t="str">
            <v>GOV_2005_A_PL_HICP</v>
          </cell>
          <cell r="B353" t="str">
            <v>GOV</v>
          </cell>
          <cell r="C353">
            <v>2005</v>
          </cell>
          <cell r="D353" t="str">
            <v>A</v>
          </cell>
          <cell r="E353" t="str">
            <v>HICP</v>
          </cell>
          <cell r="F353" t="str">
            <v>PL</v>
          </cell>
          <cell r="G353">
            <v>3.6</v>
          </cell>
          <cell r="H353">
            <v>2.2000000000000002</v>
          </cell>
          <cell r="I353">
            <v>1.5</v>
          </cell>
          <cell r="J353">
            <v>2.2000000000000002</v>
          </cell>
          <cell r="K353">
            <v>2.5</v>
          </cell>
          <cell r="L353" t="str">
            <v>-</v>
          </cell>
          <cell r="M353" t="str">
            <v>-</v>
          </cell>
          <cell r="N353" t="str">
            <v>-</v>
          </cell>
        </row>
        <row r="354">
          <cell r="A354" t="str">
            <v>GOV_2005_A_SI_HICP</v>
          </cell>
          <cell r="B354" t="str">
            <v>GOV</v>
          </cell>
          <cell r="C354">
            <v>2005</v>
          </cell>
          <cell r="D354" t="str">
            <v>A</v>
          </cell>
          <cell r="E354" t="str">
            <v>HICP</v>
          </cell>
          <cell r="F354" t="str">
            <v>SI</v>
          </cell>
          <cell r="G354">
            <v>3.6</v>
          </cell>
          <cell r="H354">
            <v>2.5</v>
          </cell>
          <cell r="I354">
            <v>2.5</v>
          </cell>
          <cell r="J354">
            <v>2.4</v>
          </cell>
          <cell r="K354">
            <v>2.4</v>
          </cell>
          <cell r="L354" t="str">
            <v>-</v>
          </cell>
          <cell r="M354" t="str">
            <v>-</v>
          </cell>
          <cell r="N354" t="str">
            <v>-</v>
          </cell>
        </row>
        <row r="355">
          <cell r="A355" t="str">
            <v>GOV_2005_A_SK_HICP</v>
          </cell>
          <cell r="B355" t="str">
            <v>GOV</v>
          </cell>
          <cell r="C355">
            <v>2005</v>
          </cell>
          <cell r="D355" t="str">
            <v>A</v>
          </cell>
          <cell r="E355" t="str">
            <v>HICP</v>
          </cell>
          <cell r="F355" t="str">
            <v>SK</v>
          </cell>
          <cell r="G355">
            <v>7.5</v>
          </cell>
          <cell r="H355">
            <v>2.9</v>
          </cell>
          <cell r="I355">
            <v>3.6</v>
          </cell>
          <cell r="J355">
            <v>2</v>
          </cell>
          <cell r="K355">
            <v>2</v>
          </cell>
          <cell r="L355">
            <v>2.4</v>
          </cell>
          <cell r="M355">
            <v>2.6</v>
          </cell>
          <cell r="N355" t="str">
            <v>-</v>
          </cell>
        </row>
        <row r="356">
          <cell r="A356" t="str">
            <v>GOV_2005_A_SE_HICP</v>
          </cell>
          <cell r="B356" t="str">
            <v>GOV</v>
          </cell>
          <cell r="C356">
            <v>2005</v>
          </cell>
          <cell r="D356" t="str">
            <v>A</v>
          </cell>
          <cell r="E356" t="str">
            <v>HICP</v>
          </cell>
          <cell r="F356" t="str">
            <v>SE</v>
          </cell>
          <cell r="G356">
            <v>0.9</v>
          </cell>
          <cell r="H356">
            <v>1.5</v>
          </cell>
          <cell r="I356">
            <v>1.5</v>
          </cell>
          <cell r="J356">
            <v>2</v>
          </cell>
          <cell r="K356">
            <v>2</v>
          </cell>
          <cell r="L356" t="str">
            <v>-</v>
          </cell>
          <cell r="M356" t="str">
            <v>-</v>
          </cell>
          <cell r="N356" t="str">
            <v>-</v>
          </cell>
          <cell r="O356" t="str">
            <v>cpi</v>
          </cell>
        </row>
        <row r="357">
          <cell r="A357" t="str">
            <v>GOV_2005_A_GB_HICP</v>
          </cell>
          <cell r="B357" t="str">
            <v>GOV</v>
          </cell>
          <cell r="C357">
            <v>2005</v>
          </cell>
          <cell r="D357" t="str">
            <v>A</v>
          </cell>
          <cell r="E357" t="str">
            <v>HICP</v>
          </cell>
          <cell r="F357" t="str">
            <v>GB</v>
          </cell>
          <cell r="G357" t="str">
            <v>1½</v>
          </cell>
          <cell r="H357" t="str">
            <v>2¼</v>
          </cell>
          <cell r="I357">
            <v>2</v>
          </cell>
          <cell r="J357">
            <v>2</v>
          </cell>
          <cell r="K357">
            <v>2</v>
          </cell>
          <cell r="L357">
            <v>2</v>
          </cell>
          <cell r="M357">
            <v>2</v>
          </cell>
          <cell r="N357" t="str">
            <v>-</v>
          </cell>
        </row>
        <row r="358">
          <cell r="A358" t="str">
            <v>GOV_2005_A_I3_HICP</v>
          </cell>
          <cell r="B358" t="str">
            <v>GOV</v>
          </cell>
          <cell r="C358">
            <v>2005</v>
          </cell>
          <cell r="D358" t="str">
            <v>A</v>
          </cell>
          <cell r="E358" t="str">
            <v>HICP</v>
          </cell>
          <cell r="F358" t="str">
            <v>I3</v>
          </cell>
          <cell r="G358" t="str">
            <v>-</v>
          </cell>
          <cell r="H358" t="str">
            <v>-</v>
          </cell>
          <cell r="I358" t="str">
            <v>-</v>
          </cell>
          <cell r="J358" t="str">
            <v>-</v>
          </cell>
          <cell r="K358" t="str">
            <v>-</v>
          </cell>
          <cell r="L358" t="str">
            <v>-</v>
          </cell>
          <cell r="M358" t="str">
            <v>-</v>
          </cell>
          <cell r="N358" t="str">
            <v>-</v>
          </cell>
        </row>
        <row r="359">
          <cell r="A359" t="str">
            <v>GOV_2005_A_D3_HICP</v>
          </cell>
          <cell r="B359" t="str">
            <v>GOV</v>
          </cell>
          <cell r="C359">
            <v>2005</v>
          </cell>
          <cell r="D359" t="str">
            <v>A</v>
          </cell>
          <cell r="E359" t="str">
            <v>HICP</v>
          </cell>
          <cell r="F359" t="str">
            <v>D3</v>
          </cell>
          <cell r="G359" t="str">
            <v>-</v>
          </cell>
          <cell r="H359" t="str">
            <v>-</v>
          </cell>
          <cell r="I359" t="str">
            <v>-</v>
          </cell>
          <cell r="J359" t="str">
            <v>-</v>
          </cell>
          <cell r="K359" t="str">
            <v>-</v>
          </cell>
          <cell r="L359" t="str">
            <v>-</v>
          </cell>
          <cell r="M359" t="str">
            <v>-</v>
          </cell>
          <cell r="N359" t="str">
            <v>-</v>
          </cell>
        </row>
        <row r="360">
          <cell r="A360" t="str">
            <v>GOV_2005_A_I3_TOR</v>
          </cell>
          <cell r="B360" t="str">
            <v>GOV</v>
          </cell>
          <cell r="C360">
            <v>2005</v>
          </cell>
          <cell r="D360" t="str">
            <v>A</v>
          </cell>
          <cell r="E360" t="str">
            <v>TOR</v>
          </cell>
          <cell r="F360" t="str">
            <v>I3</v>
          </cell>
          <cell r="G360">
            <v>45.021101179736135</v>
          </cell>
          <cell r="H360">
            <v>45.22406052180623</v>
          </cell>
          <cell r="I360">
            <v>45.028031185838387</v>
          </cell>
          <cell r="J360">
            <v>44.713986024192863</v>
          </cell>
          <cell r="K360">
            <v>44.528052804788025</v>
          </cell>
          <cell r="L360" t="str">
            <v>.</v>
          </cell>
          <cell r="M360" t="str">
            <v>.</v>
          </cell>
          <cell r="N360" t="str">
            <v>-</v>
          </cell>
        </row>
        <row r="361">
          <cell r="N361" t="str">
            <v>-</v>
          </cell>
        </row>
        <row r="362">
          <cell r="A362" t="str">
            <v>Commission forecasts Spring 2006</v>
          </cell>
          <cell r="M362" t="str">
            <v>back to top</v>
          </cell>
          <cell r="N362" t="str">
            <v>-</v>
          </cell>
        </row>
        <row r="363">
          <cell r="A363" t="str">
            <v>EC_2006_G_BE_DEF</v>
          </cell>
          <cell r="B363" t="str">
            <v>EC</v>
          </cell>
          <cell r="C363">
            <v>2006</v>
          </cell>
          <cell r="D363" t="str">
            <v>G</v>
          </cell>
          <cell r="E363" t="str">
            <v>DEF</v>
          </cell>
          <cell r="F363" t="str">
            <v>BE</v>
          </cell>
          <cell r="G363">
            <v>1.6314000000000001E-3</v>
          </cell>
          <cell r="H363">
            <v>7.4562299999999998E-2</v>
          </cell>
          <cell r="I363">
            <v>-0.3277465</v>
          </cell>
          <cell r="J363">
            <v>-0.86172570000000004</v>
          </cell>
          <cell r="K363" t="str">
            <v xml:space="preserve"> -</v>
          </cell>
          <cell r="L363" t="str">
            <v xml:space="preserve"> -</v>
          </cell>
          <cell r="M363" t="str">
            <v xml:space="preserve"> -</v>
          </cell>
          <cell r="N363" t="str">
            <v>-</v>
          </cell>
        </row>
        <row r="364">
          <cell r="A364" t="str">
            <v>EC_2006_G_DE_DEF</v>
          </cell>
          <cell r="B364" t="str">
            <v>EC</v>
          </cell>
          <cell r="C364">
            <v>2006</v>
          </cell>
          <cell r="D364" t="str">
            <v>G</v>
          </cell>
          <cell r="E364" t="str">
            <v>DEF</v>
          </cell>
          <cell r="F364" t="str">
            <v>DE</v>
          </cell>
          <cell r="G364">
            <v>-3.6643047000000002</v>
          </cell>
          <cell r="H364">
            <v>-3.3079491999999999</v>
          </cell>
          <cell r="I364">
            <v>-3.0913221000000002</v>
          </cell>
          <cell r="J364">
            <v>-2.4636273000000002</v>
          </cell>
          <cell r="K364" t="str">
            <v xml:space="preserve"> -</v>
          </cell>
          <cell r="L364" t="str">
            <v xml:space="preserve"> -</v>
          </cell>
          <cell r="M364" t="str">
            <v xml:space="preserve"> -</v>
          </cell>
          <cell r="N364" t="str">
            <v>-</v>
          </cell>
        </row>
        <row r="365">
          <cell r="A365" t="str">
            <v>EC_2006_G_GR_DEF</v>
          </cell>
          <cell r="B365" t="str">
            <v>EC</v>
          </cell>
          <cell r="C365">
            <v>2006</v>
          </cell>
          <cell r="D365" t="str">
            <v>G</v>
          </cell>
          <cell r="E365" t="str">
            <v>DEF</v>
          </cell>
          <cell r="F365" t="str">
            <v>GR</v>
          </cell>
          <cell r="G365">
            <v>-6.9357606000000001</v>
          </cell>
          <cell r="H365">
            <v>-4.5403339999999996</v>
          </cell>
          <cell r="I365">
            <v>-2.9708355000000002</v>
          </cell>
          <cell r="J365">
            <v>-3.5529291999999999</v>
          </cell>
          <cell r="K365" t="str">
            <v xml:space="preserve"> -</v>
          </cell>
          <cell r="L365" t="str">
            <v xml:space="preserve"> -</v>
          </cell>
          <cell r="M365" t="str">
            <v xml:space="preserve"> -</v>
          </cell>
          <cell r="N365" t="str">
            <v>-</v>
          </cell>
        </row>
        <row r="366">
          <cell r="A366" t="str">
            <v>EC_2006_G_ES_DEF</v>
          </cell>
          <cell r="B366" t="str">
            <v>EC</v>
          </cell>
          <cell r="C366">
            <v>2006</v>
          </cell>
          <cell r="D366" t="str">
            <v>G</v>
          </cell>
          <cell r="E366" t="str">
            <v>DEF</v>
          </cell>
          <cell r="F366" t="str">
            <v>ES</v>
          </cell>
          <cell r="G366">
            <v>-0.14009050000000001</v>
          </cell>
          <cell r="H366">
            <v>1.0983906999999999</v>
          </cell>
          <cell r="I366">
            <v>0.92885689999999999</v>
          </cell>
          <cell r="J366">
            <v>0.36851590000000001</v>
          </cell>
          <cell r="K366" t="str">
            <v xml:space="preserve"> -</v>
          </cell>
          <cell r="L366" t="str">
            <v xml:space="preserve"> -</v>
          </cell>
          <cell r="M366" t="str">
            <v xml:space="preserve"> -</v>
          </cell>
          <cell r="N366" t="str">
            <v>-</v>
          </cell>
        </row>
        <row r="367">
          <cell r="A367" t="str">
            <v>EC_2006_G_FR_DEF</v>
          </cell>
          <cell r="B367" t="str">
            <v>EC</v>
          </cell>
          <cell r="C367">
            <v>2006</v>
          </cell>
          <cell r="D367" t="str">
            <v>G</v>
          </cell>
          <cell r="E367" t="str">
            <v>DEF</v>
          </cell>
          <cell r="F367" t="str">
            <v>FR</v>
          </cell>
          <cell r="G367">
            <v>-3.6505888999999998</v>
          </cell>
          <cell r="H367">
            <v>-2.8845589999999999</v>
          </cell>
          <cell r="I367">
            <v>-3.0216976999999998</v>
          </cell>
          <cell r="J367">
            <v>-3.1003831000000002</v>
          </cell>
          <cell r="K367" t="str">
            <v xml:space="preserve"> -</v>
          </cell>
          <cell r="L367" t="str">
            <v xml:space="preserve"> -</v>
          </cell>
          <cell r="M367" t="str">
            <v xml:space="preserve"> -</v>
          </cell>
          <cell r="N367" t="str">
            <v>-</v>
          </cell>
        </row>
        <row r="368">
          <cell r="A368" t="str">
            <v>EC_2006_G_IE_DEF</v>
          </cell>
          <cell r="B368" t="str">
            <v>EC</v>
          </cell>
          <cell r="C368">
            <v>2006</v>
          </cell>
          <cell r="D368" t="str">
            <v>G</v>
          </cell>
          <cell r="E368" t="str">
            <v>DEF</v>
          </cell>
          <cell r="F368" t="str">
            <v>IE</v>
          </cell>
          <cell r="G368">
            <v>1.5401598999999999</v>
          </cell>
          <cell r="H368">
            <v>1.0123377</v>
          </cell>
          <cell r="I368">
            <v>0.1260724</v>
          </cell>
          <cell r="J368">
            <v>-0.40060069999999998</v>
          </cell>
          <cell r="K368" t="str">
            <v xml:space="preserve"> -</v>
          </cell>
          <cell r="L368" t="str">
            <v xml:space="preserve"> -</v>
          </cell>
          <cell r="M368" t="str">
            <v xml:space="preserve"> -</v>
          </cell>
          <cell r="N368" t="str">
            <v>-</v>
          </cell>
        </row>
        <row r="369">
          <cell r="A369" t="str">
            <v>EC_2006_G_IT_DEF</v>
          </cell>
          <cell r="B369" t="str">
            <v>EC</v>
          </cell>
          <cell r="C369">
            <v>2006</v>
          </cell>
          <cell r="D369" t="str">
            <v>G</v>
          </cell>
          <cell r="E369" t="str">
            <v>DEF</v>
          </cell>
          <cell r="F369" t="str">
            <v>IT</v>
          </cell>
          <cell r="G369">
            <v>-3.4309881999999998</v>
          </cell>
          <cell r="H369">
            <v>-4.1047358999999997</v>
          </cell>
          <cell r="I369">
            <v>-4.0651093999999999</v>
          </cell>
          <cell r="J369">
            <v>-4.5381565999999998</v>
          </cell>
          <cell r="K369" t="str">
            <v xml:space="preserve"> -</v>
          </cell>
          <cell r="L369" t="str">
            <v xml:space="preserve"> -</v>
          </cell>
          <cell r="M369" t="str">
            <v xml:space="preserve"> -</v>
          </cell>
          <cell r="N369" t="str">
            <v>-</v>
          </cell>
        </row>
        <row r="370">
          <cell r="A370" t="str">
            <v>EC_2006_G_LU_DEF</v>
          </cell>
          <cell r="B370" t="str">
            <v>EC</v>
          </cell>
          <cell r="C370">
            <v>2006</v>
          </cell>
          <cell r="D370" t="str">
            <v>G</v>
          </cell>
          <cell r="E370" t="str">
            <v>DEF</v>
          </cell>
          <cell r="F370" t="str">
            <v>LU</v>
          </cell>
          <cell r="G370">
            <v>-1.1436056999999999</v>
          </cell>
          <cell r="H370">
            <v>-1.9276945999999999</v>
          </cell>
          <cell r="I370">
            <v>-1.8047260000000001</v>
          </cell>
          <cell r="J370">
            <v>-1.4819062999999999</v>
          </cell>
          <cell r="K370" t="str">
            <v xml:space="preserve"> -</v>
          </cell>
          <cell r="L370" t="str">
            <v xml:space="preserve"> -</v>
          </cell>
          <cell r="M370" t="str">
            <v xml:space="preserve"> -</v>
          </cell>
          <cell r="N370" t="str">
            <v>-</v>
          </cell>
        </row>
        <row r="371">
          <cell r="A371" t="str">
            <v>EC_2006_G_NL_DEF</v>
          </cell>
          <cell r="B371" t="str">
            <v>EC</v>
          </cell>
          <cell r="C371">
            <v>2006</v>
          </cell>
          <cell r="D371" t="str">
            <v>G</v>
          </cell>
          <cell r="E371" t="str">
            <v>DEF</v>
          </cell>
          <cell r="F371" t="str">
            <v>NL</v>
          </cell>
          <cell r="G371">
            <v>-1.8997548</v>
          </cell>
          <cell r="H371">
            <v>-0.2699628</v>
          </cell>
          <cell r="I371">
            <v>-1.1589369</v>
          </cell>
          <cell r="J371">
            <v>-0.73017719999999997</v>
          </cell>
          <cell r="K371" t="str">
            <v xml:space="preserve"> -</v>
          </cell>
          <cell r="L371" t="str">
            <v xml:space="preserve"> -</v>
          </cell>
          <cell r="M371" t="str">
            <v xml:space="preserve"> -</v>
          </cell>
          <cell r="N371" t="str">
            <v>-</v>
          </cell>
        </row>
        <row r="372">
          <cell r="A372" t="str">
            <v>EC_2006_G_AT_DEF</v>
          </cell>
          <cell r="B372" t="str">
            <v>EC</v>
          </cell>
          <cell r="C372">
            <v>2006</v>
          </cell>
          <cell r="D372" t="str">
            <v>G</v>
          </cell>
          <cell r="E372" t="str">
            <v>DEF</v>
          </cell>
          <cell r="F372" t="str">
            <v>AT</v>
          </cell>
          <cell r="G372">
            <v>-1.1215979</v>
          </cell>
          <cell r="H372">
            <v>-1.5165702000000001</v>
          </cell>
          <cell r="I372">
            <v>-1.9195008</v>
          </cell>
          <cell r="J372">
            <v>-1.3567027</v>
          </cell>
          <cell r="K372" t="str">
            <v xml:space="preserve"> -</v>
          </cell>
          <cell r="L372" t="str">
            <v xml:space="preserve"> -</v>
          </cell>
          <cell r="M372" t="str">
            <v xml:space="preserve"> -</v>
          </cell>
          <cell r="N372" t="str">
            <v>-</v>
          </cell>
        </row>
        <row r="373">
          <cell r="A373" t="str">
            <v>EC_2006_G_PT_DEF</v>
          </cell>
          <cell r="B373" t="str">
            <v>EC</v>
          </cell>
          <cell r="C373">
            <v>2006</v>
          </cell>
          <cell r="D373" t="str">
            <v>G</v>
          </cell>
          <cell r="E373" t="str">
            <v>DEF</v>
          </cell>
          <cell r="F373" t="str">
            <v>PT</v>
          </cell>
          <cell r="G373">
            <v>-3.1960149000000002</v>
          </cell>
          <cell r="H373">
            <v>-6.0215484999999997</v>
          </cell>
          <cell r="I373">
            <v>-5.0035090000000002</v>
          </cell>
          <cell r="J373">
            <v>-4.8526017000000001</v>
          </cell>
          <cell r="K373" t="str">
            <v xml:space="preserve"> -</v>
          </cell>
          <cell r="L373" t="str">
            <v xml:space="preserve"> -</v>
          </cell>
          <cell r="M373" t="str">
            <v xml:space="preserve"> -</v>
          </cell>
          <cell r="N373" t="str">
            <v>-</v>
          </cell>
        </row>
        <row r="374">
          <cell r="A374" t="str">
            <v>EC_2006_G_FI_DEF</v>
          </cell>
          <cell r="B374" t="str">
            <v>EC</v>
          </cell>
          <cell r="C374">
            <v>2006</v>
          </cell>
          <cell r="D374" t="str">
            <v>G</v>
          </cell>
          <cell r="E374" t="str">
            <v>DEF</v>
          </cell>
          <cell r="F374" t="str">
            <v>FI</v>
          </cell>
          <cell r="G374">
            <v>2.3200710999999998</v>
          </cell>
          <cell r="H374">
            <v>2.6358486000000001</v>
          </cell>
          <cell r="I374">
            <v>2.8078617000000001</v>
          </cell>
          <cell r="J374">
            <v>2.5295065000000001</v>
          </cell>
          <cell r="K374" t="str">
            <v xml:space="preserve"> -</v>
          </cell>
          <cell r="L374" t="str">
            <v xml:space="preserve"> -</v>
          </cell>
          <cell r="M374" t="str">
            <v xml:space="preserve"> -</v>
          </cell>
          <cell r="N374" t="str">
            <v>-</v>
          </cell>
        </row>
        <row r="375">
          <cell r="A375" t="str">
            <v>EC_2006_G_I3_DEF</v>
          </cell>
          <cell r="B375" t="str">
            <v>EC</v>
          </cell>
          <cell r="C375">
            <v>2006</v>
          </cell>
          <cell r="D375" t="str">
            <v>G</v>
          </cell>
          <cell r="E375" t="str">
            <v>DEF</v>
          </cell>
          <cell r="F375" t="str">
            <v>I3</v>
          </cell>
          <cell r="G375">
            <v>-2.7504878000000001</v>
          </cell>
          <cell r="H375">
            <v>-2.3587962</v>
          </cell>
          <cell r="I375">
            <v>-2.36111</v>
          </cell>
          <cell r="J375">
            <v>-2.3434154</v>
          </cell>
          <cell r="K375" t="str">
            <v xml:space="preserve"> -</v>
          </cell>
          <cell r="L375" t="str">
            <v xml:space="preserve"> -</v>
          </cell>
          <cell r="M375" t="str">
            <v xml:space="preserve"> -</v>
          </cell>
          <cell r="N375" t="str">
            <v>-</v>
          </cell>
        </row>
        <row r="376">
          <cell r="A376" t="str">
            <v>EC_2006_G_CZ_DEF</v>
          </cell>
          <cell r="B376" t="str">
            <v>EC</v>
          </cell>
          <cell r="C376">
            <v>2006</v>
          </cell>
          <cell r="D376" t="str">
            <v>G</v>
          </cell>
          <cell r="E376" t="str">
            <v>DEF</v>
          </cell>
          <cell r="F376" t="str">
            <v>CZ</v>
          </cell>
          <cell r="G376">
            <v>-2.8623536999999999</v>
          </cell>
          <cell r="H376">
            <v>-2.5944436999999998</v>
          </cell>
          <cell r="I376">
            <v>-3.2351122999999999</v>
          </cell>
          <cell r="J376">
            <v>-3.438183</v>
          </cell>
          <cell r="K376" t="str">
            <v xml:space="preserve"> -</v>
          </cell>
          <cell r="L376" t="str">
            <v xml:space="preserve"> -</v>
          </cell>
          <cell r="M376" t="str">
            <v xml:space="preserve"> -</v>
          </cell>
          <cell r="N376" t="str">
            <v>-</v>
          </cell>
        </row>
        <row r="377">
          <cell r="A377" t="str">
            <v>EC_2006_G_DK_DEF</v>
          </cell>
          <cell r="B377" t="str">
            <v>EC</v>
          </cell>
          <cell r="C377">
            <v>2006</v>
          </cell>
          <cell r="D377" t="str">
            <v>G</v>
          </cell>
          <cell r="E377" t="str">
            <v>DEF</v>
          </cell>
          <cell r="F377" t="str">
            <v>DK</v>
          </cell>
          <cell r="G377">
            <v>2.7071952000000001</v>
          </cell>
          <cell r="H377">
            <v>4.8577935999999999</v>
          </cell>
          <cell r="I377">
            <v>3.9381624999999998</v>
          </cell>
          <cell r="J377">
            <v>4.0348207</v>
          </cell>
          <cell r="K377" t="str">
            <v xml:space="preserve"> -</v>
          </cell>
          <cell r="L377" t="str">
            <v xml:space="preserve"> -</v>
          </cell>
          <cell r="M377" t="str">
            <v xml:space="preserve"> -</v>
          </cell>
          <cell r="N377" t="str">
            <v>-</v>
          </cell>
        </row>
        <row r="378">
          <cell r="A378" t="str">
            <v>EC_2006_G_EE_DEF</v>
          </cell>
          <cell r="B378" t="str">
            <v>EC</v>
          </cell>
          <cell r="C378">
            <v>2006</v>
          </cell>
          <cell r="D378" t="str">
            <v>G</v>
          </cell>
          <cell r="E378" t="str">
            <v>DEF</v>
          </cell>
          <cell r="F378" t="str">
            <v>EE</v>
          </cell>
          <cell r="G378">
            <v>1.5124423</v>
          </cell>
          <cell r="H378">
            <v>1.5929127999999999</v>
          </cell>
          <cell r="I378">
            <v>1.4322575</v>
          </cell>
          <cell r="J378">
            <v>0.83970549999999999</v>
          </cell>
          <cell r="K378" t="str">
            <v xml:space="preserve"> -</v>
          </cell>
          <cell r="L378" t="str">
            <v xml:space="preserve"> -</v>
          </cell>
          <cell r="M378" t="str">
            <v xml:space="preserve"> -</v>
          </cell>
          <cell r="N378" t="str">
            <v>-</v>
          </cell>
        </row>
        <row r="379">
          <cell r="A379" t="str">
            <v>EC_2006_G_CY_DEF</v>
          </cell>
          <cell r="B379" t="str">
            <v>EC</v>
          </cell>
          <cell r="C379">
            <v>2006</v>
          </cell>
          <cell r="D379" t="str">
            <v>G</v>
          </cell>
          <cell r="E379" t="str">
            <v>DEF</v>
          </cell>
          <cell r="F379" t="str">
            <v>CY</v>
          </cell>
          <cell r="G379">
            <v>-4.1188795999999996</v>
          </cell>
          <cell r="H379">
            <v>-2.3980567000000002</v>
          </cell>
          <cell r="I379">
            <v>-2.1025114999999999</v>
          </cell>
          <cell r="J379">
            <v>-1.9983484</v>
          </cell>
          <cell r="K379" t="str">
            <v xml:space="preserve"> -</v>
          </cell>
          <cell r="L379" t="str">
            <v xml:space="preserve"> -</v>
          </cell>
          <cell r="M379" t="str">
            <v xml:space="preserve"> -</v>
          </cell>
          <cell r="N379" t="str">
            <v>-</v>
          </cell>
        </row>
        <row r="380">
          <cell r="A380" t="str">
            <v>EC_2006_G_LV_DEF</v>
          </cell>
          <cell r="B380" t="str">
            <v>EC</v>
          </cell>
          <cell r="C380">
            <v>2006</v>
          </cell>
          <cell r="D380" t="str">
            <v>G</v>
          </cell>
          <cell r="E380" t="str">
            <v>DEF</v>
          </cell>
          <cell r="F380" t="str">
            <v>LV</v>
          </cell>
          <cell r="G380">
            <v>-0.94259769999999998</v>
          </cell>
          <cell r="H380">
            <v>0.17020850000000001</v>
          </cell>
          <cell r="I380">
            <v>-1.0327877000000001</v>
          </cell>
          <cell r="J380">
            <v>-1.0015498</v>
          </cell>
          <cell r="K380" t="str">
            <v xml:space="preserve"> -</v>
          </cell>
          <cell r="L380" t="str">
            <v xml:space="preserve"> -</v>
          </cell>
          <cell r="M380" t="str">
            <v xml:space="preserve"> -</v>
          </cell>
          <cell r="N380" t="str">
            <v>-</v>
          </cell>
        </row>
        <row r="381">
          <cell r="A381" t="str">
            <v>EC_2006_G_LT_DEF</v>
          </cell>
          <cell r="B381" t="str">
            <v>EC</v>
          </cell>
          <cell r="C381">
            <v>2006</v>
          </cell>
          <cell r="D381" t="str">
            <v>G</v>
          </cell>
          <cell r="E381" t="str">
            <v>DEF</v>
          </cell>
          <cell r="F381" t="str">
            <v>LT</v>
          </cell>
          <cell r="G381">
            <v>-1.4754917999999999</v>
          </cell>
          <cell r="H381">
            <v>-0.52388800000000002</v>
          </cell>
          <cell r="I381">
            <v>-0.63921589999999995</v>
          </cell>
          <cell r="J381">
            <v>-0.90292790000000001</v>
          </cell>
          <cell r="K381" t="str">
            <v xml:space="preserve"> -</v>
          </cell>
          <cell r="L381" t="str">
            <v xml:space="preserve"> -</v>
          </cell>
          <cell r="M381" t="str">
            <v xml:space="preserve"> -</v>
          </cell>
          <cell r="N381" t="str">
            <v>-</v>
          </cell>
        </row>
        <row r="382">
          <cell r="A382" t="str">
            <v>EC_2006_G_HU_DEF</v>
          </cell>
          <cell r="B382" t="str">
            <v>EC</v>
          </cell>
          <cell r="C382">
            <v>2006</v>
          </cell>
          <cell r="D382" t="str">
            <v>G</v>
          </cell>
          <cell r="E382" t="str">
            <v>DEF</v>
          </cell>
          <cell r="F382" t="str">
            <v>HU</v>
          </cell>
          <cell r="G382">
            <v>-5.3829225999999997</v>
          </cell>
          <cell r="H382">
            <v>-6.1239385000000004</v>
          </cell>
          <cell r="I382">
            <v>-6.6624943999999999</v>
          </cell>
          <cell r="J382">
            <v>-6.9995329999999996</v>
          </cell>
          <cell r="K382" t="str">
            <v xml:space="preserve"> -</v>
          </cell>
          <cell r="L382" t="str">
            <v xml:space="preserve"> -</v>
          </cell>
          <cell r="M382" t="str">
            <v xml:space="preserve"> -</v>
          </cell>
          <cell r="N382" t="str">
            <v>-</v>
          </cell>
        </row>
        <row r="383">
          <cell r="A383" t="str">
            <v>EC_2006_G_MT_DEF</v>
          </cell>
          <cell r="B383" t="str">
            <v>EC</v>
          </cell>
          <cell r="C383">
            <v>2006</v>
          </cell>
          <cell r="D383" t="str">
            <v>G</v>
          </cell>
          <cell r="E383" t="str">
            <v>DEF</v>
          </cell>
          <cell r="F383" t="str">
            <v>MT</v>
          </cell>
          <cell r="G383">
            <v>-5.1148160999999996</v>
          </cell>
          <cell r="H383">
            <v>-3.3079046999999999</v>
          </cell>
          <cell r="I383">
            <v>-2.9337821000000002</v>
          </cell>
          <cell r="J383">
            <v>-3.1757336</v>
          </cell>
          <cell r="K383" t="str">
            <v xml:space="preserve"> -</v>
          </cell>
          <cell r="L383" t="str">
            <v xml:space="preserve"> -</v>
          </cell>
          <cell r="M383" t="str">
            <v xml:space="preserve"> -</v>
          </cell>
          <cell r="N383" t="str">
            <v>-</v>
          </cell>
        </row>
        <row r="384">
          <cell r="A384" t="str">
            <v>EC_2006_G_PL_DEF</v>
          </cell>
          <cell r="B384" t="str">
            <v>EC</v>
          </cell>
          <cell r="C384">
            <v>2006</v>
          </cell>
          <cell r="D384" t="str">
            <v>G</v>
          </cell>
          <cell r="E384" t="str">
            <v>DEF</v>
          </cell>
          <cell r="F384" t="str">
            <v>PL</v>
          </cell>
          <cell r="G384">
            <v>-3.8949984</v>
          </cell>
          <cell r="H384">
            <v>-2.4752684999999999</v>
          </cell>
          <cell r="I384">
            <v>-2.9789563999999999</v>
          </cell>
          <cell r="J384">
            <v>-3.0278125</v>
          </cell>
          <cell r="K384" t="str">
            <v xml:space="preserve"> -</v>
          </cell>
          <cell r="L384" t="str">
            <v xml:space="preserve"> -</v>
          </cell>
          <cell r="M384" t="str">
            <v xml:space="preserve"> -</v>
          </cell>
          <cell r="N384" t="str">
            <v>-</v>
          </cell>
        </row>
        <row r="385">
          <cell r="A385" t="str">
            <v>EC_2006_G_SI_DEF</v>
          </cell>
          <cell r="B385" t="str">
            <v>EC</v>
          </cell>
          <cell r="C385">
            <v>2006</v>
          </cell>
          <cell r="D385" t="str">
            <v>G</v>
          </cell>
          <cell r="E385" t="str">
            <v>DEF</v>
          </cell>
          <cell r="F385" t="str">
            <v>SI</v>
          </cell>
          <cell r="G385">
            <v>-2.3220551</v>
          </cell>
          <cell r="H385">
            <v>-1.7604852</v>
          </cell>
          <cell r="I385">
            <v>-1.8701607</v>
          </cell>
          <cell r="J385">
            <v>-1.6373892000000001</v>
          </cell>
          <cell r="K385" t="str">
            <v xml:space="preserve"> -</v>
          </cell>
          <cell r="L385" t="str">
            <v xml:space="preserve"> -</v>
          </cell>
          <cell r="M385" t="str">
            <v xml:space="preserve"> -</v>
          </cell>
          <cell r="N385" t="str">
            <v>-</v>
          </cell>
        </row>
        <row r="386">
          <cell r="A386" t="str">
            <v>EC_2006_G_SK_DEF</v>
          </cell>
          <cell r="B386" t="str">
            <v>EC</v>
          </cell>
          <cell r="C386">
            <v>2006</v>
          </cell>
          <cell r="D386" t="str">
            <v>G</v>
          </cell>
          <cell r="E386" t="str">
            <v>DEF</v>
          </cell>
          <cell r="F386" t="str">
            <v>SK</v>
          </cell>
          <cell r="G386">
            <v>-2.9987560000000002</v>
          </cell>
          <cell r="H386">
            <v>-2.8846487000000001</v>
          </cell>
          <cell r="I386">
            <v>-2.6773218999999999</v>
          </cell>
          <cell r="J386">
            <v>-2.0794404000000002</v>
          </cell>
          <cell r="K386" t="str">
            <v xml:space="preserve"> -</v>
          </cell>
          <cell r="L386" t="str">
            <v xml:space="preserve"> -</v>
          </cell>
          <cell r="M386" t="str">
            <v xml:space="preserve"> -</v>
          </cell>
          <cell r="N386" t="str">
            <v>-</v>
          </cell>
        </row>
        <row r="387">
          <cell r="A387" t="str">
            <v>EC_2006_G_SE_DEF</v>
          </cell>
          <cell r="B387" t="str">
            <v>EC</v>
          </cell>
          <cell r="C387">
            <v>2006</v>
          </cell>
          <cell r="D387" t="str">
            <v>G</v>
          </cell>
          <cell r="E387" t="str">
            <v>DEF</v>
          </cell>
          <cell r="F387" t="str">
            <v>SE</v>
          </cell>
          <cell r="G387">
            <v>1.8170541</v>
          </cell>
          <cell r="H387">
            <v>2.8964514000000001</v>
          </cell>
          <cell r="I387">
            <v>2.2421077</v>
          </cell>
          <cell r="J387">
            <v>2.2865725000000001</v>
          </cell>
          <cell r="K387" t="str">
            <v xml:space="preserve"> -</v>
          </cell>
          <cell r="L387" t="str">
            <v xml:space="preserve"> -</v>
          </cell>
          <cell r="M387" t="str">
            <v xml:space="preserve"> -</v>
          </cell>
          <cell r="N387" t="str">
            <v>-</v>
          </cell>
        </row>
        <row r="388">
          <cell r="A388" t="str">
            <v>EC_2006_G_GB_DEF</v>
          </cell>
          <cell r="B388" t="str">
            <v>EC</v>
          </cell>
          <cell r="C388">
            <v>2006</v>
          </cell>
          <cell r="D388" t="str">
            <v>G</v>
          </cell>
          <cell r="E388" t="str">
            <v>DEF</v>
          </cell>
          <cell r="F388" t="str">
            <v>GB</v>
          </cell>
          <cell r="G388">
            <v>-3.2659712999999999</v>
          </cell>
          <cell r="H388">
            <v>-3.479959</v>
          </cell>
          <cell r="I388">
            <v>-3.0312510000000001</v>
          </cell>
          <cell r="J388">
            <v>-2.7963650000000002</v>
          </cell>
          <cell r="K388" t="str">
            <v xml:space="preserve"> -</v>
          </cell>
          <cell r="L388" t="str">
            <v xml:space="preserve"> -</v>
          </cell>
          <cell r="M388" t="str">
            <v xml:space="preserve"> -</v>
          </cell>
          <cell r="N388" t="str">
            <v>-</v>
          </cell>
        </row>
        <row r="389">
          <cell r="A389" t="str">
            <v>EC_2006_G_D3_DEF</v>
          </cell>
          <cell r="B389" t="str">
            <v>EC</v>
          </cell>
          <cell r="C389">
            <v>2006</v>
          </cell>
          <cell r="D389" t="str">
            <v>G</v>
          </cell>
          <cell r="E389" t="str">
            <v>DEF</v>
          </cell>
          <cell r="F389" t="str">
            <v>D3</v>
          </cell>
          <cell r="G389">
            <v>-2.6485922</v>
          </cell>
          <cell r="H389">
            <v>-2.2917698</v>
          </cell>
          <cell r="I389">
            <v>-2.2718571999999999</v>
          </cell>
          <cell r="J389">
            <v>-2.2196028000000001</v>
          </cell>
          <cell r="K389" t="str">
            <v xml:space="preserve"> -</v>
          </cell>
          <cell r="L389" t="str">
            <v xml:space="preserve"> -</v>
          </cell>
          <cell r="M389" t="str">
            <v xml:space="preserve"> -</v>
          </cell>
          <cell r="N389" t="str">
            <v>-</v>
          </cell>
        </row>
        <row r="390">
          <cell r="A390" t="str">
            <v>EC_2006_G_BE_MAL</v>
          </cell>
          <cell r="B390" t="str">
            <v>EC</v>
          </cell>
          <cell r="C390">
            <v>2006</v>
          </cell>
          <cell r="D390" t="str">
            <v>G</v>
          </cell>
          <cell r="E390" t="str">
            <v>MAL</v>
          </cell>
          <cell r="F390" t="str">
            <v>BE</v>
          </cell>
          <cell r="G390">
            <v>94.718569299999999</v>
          </cell>
          <cell r="H390">
            <v>93.309863500000006</v>
          </cell>
          <cell r="I390">
            <v>89.778425299999995</v>
          </cell>
          <cell r="J390">
            <v>86.973188399999998</v>
          </cell>
          <cell r="K390" t="str">
            <v xml:space="preserve"> -</v>
          </cell>
          <cell r="L390" t="str">
            <v xml:space="preserve"> -</v>
          </cell>
          <cell r="M390" t="str">
            <v xml:space="preserve"> -</v>
          </cell>
          <cell r="N390" t="str">
            <v>-</v>
          </cell>
        </row>
        <row r="391">
          <cell r="A391" t="str">
            <v>EC_2006_G_DE_MAL</v>
          </cell>
          <cell r="B391" t="str">
            <v>EC</v>
          </cell>
          <cell r="C391">
            <v>2006</v>
          </cell>
          <cell r="D391" t="str">
            <v>G</v>
          </cell>
          <cell r="E391" t="str">
            <v>MAL</v>
          </cell>
          <cell r="F391" t="str">
            <v>DE</v>
          </cell>
          <cell r="G391">
            <v>65.487204899999995</v>
          </cell>
          <cell r="H391">
            <v>67.722110900000004</v>
          </cell>
          <cell r="I391">
            <v>68.855464999999995</v>
          </cell>
          <cell r="J391">
            <v>69.244509800000003</v>
          </cell>
          <cell r="K391" t="str">
            <v xml:space="preserve"> -</v>
          </cell>
          <cell r="L391" t="str">
            <v xml:space="preserve"> -</v>
          </cell>
          <cell r="M391" t="str">
            <v xml:space="preserve"> -</v>
          </cell>
          <cell r="N391" t="str">
            <v>-</v>
          </cell>
        </row>
        <row r="392">
          <cell r="A392" t="str">
            <v>EC_2006_G_GR_MAL</v>
          </cell>
          <cell r="B392" t="str">
            <v>EC</v>
          </cell>
          <cell r="C392">
            <v>2006</v>
          </cell>
          <cell r="D392" t="str">
            <v>G</v>
          </cell>
          <cell r="E392" t="str">
            <v>MAL</v>
          </cell>
          <cell r="F392" t="str">
            <v>GR</v>
          </cell>
          <cell r="G392">
            <v>108.48192280000001</v>
          </cell>
          <cell r="H392">
            <v>107.498012</v>
          </cell>
          <cell r="I392">
            <v>104.98453979999999</v>
          </cell>
          <cell r="J392">
            <v>102.0977116</v>
          </cell>
          <cell r="K392" t="str">
            <v xml:space="preserve"> -</v>
          </cell>
          <cell r="L392" t="str">
            <v xml:space="preserve"> -</v>
          </cell>
          <cell r="M392" t="str">
            <v xml:space="preserve"> -</v>
          </cell>
          <cell r="N392" t="str">
            <v>-</v>
          </cell>
        </row>
        <row r="393">
          <cell r="A393" t="str">
            <v>EC_2006_G_ES_MAL</v>
          </cell>
          <cell r="B393" t="str">
            <v>EC</v>
          </cell>
          <cell r="C393">
            <v>2006</v>
          </cell>
          <cell r="D393" t="str">
            <v>G</v>
          </cell>
          <cell r="E393" t="str">
            <v>MAL</v>
          </cell>
          <cell r="F393" t="str">
            <v>ES</v>
          </cell>
          <cell r="G393">
            <v>46.397656300000001</v>
          </cell>
          <cell r="H393">
            <v>43.156814500000003</v>
          </cell>
          <cell r="I393">
            <v>40.0213228</v>
          </cell>
          <cell r="J393">
            <v>37.935672699999998</v>
          </cell>
          <cell r="K393" t="str">
            <v xml:space="preserve"> -</v>
          </cell>
          <cell r="L393" t="str">
            <v xml:space="preserve"> -</v>
          </cell>
          <cell r="M393" t="str">
            <v xml:space="preserve"> -</v>
          </cell>
          <cell r="N393" t="str">
            <v>-</v>
          </cell>
        </row>
        <row r="394">
          <cell r="A394" t="str">
            <v>EC_2006_G_FR_MAL</v>
          </cell>
          <cell r="B394" t="str">
            <v>EC</v>
          </cell>
          <cell r="C394">
            <v>2006</v>
          </cell>
          <cell r="D394" t="str">
            <v>G</v>
          </cell>
          <cell r="E394" t="str">
            <v>MAL</v>
          </cell>
          <cell r="F394" t="str">
            <v>FR</v>
          </cell>
          <cell r="G394">
            <v>64.445576299999999</v>
          </cell>
          <cell r="H394">
            <v>66.768834100000007</v>
          </cell>
          <cell r="I394">
            <v>66.878731200000004</v>
          </cell>
          <cell r="J394">
            <v>67.029493200000005</v>
          </cell>
          <cell r="K394" t="str">
            <v xml:space="preserve"> -</v>
          </cell>
          <cell r="L394" t="str">
            <v xml:space="preserve"> -</v>
          </cell>
          <cell r="M394" t="str">
            <v xml:space="preserve"> -</v>
          </cell>
          <cell r="N394" t="str">
            <v>-</v>
          </cell>
        </row>
        <row r="395">
          <cell r="A395" t="str">
            <v>EC_2006_G_IE_MAL</v>
          </cell>
          <cell r="B395" t="str">
            <v>EC</v>
          </cell>
          <cell r="C395">
            <v>2006</v>
          </cell>
          <cell r="D395" t="str">
            <v>G</v>
          </cell>
          <cell r="E395" t="str">
            <v>MAL</v>
          </cell>
          <cell r="F395" t="str">
            <v>IE</v>
          </cell>
          <cell r="G395">
            <v>29.445221199999999</v>
          </cell>
          <cell r="H395">
            <v>27.565790400000001</v>
          </cell>
          <cell r="I395">
            <v>27.174028100000001</v>
          </cell>
          <cell r="J395">
            <v>26.9512778</v>
          </cell>
          <cell r="K395" t="str">
            <v xml:space="preserve"> -</v>
          </cell>
          <cell r="L395" t="str">
            <v xml:space="preserve"> -</v>
          </cell>
          <cell r="M395" t="str">
            <v xml:space="preserve"> -</v>
          </cell>
          <cell r="N395" t="str">
            <v>-</v>
          </cell>
        </row>
        <row r="396">
          <cell r="A396" t="str">
            <v>EC_2006_G_IT_MAL</v>
          </cell>
          <cell r="B396" t="str">
            <v>EC</v>
          </cell>
          <cell r="C396">
            <v>2006</v>
          </cell>
          <cell r="D396" t="str">
            <v>G</v>
          </cell>
          <cell r="E396" t="str">
            <v>MAL</v>
          </cell>
          <cell r="F396" t="str">
            <v>IT</v>
          </cell>
          <cell r="G396">
            <v>103.81663469999999</v>
          </cell>
          <cell r="H396">
            <v>106.3726068</v>
          </cell>
          <cell r="I396">
            <v>107.42443</v>
          </cell>
          <cell r="J396">
            <v>107.7192185</v>
          </cell>
          <cell r="K396" t="str">
            <v xml:space="preserve"> -</v>
          </cell>
          <cell r="L396" t="str">
            <v xml:space="preserve"> -</v>
          </cell>
          <cell r="M396" t="str">
            <v xml:space="preserve"> -</v>
          </cell>
          <cell r="N396" t="str">
            <v>-</v>
          </cell>
        </row>
        <row r="397">
          <cell r="A397" t="str">
            <v>EC_2006_G_LU_MAL</v>
          </cell>
          <cell r="B397" t="str">
            <v>EC</v>
          </cell>
          <cell r="C397">
            <v>2006</v>
          </cell>
          <cell r="D397" t="str">
            <v>G</v>
          </cell>
          <cell r="E397" t="str">
            <v>MAL</v>
          </cell>
          <cell r="F397" t="str">
            <v>LU</v>
          </cell>
          <cell r="G397">
            <v>6.5869238000000001</v>
          </cell>
          <cell r="H397">
            <v>6.1980072000000002</v>
          </cell>
          <cell r="I397">
            <v>7.8778239000000001</v>
          </cell>
          <cell r="J397">
            <v>8.164066</v>
          </cell>
          <cell r="K397" t="str">
            <v xml:space="preserve"> -</v>
          </cell>
          <cell r="L397" t="str">
            <v xml:space="preserve"> -</v>
          </cell>
          <cell r="M397" t="str">
            <v xml:space="preserve"> -</v>
          </cell>
          <cell r="N397" t="str">
            <v>-</v>
          </cell>
        </row>
        <row r="398">
          <cell r="A398" t="str">
            <v>EC_2006_G_NL_MAL</v>
          </cell>
          <cell r="B398" t="str">
            <v>EC</v>
          </cell>
          <cell r="C398">
            <v>2006</v>
          </cell>
          <cell r="D398" t="str">
            <v>G</v>
          </cell>
          <cell r="E398" t="str">
            <v>MAL</v>
          </cell>
          <cell r="F398" t="str">
            <v>NL</v>
          </cell>
          <cell r="G398">
            <v>52.579188899999998</v>
          </cell>
          <cell r="H398">
            <v>52.941996799999998</v>
          </cell>
          <cell r="I398">
            <v>51.1958366</v>
          </cell>
          <cell r="J398">
            <v>50.335970000000003</v>
          </cell>
          <cell r="K398" t="str">
            <v xml:space="preserve"> -</v>
          </cell>
          <cell r="L398" t="str">
            <v xml:space="preserve"> -</v>
          </cell>
          <cell r="M398" t="str">
            <v xml:space="preserve"> -</v>
          </cell>
          <cell r="N398" t="str">
            <v>-</v>
          </cell>
        </row>
        <row r="399">
          <cell r="A399" t="str">
            <v>EC_2006_G_AT_MAL</v>
          </cell>
          <cell r="B399" t="str">
            <v>EC</v>
          </cell>
          <cell r="C399">
            <v>2006</v>
          </cell>
          <cell r="D399" t="str">
            <v>G</v>
          </cell>
          <cell r="E399" t="str">
            <v>MAL</v>
          </cell>
          <cell r="F399" t="str">
            <v>AT</v>
          </cell>
          <cell r="G399">
            <v>63.554754799999998</v>
          </cell>
          <cell r="H399">
            <v>62.946751499999998</v>
          </cell>
          <cell r="I399">
            <v>62.423921900000003</v>
          </cell>
          <cell r="J399">
            <v>61.552342699999997</v>
          </cell>
          <cell r="K399" t="str">
            <v xml:space="preserve"> -</v>
          </cell>
          <cell r="L399" t="str">
            <v xml:space="preserve"> -</v>
          </cell>
          <cell r="M399" t="str">
            <v xml:space="preserve"> -</v>
          </cell>
          <cell r="N399" t="str">
            <v>-</v>
          </cell>
        </row>
        <row r="400">
          <cell r="A400" t="str">
            <v>EC_2006_G_PT_MAL</v>
          </cell>
          <cell r="B400" t="str">
            <v>EC</v>
          </cell>
          <cell r="C400">
            <v>2006</v>
          </cell>
          <cell r="D400" t="str">
            <v>G</v>
          </cell>
          <cell r="E400" t="str">
            <v>MAL</v>
          </cell>
          <cell r="F400" t="str">
            <v>PT</v>
          </cell>
          <cell r="G400">
            <v>58.652155100000002</v>
          </cell>
          <cell r="H400">
            <v>63.885610200000002</v>
          </cell>
          <cell r="I400">
            <v>68.363713700000005</v>
          </cell>
          <cell r="J400">
            <v>70.644947999999999</v>
          </cell>
          <cell r="K400" t="str">
            <v xml:space="preserve"> -</v>
          </cell>
          <cell r="L400" t="str">
            <v xml:space="preserve"> -</v>
          </cell>
          <cell r="M400" t="str">
            <v xml:space="preserve"> -</v>
          </cell>
          <cell r="N400" t="str">
            <v>-</v>
          </cell>
        </row>
        <row r="401">
          <cell r="A401" t="str">
            <v>EC_2006_G_FI_MAL</v>
          </cell>
          <cell r="B401" t="str">
            <v>EC</v>
          </cell>
          <cell r="C401">
            <v>2006</v>
          </cell>
          <cell r="D401" t="str">
            <v>G</v>
          </cell>
          <cell r="E401" t="str">
            <v>MAL</v>
          </cell>
          <cell r="F401" t="str">
            <v>FI</v>
          </cell>
          <cell r="G401">
            <v>44.275512599999999</v>
          </cell>
          <cell r="H401">
            <v>41.084213200000001</v>
          </cell>
          <cell r="I401">
            <v>39.657615999999997</v>
          </cell>
          <cell r="J401">
            <v>38.312790900000003</v>
          </cell>
          <cell r="K401" t="str">
            <v xml:space="preserve"> -</v>
          </cell>
          <cell r="L401" t="str">
            <v xml:space="preserve"> -</v>
          </cell>
          <cell r="M401" t="str">
            <v xml:space="preserve"> -</v>
          </cell>
          <cell r="N401" t="str">
            <v>-</v>
          </cell>
        </row>
        <row r="402">
          <cell r="A402" t="str">
            <v>EC_2006_G_I3_MAL</v>
          </cell>
          <cell r="B402" t="str">
            <v>EC</v>
          </cell>
          <cell r="C402">
            <v>2006</v>
          </cell>
          <cell r="D402" t="str">
            <v>G</v>
          </cell>
          <cell r="E402" t="str">
            <v>MAL</v>
          </cell>
          <cell r="F402" t="str">
            <v>I3</v>
          </cell>
          <cell r="G402">
            <v>69.778489100000002</v>
          </cell>
          <cell r="H402">
            <v>70.759517299999999</v>
          </cell>
          <cell r="I402">
            <v>70.513403800000006</v>
          </cell>
          <cell r="J402">
            <v>70.0678099</v>
          </cell>
          <cell r="K402" t="str">
            <v xml:space="preserve"> -</v>
          </cell>
          <cell r="L402" t="str">
            <v xml:space="preserve"> -</v>
          </cell>
          <cell r="M402" t="str">
            <v xml:space="preserve"> -</v>
          </cell>
          <cell r="N402" t="str">
            <v>-</v>
          </cell>
        </row>
        <row r="403">
          <cell r="A403" t="str">
            <v>EC_2006_G_CZ_MAL</v>
          </cell>
          <cell r="B403" t="str">
            <v>EC</v>
          </cell>
          <cell r="C403">
            <v>2006</v>
          </cell>
          <cell r="D403" t="str">
            <v>G</v>
          </cell>
          <cell r="E403" t="str">
            <v>MAL</v>
          </cell>
          <cell r="F403" t="str">
            <v>CZ</v>
          </cell>
          <cell r="G403">
            <v>30.645236400000002</v>
          </cell>
          <cell r="H403">
            <v>30.490253299999999</v>
          </cell>
          <cell r="I403">
            <v>31.484013699999998</v>
          </cell>
          <cell r="J403">
            <v>32.402016600000003</v>
          </cell>
          <cell r="K403" t="str">
            <v xml:space="preserve"> -</v>
          </cell>
          <cell r="L403" t="str">
            <v xml:space="preserve"> -</v>
          </cell>
          <cell r="M403" t="str">
            <v xml:space="preserve"> -</v>
          </cell>
          <cell r="N403" t="str">
            <v>-</v>
          </cell>
        </row>
        <row r="404">
          <cell r="A404" t="str">
            <v>EC_2006_G_DK_MAL</v>
          </cell>
          <cell r="B404" t="str">
            <v>EC</v>
          </cell>
          <cell r="C404">
            <v>2006</v>
          </cell>
          <cell r="D404" t="str">
            <v>G</v>
          </cell>
          <cell r="E404" t="str">
            <v>MAL</v>
          </cell>
          <cell r="F404" t="str">
            <v>DK</v>
          </cell>
          <cell r="G404">
            <v>42.5854857</v>
          </cell>
          <cell r="H404">
            <v>35.780956500000002</v>
          </cell>
          <cell r="I404">
            <v>29.999969700000001</v>
          </cell>
          <cell r="J404">
            <v>26.499993100000001</v>
          </cell>
          <cell r="K404" t="str">
            <v xml:space="preserve"> -</v>
          </cell>
          <cell r="L404" t="str">
            <v xml:space="preserve"> -</v>
          </cell>
          <cell r="M404" t="str">
            <v xml:space="preserve"> -</v>
          </cell>
          <cell r="N404" t="str">
            <v>-</v>
          </cell>
        </row>
        <row r="405">
          <cell r="A405" t="str">
            <v>EC_2006_G_EE_MAL</v>
          </cell>
          <cell r="B405" t="str">
            <v>EC</v>
          </cell>
          <cell r="C405">
            <v>2006</v>
          </cell>
          <cell r="D405" t="str">
            <v>G</v>
          </cell>
          <cell r="E405" t="str">
            <v>MAL</v>
          </cell>
          <cell r="F405" t="str">
            <v>EE</v>
          </cell>
          <cell r="G405">
            <v>5.3755309000000002</v>
          </cell>
          <cell r="H405">
            <v>4.7872275999999996</v>
          </cell>
          <cell r="I405">
            <v>3.6335670000000002</v>
          </cell>
          <cell r="J405">
            <v>3.0395389000000002</v>
          </cell>
          <cell r="K405" t="str">
            <v xml:space="preserve"> -</v>
          </cell>
          <cell r="L405" t="str">
            <v xml:space="preserve"> -</v>
          </cell>
          <cell r="M405" t="str">
            <v xml:space="preserve"> -</v>
          </cell>
          <cell r="N405" t="str">
            <v>-</v>
          </cell>
        </row>
        <row r="406">
          <cell r="A406" t="str">
            <v>EC_2006_G_CY_MAL</v>
          </cell>
          <cell r="B406" t="str">
            <v>EC</v>
          </cell>
          <cell r="C406">
            <v>2006</v>
          </cell>
          <cell r="D406" t="str">
            <v>G</v>
          </cell>
          <cell r="E406" t="str">
            <v>MAL</v>
          </cell>
          <cell r="F406" t="str">
            <v>CY</v>
          </cell>
          <cell r="G406">
            <v>71.664093500000007</v>
          </cell>
          <cell r="H406">
            <v>70.325339799999995</v>
          </cell>
          <cell r="I406">
            <v>69.132241399999998</v>
          </cell>
          <cell r="J406">
            <v>67.799283299999999</v>
          </cell>
          <cell r="K406" t="str">
            <v xml:space="preserve"> -</v>
          </cell>
          <cell r="L406" t="str">
            <v xml:space="preserve"> -</v>
          </cell>
          <cell r="M406" t="str">
            <v xml:space="preserve"> -</v>
          </cell>
          <cell r="N406" t="str">
            <v>-</v>
          </cell>
        </row>
        <row r="407">
          <cell r="A407" t="str">
            <v>EC_2006_G_LV_MAL</v>
          </cell>
          <cell r="B407" t="str">
            <v>EC</v>
          </cell>
          <cell r="C407">
            <v>2006</v>
          </cell>
          <cell r="D407" t="str">
            <v>G</v>
          </cell>
          <cell r="E407" t="str">
            <v>MAL</v>
          </cell>
          <cell r="F407" t="str">
            <v>LV</v>
          </cell>
          <cell r="G407">
            <v>14.564564499999999</v>
          </cell>
          <cell r="H407">
            <v>11.9490756</v>
          </cell>
          <cell r="I407">
            <v>11.3020757</v>
          </cell>
          <cell r="J407">
            <v>10.8921109</v>
          </cell>
          <cell r="K407" t="str">
            <v xml:space="preserve"> -</v>
          </cell>
          <cell r="L407" t="str">
            <v xml:space="preserve"> -</v>
          </cell>
          <cell r="M407" t="str">
            <v xml:space="preserve"> -</v>
          </cell>
          <cell r="N407" t="str">
            <v>-</v>
          </cell>
        </row>
        <row r="408">
          <cell r="A408" t="str">
            <v>EC_2006_G_LT_MAL</v>
          </cell>
          <cell r="B408" t="str">
            <v>EC</v>
          </cell>
          <cell r="C408">
            <v>2006</v>
          </cell>
          <cell r="D408" t="str">
            <v>G</v>
          </cell>
          <cell r="E408" t="str">
            <v>MAL</v>
          </cell>
          <cell r="F408" t="str">
            <v>LT</v>
          </cell>
          <cell r="G408">
            <v>19.477868399999998</v>
          </cell>
          <cell r="H408">
            <v>18.724141500000002</v>
          </cell>
          <cell r="I408">
            <v>18.916605199999999</v>
          </cell>
          <cell r="J408">
            <v>19.735040399999999</v>
          </cell>
          <cell r="K408" t="str">
            <v xml:space="preserve"> -</v>
          </cell>
          <cell r="L408" t="str">
            <v xml:space="preserve"> -</v>
          </cell>
          <cell r="M408" t="str">
            <v xml:space="preserve"> -</v>
          </cell>
          <cell r="N408" t="str">
            <v>-</v>
          </cell>
        </row>
        <row r="409">
          <cell r="A409" t="str">
            <v>EC_2006_G_HU_MAL</v>
          </cell>
          <cell r="B409" t="str">
            <v>EC</v>
          </cell>
          <cell r="C409">
            <v>2006</v>
          </cell>
          <cell r="D409" t="str">
            <v>G</v>
          </cell>
          <cell r="E409" t="str">
            <v>MAL</v>
          </cell>
          <cell r="F409" t="str">
            <v>HU</v>
          </cell>
          <cell r="G409">
            <v>57.146970600000003</v>
          </cell>
          <cell r="H409">
            <v>58.353180799999997</v>
          </cell>
          <cell r="I409">
            <v>59.850014799999997</v>
          </cell>
          <cell r="J409">
            <v>61.974097200000003</v>
          </cell>
          <cell r="K409" t="str">
            <v xml:space="preserve"> -</v>
          </cell>
          <cell r="L409" t="str">
            <v xml:space="preserve"> -</v>
          </cell>
          <cell r="M409" t="str">
            <v xml:space="preserve"> -</v>
          </cell>
          <cell r="N409" t="str">
            <v>-</v>
          </cell>
        </row>
        <row r="410">
          <cell r="A410" t="str">
            <v>EC_2006_G_MT_MAL</v>
          </cell>
          <cell r="B410" t="str">
            <v>EC</v>
          </cell>
          <cell r="C410">
            <v>2006</v>
          </cell>
          <cell r="D410" t="str">
            <v>G</v>
          </cell>
          <cell r="E410" t="str">
            <v>MAL</v>
          </cell>
          <cell r="F410" t="str">
            <v>MT</v>
          </cell>
          <cell r="G410">
            <v>76.193355600000004</v>
          </cell>
          <cell r="H410">
            <v>74.711413699999994</v>
          </cell>
          <cell r="I410">
            <v>74.018967000000004</v>
          </cell>
          <cell r="J410">
            <v>73.962199799999993</v>
          </cell>
          <cell r="K410" t="str">
            <v xml:space="preserve"> -</v>
          </cell>
          <cell r="L410" t="str">
            <v xml:space="preserve"> -</v>
          </cell>
          <cell r="M410" t="str">
            <v xml:space="preserve"> -</v>
          </cell>
          <cell r="N410" t="str">
            <v>-</v>
          </cell>
        </row>
        <row r="411">
          <cell r="A411" t="str">
            <v>EC_2006_G_PL_MAL</v>
          </cell>
          <cell r="B411" t="str">
            <v>EC</v>
          </cell>
          <cell r="C411">
            <v>2006</v>
          </cell>
          <cell r="D411" t="str">
            <v>G</v>
          </cell>
          <cell r="E411" t="str">
            <v>MAL</v>
          </cell>
          <cell r="F411" t="str">
            <v>PL</v>
          </cell>
          <cell r="G411">
            <v>41.891239800000001</v>
          </cell>
          <cell r="H411">
            <v>42.516789899999999</v>
          </cell>
          <cell r="I411">
            <v>45.511773300000002</v>
          </cell>
          <cell r="J411">
            <v>46.714914800000003</v>
          </cell>
          <cell r="K411" t="str">
            <v xml:space="preserve"> -</v>
          </cell>
          <cell r="L411" t="str">
            <v xml:space="preserve"> -</v>
          </cell>
          <cell r="M411" t="str">
            <v xml:space="preserve"> -</v>
          </cell>
          <cell r="N411" t="str">
            <v>-</v>
          </cell>
        </row>
        <row r="412">
          <cell r="A412" t="str">
            <v>EC_2006_G_SI_MAL</v>
          </cell>
          <cell r="B412" t="str">
            <v>EC</v>
          </cell>
          <cell r="C412">
            <v>2006</v>
          </cell>
          <cell r="D412" t="str">
            <v>G</v>
          </cell>
          <cell r="E412" t="str">
            <v>MAL</v>
          </cell>
          <cell r="F412" t="str">
            <v>SI</v>
          </cell>
          <cell r="G412">
            <v>29.520213800000001</v>
          </cell>
          <cell r="H412">
            <v>29.0781867</v>
          </cell>
          <cell r="I412">
            <v>29.930084699999998</v>
          </cell>
          <cell r="J412">
            <v>29.654154900000002</v>
          </cell>
          <cell r="K412" t="str">
            <v xml:space="preserve"> -</v>
          </cell>
          <cell r="L412" t="str">
            <v xml:space="preserve"> -</v>
          </cell>
          <cell r="M412" t="str">
            <v xml:space="preserve"> -</v>
          </cell>
          <cell r="N412" t="str">
            <v>-</v>
          </cell>
        </row>
        <row r="413">
          <cell r="A413" t="str">
            <v>EC_2006_G_SK_MAL</v>
          </cell>
          <cell r="B413" t="str">
            <v>EC</v>
          </cell>
          <cell r="C413">
            <v>2006</v>
          </cell>
          <cell r="D413" t="str">
            <v>G</v>
          </cell>
          <cell r="E413" t="str">
            <v>MAL</v>
          </cell>
          <cell r="F413" t="str">
            <v>SK</v>
          </cell>
          <cell r="G413">
            <v>41.623390899999997</v>
          </cell>
          <cell r="H413">
            <v>34.469598900000001</v>
          </cell>
          <cell r="I413">
            <v>34.2994086</v>
          </cell>
          <cell r="J413">
            <v>34.696297100000002</v>
          </cell>
          <cell r="K413" t="str">
            <v xml:space="preserve"> -</v>
          </cell>
          <cell r="L413" t="str">
            <v xml:space="preserve"> -</v>
          </cell>
          <cell r="M413" t="str">
            <v xml:space="preserve"> -</v>
          </cell>
          <cell r="N413" t="str">
            <v>-</v>
          </cell>
        </row>
        <row r="414">
          <cell r="A414" t="str">
            <v>EC_2006_G_SE_MAL</v>
          </cell>
          <cell r="B414" t="str">
            <v>EC</v>
          </cell>
          <cell r="C414">
            <v>2006</v>
          </cell>
          <cell r="D414" t="str">
            <v>G</v>
          </cell>
          <cell r="E414" t="str">
            <v>MAL</v>
          </cell>
          <cell r="F414" t="str">
            <v>SE</v>
          </cell>
          <cell r="G414">
            <v>50.5040464</v>
          </cell>
          <cell r="H414">
            <v>50.335270700000002</v>
          </cell>
          <cell r="I414">
            <v>47.627130899999997</v>
          </cell>
          <cell r="J414">
            <v>44.805322400000001</v>
          </cell>
          <cell r="K414" t="str">
            <v xml:space="preserve"> -</v>
          </cell>
          <cell r="L414" t="str">
            <v xml:space="preserve"> -</v>
          </cell>
          <cell r="M414" t="str">
            <v xml:space="preserve"> -</v>
          </cell>
          <cell r="N414" t="str">
            <v>-</v>
          </cell>
        </row>
        <row r="415">
          <cell r="A415" t="str">
            <v>EC_2006_G_GB_MAL</v>
          </cell>
          <cell r="B415" t="str">
            <v>EC</v>
          </cell>
          <cell r="C415">
            <v>2006</v>
          </cell>
          <cell r="D415" t="str">
            <v>G</v>
          </cell>
          <cell r="E415" t="str">
            <v>MAL</v>
          </cell>
          <cell r="F415" t="str">
            <v>GB</v>
          </cell>
          <cell r="G415">
            <v>40.785654399999999</v>
          </cell>
          <cell r="H415">
            <v>42.812149499999997</v>
          </cell>
          <cell r="I415">
            <v>44.095550699999997</v>
          </cell>
          <cell r="J415">
            <v>44.688554500000002</v>
          </cell>
          <cell r="K415" t="str">
            <v xml:space="preserve"> -</v>
          </cell>
          <cell r="L415" t="str">
            <v xml:space="preserve"> -</v>
          </cell>
          <cell r="M415" t="str">
            <v xml:space="preserve"> -</v>
          </cell>
          <cell r="N415" t="str">
            <v>-</v>
          </cell>
        </row>
        <row r="416">
          <cell r="A416" t="str">
            <v>EC_2006_G_D3_MAL</v>
          </cell>
          <cell r="B416" t="str">
            <v>EC</v>
          </cell>
          <cell r="C416">
            <v>2006</v>
          </cell>
          <cell r="D416" t="str">
            <v>G</v>
          </cell>
          <cell r="E416" t="str">
            <v>MAL</v>
          </cell>
          <cell r="F416" t="str">
            <v>D3</v>
          </cell>
          <cell r="G416">
            <v>62.432814399999998</v>
          </cell>
          <cell r="H416">
            <v>63.3610592</v>
          </cell>
          <cell r="I416">
            <v>63.245214599999997</v>
          </cell>
          <cell r="J416">
            <v>62.859311699999999</v>
          </cell>
          <cell r="K416" t="str">
            <v xml:space="preserve"> -</v>
          </cell>
          <cell r="L416" t="str">
            <v xml:space="preserve"> -</v>
          </cell>
          <cell r="M416" t="str">
            <v xml:space="preserve"> -</v>
          </cell>
          <cell r="N416" t="str">
            <v>-</v>
          </cell>
        </row>
        <row r="417">
          <cell r="A417" t="str">
            <v>EC_2006_G_BE_CAB</v>
          </cell>
          <cell r="B417" t="str">
            <v>EC</v>
          </cell>
          <cell r="C417">
            <v>2006</v>
          </cell>
          <cell r="D417" t="str">
            <v>G</v>
          </cell>
          <cell r="E417" t="str">
            <v>CAB</v>
          </cell>
          <cell r="F417" t="str">
            <v>BE</v>
          </cell>
          <cell r="G417">
            <v>2.13209E-2</v>
          </cell>
          <cell r="H417">
            <v>0.56776190000000004</v>
          </cell>
          <cell r="I417">
            <v>0.13754420000000001</v>
          </cell>
          <cell r="J417">
            <v>-0.3378429</v>
          </cell>
          <cell r="K417" t="str">
            <v xml:space="preserve"> -</v>
          </cell>
          <cell r="L417" t="str">
            <v xml:space="preserve"> -</v>
          </cell>
          <cell r="M417" t="str">
            <v xml:space="preserve"> -</v>
          </cell>
          <cell r="N417" t="str">
            <v>-</v>
          </cell>
        </row>
        <row r="418">
          <cell r="A418" t="str">
            <v>EC_2006_G_DE_CAB</v>
          </cell>
          <cell r="B418" t="str">
            <v>EC</v>
          </cell>
          <cell r="C418">
            <v>2006</v>
          </cell>
          <cell r="D418" t="str">
            <v>G</v>
          </cell>
          <cell r="E418" t="str">
            <v>CAB</v>
          </cell>
          <cell r="F418" t="str">
            <v>DE</v>
          </cell>
          <cell r="G418">
            <v>-3.4442911</v>
          </cell>
          <cell r="H418">
            <v>-2.9907973000000001</v>
          </cell>
          <cell r="I418">
            <v>-3.0205144000000002</v>
          </cell>
          <cell r="J418">
            <v>-2.2975438000000001</v>
          </cell>
          <cell r="K418" t="str">
            <v xml:space="preserve"> -</v>
          </cell>
          <cell r="L418" t="str">
            <v xml:space="preserve"> -</v>
          </cell>
          <cell r="M418" t="str">
            <v xml:space="preserve"> -</v>
          </cell>
          <cell r="N418" t="str">
            <v>-</v>
          </cell>
        </row>
        <row r="419">
          <cell r="A419" t="str">
            <v>EC_2006_G_GR_CAB</v>
          </cell>
          <cell r="B419" t="str">
            <v>EC</v>
          </cell>
          <cell r="C419">
            <v>2006</v>
          </cell>
          <cell r="D419" t="str">
            <v>G</v>
          </cell>
          <cell r="E419" t="str">
            <v>CAB</v>
          </cell>
          <cell r="F419" t="str">
            <v>GR</v>
          </cell>
          <cell r="G419">
            <v>-7.7498725000000004</v>
          </cell>
          <cell r="H419">
            <v>-5.3470037000000001</v>
          </cell>
          <cell r="I419">
            <v>-3.7774687999999998</v>
          </cell>
          <cell r="J419">
            <v>-4.3705258999999996</v>
          </cell>
          <cell r="K419" t="str">
            <v xml:space="preserve"> -</v>
          </cell>
          <cell r="L419" t="str">
            <v xml:space="preserve"> -</v>
          </cell>
          <cell r="M419" t="str">
            <v xml:space="preserve"> -</v>
          </cell>
          <cell r="N419" t="str">
            <v>-</v>
          </cell>
        </row>
        <row r="420">
          <cell r="A420" t="str">
            <v>EC_2006_G_ES_CAB</v>
          </cell>
          <cell r="B420" t="str">
            <v>EC</v>
          </cell>
          <cell r="C420">
            <v>2006</v>
          </cell>
          <cell r="D420" t="str">
            <v>G</v>
          </cell>
          <cell r="E420" t="str">
            <v>CAB</v>
          </cell>
          <cell r="F420" t="str">
            <v>ES</v>
          </cell>
          <cell r="G420">
            <v>-4.1014700000000001E-2</v>
          </cell>
          <cell r="H420">
            <v>1.3363742000000001</v>
          </cell>
          <cell r="I420">
            <v>1.345648</v>
          </cell>
          <cell r="J420">
            <v>1.0110387000000001</v>
          </cell>
          <cell r="K420" t="str">
            <v xml:space="preserve"> -</v>
          </cell>
          <cell r="L420" t="str">
            <v xml:space="preserve"> -</v>
          </cell>
          <cell r="M420" t="str">
            <v xml:space="preserve"> -</v>
          </cell>
          <cell r="N420" t="str">
            <v>-</v>
          </cell>
        </row>
        <row r="421">
          <cell r="A421" t="str">
            <v>EC_2006_G_FR_CAB</v>
          </cell>
          <cell r="B421" t="str">
            <v>EC</v>
          </cell>
          <cell r="C421">
            <v>2006</v>
          </cell>
          <cell r="D421" t="str">
            <v>G</v>
          </cell>
          <cell r="E421" t="str">
            <v>CAB</v>
          </cell>
          <cell r="F421" t="str">
            <v>FR</v>
          </cell>
          <cell r="G421">
            <v>-3.6263453999999999</v>
          </cell>
          <cell r="H421">
            <v>-2.5320588000000002</v>
          </cell>
          <cell r="I421">
            <v>-2.5201731999999999</v>
          </cell>
          <cell r="J421">
            <v>-2.4597514999999999</v>
          </cell>
          <cell r="K421" t="str">
            <v xml:space="preserve"> -</v>
          </cell>
          <cell r="L421" t="str">
            <v xml:space="preserve"> -</v>
          </cell>
          <cell r="M421" t="str">
            <v xml:space="preserve"> -</v>
          </cell>
          <cell r="N421" t="str">
            <v>-</v>
          </cell>
        </row>
        <row r="422">
          <cell r="A422" t="str">
            <v>EC_2006_G_IE_CAB</v>
          </cell>
          <cell r="B422" t="str">
            <v>EC</v>
          </cell>
          <cell r="C422">
            <v>2006</v>
          </cell>
          <cell r="D422" t="str">
            <v>G</v>
          </cell>
          <cell r="E422" t="str">
            <v>CAB</v>
          </cell>
          <cell r="F422" t="str">
            <v>IE</v>
          </cell>
          <cell r="G422">
            <v>1.4102007999999999</v>
          </cell>
          <cell r="H422">
            <v>1.5453030999999999</v>
          </cell>
          <cell r="I422">
            <v>1.1090968999999999</v>
          </cell>
          <cell r="J422">
            <v>0.79916860000000001</v>
          </cell>
          <cell r="K422" t="str">
            <v xml:space="preserve"> -</v>
          </cell>
          <cell r="L422" t="str">
            <v xml:space="preserve"> -</v>
          </cell>
          <cell r="M422" t="str">
            <v xml:space="preserve"> -</v>
          </cell>
          <cell r="N422" t="str">
            <v>-</v>
          </cell>
        </row>
        <row r="423">
          <cell r="A423" t="str">
            <v>EC_2006_G_IT_CAB</v>
          </cell>
          <cell r="B423" t="str">
            <v>EC</v>
          </cell>
          <cell r="C423">
            <v>2006</v>
          </cell>
          <cell r="D423" t="str">
            <v>G</v>
          </cell>
          <cell r="E423" t="str">
            <v>CAB</v>
          </cell>
          <cell r="F423" t="str">
            <v>IT</v>
          </cell>
          <cell r="G423">
            <v>-3.3352797000000001</v>
          </cell>
          <cell r="H423">
            <v>-3.3885375</v>
          </cell>
          <cell r="I423">
            <v>-3.4284572</v>
          </cell>
          <cell r="J423">
            <v>-3.8183183000000001</v>
          </cell>
          <cell r="K423" t="str">
            <v xml:space="preserve"> -</v>
          </cell>
          <cell r="L423" t="str">
            <v xml:space="preserve"> -</v>
          </cell>
          <cell r="M423" t="str">
            <v xml:space="preserve"> -</v>
          </cell>
          <cell r="N423" t="str">
            <v>-</v>
          </cell>
        </row>
        <row r="424">
          <cell r="A424" t="str">
            <v>EC_2006_G_LU_CAB</v>
          </cell>
          <cell r="B424" t="str">
            <v>EC</v>
          </cell>
          <cell r="C424">
            <v>2006</v>
          </cell>
          <cell r="D424" t="str">
            <v>G</v>
          </cell>
          <cell r="E424" t="str">
            <v>CAB</v>
          </cell>
          <cell r="F424" t="str">
            <v>LU</v>
          </cell>
          <cell r="G424">
            <v>-0.46678819999999999</v>
          </cell>
          <cell r="H424">
            <v>-1.2621167</v>
          </cell>
          <cell r="I424">
            <v>-1.2517354000000001</v>
          </cell>
          <cell r="J424">
            <v>-1.0182031</v>
          </cell>
          <cell r="K424" t="str">
            <v xml:space="preserve"> -</v>
          </cell>
          <cell r="L424" t="str">
            <v xml:space="preserve"> -</v>
          </cell>
          <cell r="M424" t="str">
            <v xml:space="preserve"> -</v>
          </cell>
          <cell r="N424" t="str">
            <v>-</v>
          </cell>
        </row>
        <row r="425">
          <cell r="A425" t="str">
            <v>EC_2006_G_NL_CAB</v>
          </cell>
          <cell r="B425" t="str">
            <v>EC</v>
          </cell>
          <cell r="C425">
            <v>2006</v>
          </cell>
          <cell r="D425" t="str">
            <v>G</v>
          </cell>
          <cell r="E425" t="str">
            <v>CAB</v>
          </cell>
          <cell r="F425" t="str">
            <v>NL</v>
          </cell>
          <cell r="G425">
            <v>-0.89871860000000003</v>
          </cell>
          <cell r="H425">
            <v>1.0243146000000001</v>
          </cell>
          <cell r="I425">
            <v>-0.25387019999999999</v>
          </cell>
          <cell r="J425">
            <v>-0.17828869999999999</v>
          </cell>
          <cell r="K425" t="str">
            <v xml:space="preserve"> -</v>
          </cell>
          <cell r="L425" t="str">
            <v xml:space="preserve"> -</v>
          </cell>
          <cell r="M425" t="str">
            <v xml:space="preserve"> -</v>
          </cell>
          <cell r="N425" t="str">
            <v>-</v>
          </cell>
        </row>
        <row r="426">
          <cell r="A426" t="str">
            <v>EC_2006_G_AT_CAB</v>
          </cell>
          <cell r="B426" t="str">
            <v>EC</v>
          </cell>
          <cell r="C426">
            <v>2006</v>
          </cell>
          <cell r="D426" t="str">
            <v>G</v>
          </cell>
          <cell r="E426" t="str">
            <v>CAB</v>
          </cell>
          <cell r="F426" t="str">
            <v>AT</v>
          </cell>
          <cell r="G426">
            <v>-0.78219179999999999</v>
          </cell>
          <cell r="H426">
            <v>-1.0308667</v>
          </cell>
          <cell r="I426">
            <v>-1.7114711</v>
          </cell>
          <cell r="J426">
            <v>-1.2221016</v>
          </cell>
          <cell r="K426" t="str">
            <v xml:space="preserve"> -</v>
          </cell>
          <cell r="L426" t="str">
            <v xml:space="preserve"> -</v>
          </cell>
          <cell r="M426" t="str">
            <v xml:space="preserve"> -</v>
          </cell>
          <cell r="N426" t="str">
            <v>-</v>
          </cell>
        </row>
        <row r="427">
          <cell r="A427" t="str">
            <v>EC_2006_G_PT_CAB</v>
          </cell>
          <cell r="B427" t="str">
            <v>EC</v>
          </cell>
          <cell r="C427">
            <v>2006</v>
          </cell>
          <cell r="D427" t="str">
            <v>G</v>
          </cell>
          <cell r="E427" t="str">
            <v>CAB</v>
          </cell>
          <cell r="F427" t="str">
            <v>PT</v>
          </cell>
          <cell r="G427">
            <v>-2.6673013000000001</v>
          </cell>
          <cell r="H427">
            <v>-5.1400968999999996</v>
          </cell>
          <cell r="I427">
            <v>-4.0200297999999997</v>
          </cell>
          <cell r="J427">
            <v>-3.7959242999999998</v>
          </cell>
          <cell r="K427" t="str">
            <v xml:space="preserve"> -</v>
          </cell>
          <cell r="L427" t="str">
            <v xml:space="preserve"> -</v>
          </cell>
          <cell r="M427" t="str">
            <v xml:space="preserve"> -</v>
          </cell>
          <cell r="N427" t="str">
            <v>-</v>
          </cell>
        </row>
        <row r="428">
          <cell r="A428" t="str">
            <v>EC_2006_G_FI_CAB</v>
          </cell>
          <cell r="B428" t="str">
            <v>EC</v>
          </cell>
          <cell r="C428">
            <v>2006</v>
          </cell>
          <cell r="D428" t="str">
            <v>G</v>
          </cell>
          <cell r="E428" t="str">
            <v>CAB</v>
          </cell>
          <cell r="F428" t="str">
            <v>FI</v>
          </cell>
          <cell r="G428">
            <v>2.4769589000000001</v>
          </cell>
          <cell r="H428">
            <v>3.2056103999999999</v>
          </cell>
          <cell r="I428">
            <v>3.0131486999999999</v>
          </cell>
          <cell r="J428">
            <v>2.7128567000000001</v>
          </cell>
          <cell r="K428" t="str">
            <v xml:space="preserve"> -</v>
          </cell>
          <cell r="L428" t="str">
            <v xml:space="preserve"> -</v>
          </cell>
          <cell r="M428" t="str">
            <v xml:space="preserve"> -</v>
          </cell>
          <cell r="N428" t="str">
            <v>-</v>
          </cell>
        </row>
        <row r="429">
          <cell r="A429" t="str">
            <v>EC_2006_G_I3_CAB</v>
          </cell>
          <cell r="B429" t="str">
            <v>EC</v>
          </cell>
          <cell r="C429">
            <v>2006</v>
          </cell>
          <cell r="D429" t="str">
            <v>G</v>
          </cell>
          <cell r="E429" t="str">
            <v>CAB</v>
          </cell>
          <cell r="F429" t="str">
            <v>I3</v>
          </cell>
          <cell r="G429">
            <v>-2.5853856</v>
          </cell>
          <cell r="H429">
            <v>-1.9037329000000001</v>
          </cell>
          <cell r="I429">
            <v>-1.9670029</v>
          </cell>
          <cell r="J429">
            <v>-1.8681342999999999</v>
          </cell>
          <cell r="K429" t="str">
            <v xml:space="preserve"> -</v>
          </cell>
          <cell r="L429" t="str">
            <v xml:space="preserve"> -</v>
          </cell>
          <cell r="M429" t="str">
            <v xml:space="preserve"> -</v>
          </cell>
          <cell r="N429" t="str">
            <v>-</v>
          </cell>
        </row>
        <row r="430">
          <cell r="A430" t="str">
            <v>EC_2006_G_CZ_CAB</v>
          </cell>
          <cell r="B430" t="str">
            <v>EC</v>
          </cell>
          <cell r="C430">
            <v>2006</v>
          </cell>
          <cell r="D430" t="str">
            <v>G</v>
          </cell>
          <cell r="E430" t="str">
            <v>CAB</v>
          </cell>
          <cell r="F430" t="str">
            <v>CZ</v>
          </cell>
          <cell r="G430">
            <v>-1.9971388000000001</v>
          </cell>
          <cell r="H430">
            <v>-2.5190465</v>
          </cell>
          <cell r="I430">
            <v>-3.5978789</v>
          </cell>
          <cell r="J430">
            <v>-3.9569204999999998</v>
          </cell>
          <cell r="K430" t="str">
            <v xml:space="preserve"> -</v>
          </cell>
          <cell r="L430" t="str">
            <v xml:space="preserve"> -</v>
          </cell>
          <cell r="M430" t="str">
            <v xml:space="preserve"> -</v>
          </cell>
          <cell r="N430" t="str">
            <v>-</v>
          </cell>
        </row>
        <row r="431">
          <cell r="A431" t="str">
            <v>EC_2006_G_DK_CAB</v>
          </cell>
          <cell r="B431" t="str">
            <v>EC</v>
          </cell>
          <cell r="C431">
            <v>2006</v>
          </cell>
          <cell r="D431" t="str">
            <v>G</v>
          </cell>
          <cell r="E431" t="str">
            <v>CAB</v>
          </cell>
          <cell r="F431" t="str">
            <v>DK</v>
          </cell>
          <cell r="G431">
            <v>3.8173385999999998</v>
          </cell>
          <cell r="H431">
            <v>5.4076351000000003</v>
          </cell>
          <cell r="I431">
            <v>3.9153375000000001</v>
          </cell>
          <cell r="J431">
            <v>3.9843810999999998</v>
          </cell>
          <cell r="K431" t="str">
            <v xml:space="preserve"> -</v>
          </cell>
          <cell r="L431" t="str">
            <v xml:space="preserve"> -</v>
          </cell>
          <cell r="M431" t="str">
            <v xml:space="preserve"> -</v>
          </cell>
          <cell r="N431" t="str">
            <v>-</v>
          </cell>
        </row>
        <row r="432">
          <cell r="A432" t="str">
            <v>EC_2006_G_EE_CAB</v>
          </cell>
          <cell r="B432" t="str">
            <v>EC</v>
          </cell>
          <cell r="C432">
            <v>2006</v>
          </cell>
          <cell r="D432" t="str">
            <v>G</v>
          </cell>
          <cell r="E432" t="str">
            <v>CAB</v>
          </cell>
          <cell r="F432" t="str">
            <v>EE</v>
          </cell>
          <cell r="G432">
            <v>1.7788683000000001</v>
          </cell>
          <cell r="H432">
            <v>1.4722122</v>
          </cell>
          <cell r="I432">
            <v>1.0888046</v>
          </cell>
          <cell r="J432">
            <v>0.544991</v>
          </cell>
          <cell r="K432" t="str">
            <v xml:space="preserve"> -</v>
          </cell>
          <cell r="L432" t="str">
            <v xml:space="preserve"> -</v>
          </cell>
          <cell r="M432" t="str">
            <v xml:space="preserve"> -</v>
          </cell>
          <cell r="N432" t="str">
            <v>-</v>
          </cell>
        </row>
        <row r="433">
          <cell r="A433" t="str">
            <v>EC_2006_G_CY_CAB</v>
          </cell>
          <cell r="B433" t="str">
            <v>EC</v>
          </cell>
          <cell r="C433">
            <v>2006</v>
          </cell>
          <cell r="D433" t="str">
            <v>G</v>
          </cell>
          <cell r="E433" t="str">
            <v>CAB</v>
          </cell>
          <cell r="F433" t="str">
            <v>CY</v>
          </cell>
          <cell r="G433">
            <v>-3.9225284</v>
          </cell>
          <cell r="H433">
            <v>-2.0773353000000001</v>
          </cell>
          <cell r="I433">
            <v>-1.9251328000000001</v>
          </cell>
          <cell r="J433">
            <v>-1.9998412999999999</v>
          </cell>
          <cell r="K433" t="str">
            <v xml:space="preserve"> -</v>
          </cell>
          <cell r="L433" t="str">
            <v xml:space="preserve"> -</v>
          </cell>
          <cell r="M433" t="str">
            <v xml:space="preserve"> -</v>
          </cell>
          <cell r="N433" t="str">
            <v>-</v>
          </cell>
        </row>
        <row r="434">
          <cell r="A434" t="str">
            <v>EC_2006_G_LV_CAB</v>
          </cell>
          <cell r="B434" t="str">
            <v>EC</v>
          </cell>
          <cell r="C434">
            <v>2006</v>
          </cell>
          <cell r="D434" t="str">
            <v>G</v>
          </cell>
          <cell r="E434" t="str">
            <v>CAB</v>
          </cell>
          <cell r="F434" t="str">
            <v>LV</v>
          </cell>
          <cell r="G434">
            <v>-0.85424860000000002</v>
          </cell>
          <cell r="H434">
            <v>-0.20238690000000001</v>
          </cell>
          <cell r="I434">
            <v>-1.1637401999999999</v>
          </cell>
          <cell r="J434">
            <v>-0.79691120000000004</v>
          </cell>
          <cell r="K434" t="str">
            <v xml:space="preserve"> -</v>
          </cell>
          <cell r="L434" t="str">
            <v xml:space="preserve"> -</v>
          </cell>
          <cell r="M434" t="str">
            <v xml:space="preserve"> -</v>
          </cell>
          <cell r="N434" t="str">
            <v>-</v>
          </cell>
        </row>
        <row r="435">
          <cell r="A435" t="str">
            <v>EC_2006_G_LT_CAB</v>
          </cell>
          <cell r="B435" t="str">
            <v>EC</v>
          </cell>
          <cell r="C435">
            <v>2006</v>
          </cell>
          <cell r="D435" t="str">
            <v>G</v>
          </cell>
          <cell r="E435" t="str">
            <v>CAB</v>
          </cell>
          <cell r="F435" t="str">
            <v>LT</v>
          </cell>
          <cell r="G435">
            <v>-1.9443946000000001</v>
          </cell>
          <cell r="H435">
            <v>-1.1506742999999999</v>
          </cell>
          <cell r="I435">
            <v>-1.0470522</v>
          </cell>
          <cell r="J435">
            <v>-1.0115902000000001</v>
          </cell>
          <cell r="K435" t="str">
            <v xml:space="preserve"> -</v>
          </cell>
          <cell r="L435" t="str">
            <v xml:space="preserve"> -</v>
          </cell>
          <cell r="M435" t="str">
            <v xml:space="preserve"> -</v>
          </cell>
          <cell r="N435" t="str">
            <v>-</v>
          </cell>
        </row>
        <row r="436">
          <cell r="A436" t="str">
            <v>EC_2006_G_HU_CAB</v>
          </cell>
          <cell r="B436" t="str">
            <v>EC</v>
          </cell>
          <cell r="C436">
            <v>2006</v>
          </cell>
          <cell r="D436" t="str">
            <v>G</v>
          </cell>
          <cell r="E436" t="str">
            <v>CAB</v>
          </cell>
          <cell r="F436" t="str">
            <v>HU</v>
          </cell>
          <cell r="G436">
            <v>-5.2317783999999996</v>
          </cell>
          <cell r="H436">
            <v>-5.7982904</v>
          </cell>
          <cell r="I436">
            <v>-6.6247465999999999</v>
          </cell>
          <cell r="J436">
            <v>-7.1155169999999996</v>
          </cell>
          <cell r="K436" t="str">
            <v xml:space="preserve"> -</v>
          </cell>
          <cell r="L436" t="str">
            <v xml:space="preserve"> -</v>
          </cell>
          <cell r="M436" t="str">
            <v xml:space="preserve"> -</v>
          </cell>
          <cell r="N436" t="str">
            <v>-</v>
          </cell>
        </row>
        <row r="437">
          <cell r="A437" t="str">
            <v>EC_2006_G_MT_CAB</v>
          </cell>
          <cell r="B437" t="str">
            <v>EC</v>
          </cell>
          <cell r="C437">
            <v>2006</v>
          </cell>
          <cell r="D437" t="str">
            <v>G</v>
          </cell>
          <cell r="E437" t="str">
            <v>CAB</v>
          </cell>
          <cell r="F437" t="str">
            <v>MT</v>
          </cell>
          <cell r="G437">
            <v>-3.9444249999999998</v>
          </cell>
          <cell r="H437">
            <v>-2.4384903000000002</v>
          </cell>
          <cell r="I437">
            <v>-2.1656607999999999</v>
          </cell>
          <cell r="J437">
            <v>-2.5971188000000001</v>
          </cell>
          <cell r="K437" t="str">
            <v xml:space="preserve"> -</v>
          </cell>
          <cell r="L437" t="str">
            <v xml:space="preserve"> -</v>
          </cell>
          <cell r="M437" t="str">
            <v xml:space="preserve"> -</v>
          </cell>
          <cell r="N437" t="str">
            <v>-</v>
          </cell>
        </row>
        <row r="438">
          <cell r="A438" t="str">
            <v>EC_2006_G_PL_CAB</v>
          </cell>
          <cell r="B438" t="str">
            <v>EC</v>
          </cell>
          <cell r="C438">
            <v>2006</v>
          </cell>
          <cell r="D438" t="str">
            <v>G</v>
          </cell>
          <cell r="E438" t="str">
            <v>CAB</v>
          </cell>
          <cell r="F438" t="str">
            <v>PL</v>
          </cell>
          <cell r="G438">
            <v>-4.1951996999999999</v>
          </cell>
          <cell r="H438">
            <v>-2.6493658999999998</v>
          </cell>
          <cell r="I438">
            <v>-3.288621</v>
          </cell>
          <cell r="J438">
            <v>-3.4684365000000001</v>
          </cell>
          <cell r="K438" t="str">
            <v xml:space="preserve"> -</v>
          </cell>
          <cell r="L438" t="str">
            <v xml:space="preserve"> -</v>
          </cell>
          <cell r="M438" t="str">
            <v xml:space="preserve"> -</v>
          </cell>
          <cell r="N438" t="str">
            <v>-</v>
          </cell>
        </row>
        <row r="439">
          <cell r="A439" t="str">
            <v>EC_2006_G_SI_CAB</v>
          </cell>
          <cell r="B439" t="str">
            <v>EC</v>
          </cell>
          <cell r="C439">
            <v>2006</v>
          </cell>
          <cell r="D439" t="str">
            <v>G</v>
          </cell>
          <cell r="E439" t="str">
            <v>CAB</v>
          </cell>
          <cell r="F439" t="str">
            <v>SI</v>
          </cell>
          <cell r="G439">
            <v>-1.8341453999999999</v>
          </cell>
          <cell r="H439">
            <v>-1.3696324</v>
          </cell>
          <cell r="I439">
            <v>-1.7853323000000001</v>
          </cell>
          <cell r="J439">
            <v>-1.6823686</v>
          </cell>
          <cell r="K439" t="str">
            <v xml:space="preserve"> -</v>
          </cell>
          <cell r="L439" t="str">
            <v xml:space="preserve"> -</v>
          </cell>
          <cell r="M439" t="str">
            <v xml:space="preserve"> -</v>
          </cell>
          <cell r="N439" t="str">
            <v>-</v>
          </cell>
        </row>
        <row r="440">
          <cell r="A440" t="str">
            <v>EC_2006_G_SK_CAB</v>
          </cell>
          <cell r="B440" t="str">
            <v>EC</v>
          </cell>
          <cell r="C440">
            <v>2006</v>
          </cell>
          <cell r="D440" t="str">
            <v>G</v>
          </cell>
          <cell r="E440" t="str">
            <v>CAB</v>
          </cell>
          <cell r="F440" t="str">
            <v>SK</v>
          </cell>
          <cell r="G440">
            <v>-2.3103156</v>
          </cell>
          <cell r="H440">
            <v>-2.4274974999999999</v>
          </cell>
          <cell r="I440">
            <v>-2.4461374</v>
          </cell>
          <cell r="J440">
            <v>-2.1489875999999999</v>
          </cell>
          <cell r="K440" t="str">
            <v xml:space="preserve"> -</v>
          </cell>
          <cell r="L440" t="str">
            <v xml:space="preserve"> -</v>
          </cell>
          <cell r="M440" t="str">
            <v xml:space="preserve"> -</v>
          </cell>
          <cell r="N440" t="str">
            <v>-</v>
          </cell>
        </row>
        <row r="441">
          <cell r="A441" t="str">
            <v>EC_2006_G_SE_CAB</v>
          </cell>
          <cell r="B441" t="str">
            <v>EC</v>
          </cell>
          <cell r="C441">
            <v>2006</v>
          </cell>
          <cell r="D441" t="str">
            <v>G</v>
          </cell>
          <cell r="E441" t="str">
            <v>CAB</v>
          </cell>
          <cell r="F441" t="str">
            <v>SE</v>
          </cell>
          <cell r="G441">
            <v>1.8797315000000001</v>
          </cell>
          <cell r="H441">
            <v>2.9788220000000001</v>
          </cell>
          <cell r="I441">
            <v>2.0921894999999999</v>
          </cell>
          <cell r="J441">
            <v>2.0549697999999998</v>
          </cell>
          <cell r="K441" t="str">
            <v xml:space="preserve"> -</v>
          </cell>
          <cell r="L441" t="str">
            <v xml:space="preserve"> -</v>
          </cell>
          <cell r="M441" t="str">
            <v xml:space="preserve"> -</v>
          </cell>
          <cell r="N441" t="str">
            <v>-</v>
          </cell>
        </row>
        <row r="442">
          <cell r="A442" t="str">
            <v>EC_2006_G_GB_CAB</v>
          </cell>
          <cell r="B442" t="str">
            <v>EC</v>
          </cell>
          <cell r="C442">
            <v>2006</v>
          </cell>
          <cell r="D442" t="str">
            <v>G</v>
          </cell>
          <cell r="E442" t="str">
            <v>CAB</v>
          </cell>
          <cell r="F442" t="str">
            <v>GB</v>
          </cell>
          <cell r="G442">
            <v>-3.4863778000000001</v>
          </cell>
          <cell r="H442">
            <v>-3.3036099999999999</v>
          </cell>
          <cell r="I442">
            <v>-2.7178486999999998</v>
          </cell>
          <cell r="J442">
            <v>-2.5236461000000001</v>
          </cell>
          <cell r="K442" t="str">
            <v xml:space="preserve"> -</v>
          </cell>
          <cell r="L442" t="str">
            <v xml:space="preserve"> -</v>
          </cell>
          <cell r="M442" t="str">
            <v xml:space="preserve"> -</v>
          </cell>
          <cell r="N442" t="str">
            <v>-</v>
          </cell>
        </row>
        <row r="443">
          <cell r="A443" t="str">
            <v>EC_2006_G_D3_CAB</v>
          </cell>
          <cell r="B443" t="str">
            <v>EC</v>
          </cell>
          <cell r="C443">
            <v>2006</v>
          </cell>
          <cell r="D443" t="str">
            <v>G</v>
          </cell>
          <cell r="E443" t="str">
            <v>CAB</v>
          </cell>
          <cell r="F443" t="str">
            <v>D3</v>
          </cell>
          <cell r="G443">
            <v>-2.5341518000000001</v>
          </cell>
          <cell r="H443">
            <v>-1.9132046</v>
          </cell>
          <cell r="I443">
            <v>-1.9447169</v>
          </cell>
          <cell r="J443">
            <v>-1.8498699999999999</v>
          </cell>
          <cell r="K443" t="str">
            <v xml:space="preserve"> -</v>
          </cell>
          <cell r="L443" t="str">
            <v xml:space="preserve"> -</v>
          </cell>
          <cell r="M443" t="str">
            <v xml:space="preserve"> -</v>
          </cell>
          <cell r="N443" t="str">
            <v>-</v>
          </cell>
        </row>
        <row r="444">
          <cell r="A444" t="str">
            <v>EC_2006_G_BE_YER</v>
          </cell>
          <cell r="B444" t="str">
            <v>EC</v>
          </cell>
          <cell r="C444">
            <v>2006</v>
          </cell>
          <cell r="D444" t="str">
            <v>G</v>
          </cell>
          <cell r="E444" t="str">
            <v>YER</v>
          </cell>
          <cell r="F444" t="str">
            <v>BE</v>
          </cell>
          <cell r="G444">
            <v>2.5899282784368705</v>
          </cell>
          <cell r="H444">
            <v>1.2474580227719301</v>
          </cell>
          <cell r="I444">
            <v>2.2560819254066722</v>
          </cell>
          <cell r="J444">
            <v>2.1268123613832124</v>
          </cell>
          <cell r="K444" t="str">
            <v xml:space="preserve"> -</v>
          </cell>
          <cell r="L444" t="str">
            <v xml:space="preserve"> -</v>
          </cell>
          <cell r="M444" t="str">
            <v xml:space="preserve"> -</v>
          </cell>
          <cell r="N444" t="str">
            <v>-</v>
          </cell>
        </row>
        <row r="445">
          <cell r="A445" t="str">
            <v>EC_2006_G_DE_YER</v>
          </cell>
          <cell r="B445" t="str">
            <v>EC</v>
          </cell>
          <cell r="C445">
            <v>2006</v>
          </cell>
          <cell r="D445" t="str">
            <v>G</v>
          </cell>
          <cell r="E445" t="str">
            <v>YER</v>
          </cell>
          <cell r="F445" t="str">
            <v>DE</v>
          </cell>
          <cell r="G445">
            <v>1.6321559074299552</v>
          </cell>
          <cell r="H445">
            <v>0.8895542839024051</v>
          </cell>
          <cell r="I445">
            <v>1.6829348025866331</v>
          </cell>
          <cell r="J445">
            <v>0.98504563028294356</v>
          </cell>
          <cell r="K445" t="str">
            <v xml:space="preserve"> -</v>
          </cell>
          <cell r="L445" t="str">
            <v xml:space="preserve"> -</v>
          </cell>
          <cell r="M445" t="str">
            <v xml:space="preserve"> -</v>
          </cell>
          <cell r="N445" t="str">
            <v>-</v>
          </cell>
        </row>
        <row r="446">
          <cell r="A446" t="str">
            <v>EC_2006_G_GR_YER</v>
          </cell>
          <cell r="B446" t="str">
            <v>EC</v>
          </cell>
          <cell r="C446">
            <v>2006</v>
          </cell>
          <cell r="D446" t="str">
            <v>G</v>
          </cell>
          <cell r="E446" t="str">
            <v>YER</v>
          </cell>
          <cell r="F446" t="str">
            <v>GR</v>
          </cell>
          <cell r="G446">
            <v>4.6763391993607684</v>
          </cell>
          <cell r="H446">
            <v>3.6579777068779462</v>
          </cell>
          <cell r="I446">
            <v>3.4652980761813446</v>
          </cell>
          <cell r="J446">
            <v>3.3805640747713861</v>
          </cell>
          <cell r="K446" t="str">
            <v xml:space="preserve"> -</v>
          </cell>
          <cell r="L446" t="str">
            <v xml:space="preserve"> -</v>
          </cell>
          <cell r="M446" t="str">
            <v xml:space="preserve"> -</v>
          </cell>
          <cell r="N446" t="str">
            <v>-</v>
          </cell>
        </row>
        <row r="447">
          <cell r="A447" t="str">
            <v>EC_2006_G_ES_YER</v>
          </cell>
          <cell r="B447" t="str">
            <v>EC</v>
          </cell>
          <cell r="C447">
            <v>2006</v>
          </cell>
          <cell r="D447" t="str">
            <v>G</v>
          </cell>
          <cell r="E447" t="str">
            <v>YER</v>
          </cell>
          <cell r="F447" t="str">
            <v>ES</v>
          </cell>
          <cell r="G447">
            <v>3.0946240422843774</v>
          </cell>
          <cell r="H447">
            <v>3.4265973674661332</v>
          </cell>
          <cell r="I447">
            <v>3.142130243559027</v>
          </cell>
          <cell r="J447">
            <v>2.7722620967316924</v>
          </cell>
          <cell r="K447" t="str">
            <v xml:space="preserve"> -</v>
          </cell>
          <cell r="L447" t="str">
            <v xml:space="preserve"> -</v>
          </cell>
          <cell r="M447" t="str">
            <v xml:space="preserve"> -</v>
          </cell>
          <cell r="N447" t="str">
            <v>-</v>
          </cell>
        </row>
        <row r="448">
          <cell r="A448" t="str">
            <v>EC_2006_G_FR_YER</v>
          </cell>
          <cell r="B448" t="str">
            <v>EC</v>
          </cell>
          <cell r="C448">
            <v>2006</v>
          </cell>
          <cell r="D448" t="str">
            <v>G</v>
          </cell>
          <cell r="E448" t="str">
            <v>YER</v>
          </cell>
          <cell r="F448" t="str">
            <v>FR</v>
          </cell>
          <cell r="G448">
            <v>2.3181654031536825</v>
          </cell>
          <cell r="H448">
            <v>1.4483919996561623</v>
          </cell>
          <cell r="I448">
            <v>1.8825631821788091</v>
          </cell>
          <cell r="J448">
            <v>1.9946396304444836</v>
          </cell>
          <cell r="K448" t="str">
            <v xml:space="preserve"> -</v>
          </cell>
          <cell r="L448" t="str">
            <v xml:space="preserve"> -</v>
          </cell>
          <cell r="M448" t="str">
            <v xml:space="preserve"> -</v>
          </cell>
          <cell r="N448" t="str">
            <v>-</v>
          </cell>
        </row>
        <row r="449">
          <cell r="A449" t="str">
            <v>EC_2006_G_IE_YER</v>
          </cell>
          <cell r="B449" t="str">
            <v>EC</v>
          </cell>
          <cell r="C449">
            <v>2006</v>
          </cell>
          <cell r="D449" t="str">
            <v>G</v>
          </cell>
          <cell r="E449" t="str">
            <v>YER</v>
          </cell>
          <cell r="F449" t="str">
            <v>IE</v>
          </cell>
          <cell r="G449">
            <v>4.4729217395410359</v>
          </cell>
          <cell r="H449">
            <v>4.6599755316413249</v>
          </cell>
          <cell r="I449">
            <v>4.9269185781157132</v>
          </cell>
          <cell r="J449">
            <v>5.0506505523450373</v>
          </cell>
          <cell r="K449" t="str">
            <v xml:space="preserve"> -</v>
          </cell>
          <cell r="L449" t="str">
            <v xml:space="preserve"> -</v>
          </cell>
          <cell r="M449" t="str">
            <v xml:space="preserve"> -</v>
          </cell>
          <cell r="N449" t="str">
            <v>-</v>
          </cell>
        </row>
        <row r="450">
          <cell r="A450" t="str">
            <v>EC_2006_G_IT_YER</v>
          </cell>
          <cell r="B450" t="str">
            <v>EC</v>
          </cell>
          <cell r="C450">
            <v>2006</v>
          </cell>
          <cell r="D450" t="str">
            <v>G</v>
          </cell>
          <cell r="E450" t="str">
            <v>YER</v>
          </cell>
          <cell r="F450" t="str">
            <v>IT</v>
          </cell>
          <cell r="G450">
            <v>1.0652886796747252</v>
          </cell>
          <cell r="H450">
            <v>-3.560958239229306E-2</v>
          </cell>
          <cell r="I450">
            <v>1.3437239745992091</v>
          </cell>
          <cell r="J450">
            <v>1.1967032878845041</v>
          </cell>
          <cell r="K450" t="str">
            <v xml:space="preserve"> -</v>
          </cell>
          <cell r="L450" t="str">
            <v xml:space="preserve"> -</v>
          </cell>
          <cell r="M450" t="str">
            <v xml:space="preserve"> -</v>
          </cell>
          <cell r="N450" t="str">
            <v>-</v>
          </cell>
        </row>
        <row r="451">
          <cell r="A451" t="str">
            <v>EC_2006_G_LU_YER</v>
          </cell>
          <cell r="B451" t="str">
            <v>EC</v>
          </cell>
          <cell r="C451">
            <v>2006</v>
          </cell>
          <cell r="D451" t="str">
            <v>G</v>
          </cell>
          <cell r="E451" t="str">
            <v>YER</v>
          </cell>
          <cell r="F451" t="str">
            <v>LU</v>
          </cell>
          <cell r="G451">
            <v>4.2490863070369089</v>
          </cell>
          <cell r="H451">
            <v>4.1986835829131097</v>
          </cell>
          <cell r="I451">
            <v>4.3575375437502339</v>
          </cell>
          <cell r="J451">
            <v>4.4530152851179006</v>
          </cell>
          <cell r="K451" t="str">
            <v xml:space="preserve"> -</v>
          </cell>
          <cell r="L451" t="str">
            <v xml:space="preserve"> -</v>
          </cell>
          <cell r="M451" t="str">
            <v xml:space="preserve"> -</v>
          </cell>
          <cell r="N451" t="str">
            <v>-</v>
          </cell>
        </row>
        <row r="452">
          <cell r="A452" t="str">
            <v>EC_2006_G_NL_YER</v>
          </cell>
          <cell r="B452" t="str">
            <v>EC</v>
          </cell>
          <cell r="C452">
            <v>2006</v>
          </cell>
          <cell r="D452" t="str">
            <v>G</v>
          </cell>
          <cell r="E452" t="str">
            <v>YER</v>
          </cell>
          <cell r="F452" t="str">
            <v>NL</v>
          </cell>
          <cell r="G452">
            <v>1.7149108048386985</v>
          </cell>
          <cell r="H452">
            <v>1.1339546002029799</v>
          </cell>
          <cell r="I452">
            <v>2.5953111355957681</v>
          </cell>
          <cell r="J452">
            <v>2.6041881352136809</v>
          </cell>
          <cell r="K452" t="str">
            <v xml:space="preserve"> -</v>
          </cell>
          <cell r="L452" t="str">
            <v xml:space="preserve"> -</v>
          </cell>
          <cell r="M452" t="str">
            <v xml:space="preserve"> -</v>
          </cell>
          <cell r="N452" t="str">
            <v>-</v>
          </cell>
        </row>
        <row r="453">
          <cell r="A453" t="str">
            <v>EC_2006_G_AT_YER</v>
          </cell>
          <cell r="B453" t="str">
            <v>EC</v>
          </cell>
          <cell r="C453">
            <v>2006</v>
          </cell>
          <cell r="D453" t="str">
            <v>G</v>
          </cell>
          <cell r="E453" t="str">
            <v>YER</v>
          </cell>
          <cell r="F453" t="str">
            <v>AT</v>
          </cell>
          <cell r="G453">
            <v>2.4411951040734348</v>
          </cell>
          <cell r="H453">
            <v>1.9214822452110258</v>
          </cell>
          <cell r="I453">
            <v>2.4748412599368219</v>
          </cell>
          <cell r="J453">
            <v>2.2116142236306313</v>
          </cell>
          <cell r="K453" t="str">
            <v xml:space="preserve"> -</v>
          </cell>
          <cell r="L453" t="str">
            <v xml:space="preserve"> -</v>
          </cell>
          <cell r="M453" t="str">
            <v xml:space="preserve"> -</v>
          </cell>
          <cell r="N453" t="str">
            <v>-</v>
          </cell>
        </row>
        <row r="454">
          <cell r="A454" t="str">
            <v>EC_2006_G_PT_YER</v>
          </cell>
          <cell r="B454" t="str">
            <v>EC</v>
          </cell>
          <cell r="C454">
            <v>2006</v>
          </cell>
          <cell r="D454" t="str">
            <v>G</v>
          </cell>
          <cell r="E454" t="str">
            <v>YER</v>
          </cell>
          <cell r="F454" t="str">
            <v>PT</v>
          </cell>
          <cell r="G454">
            <v>1.0817569780325442</v>
          </cell>
          <cell r="H454">
            <v>0.33584427142330231</v>
          </cell>
          <cell r="I454">
            <v>0.91919114986958039</v>
          </cell>
          <cell r="J454">
            <v>1.076222325992382</v>
          </cell>
          <cell r="K454" t="str">
            <v xml:space="preserve"> -</v>
          </cell>
          <cell r="L454" t="str">
            <v xml:space="preserve"> -</v>
          </cell>
          <cell r="M454" t="str">
            <v xml:space="preserve"> -</v>
          </cell>
          <cell r="N454" t="str">
            <v>-</v>
          </cell>
        </row>
        <row r="455">
          <cell r="A455" t="str">
            <v>EC_2006_G_FI_YER</v>
          </cell>
          <cell r="B455" t="str">
            <v>EC</v>
          </cell>
          <cell r="C455">
            <v>2006</v>
          </cell>
          <cell r="D455" t="str">
            <v>G</v>
          </cell>
          <cell r="E455" t="str">
            <v>YER</v>
          </cell>
          <cell r="F455" t="str">
            <v>FI</v>
          </cell>
          <cell r="G455">
            <v>3.6197329634125364</v>
          </cell>
          <cell r="H455">
            <v>2.0869068038879224</v>
          </cell>
          <cell r="I455">
            <v>3.5858644500754711</v>
          </cell>
          <cell r="J455">
            <v>2.8522805122737305</v>
          </cell>
          <cell r="K455" t="str">
            <v xml:space="preserve"> -</v>
          </cell>
          <cell r="L455" t="str">
            <v xml:space="preserve"> -</v>
          </cell>
          <cell r="M455" t="str">
            <v xml:space="preserve"> -</v>
          </cell>
          <cell r="N455" t="str">
            <v>-</v>
          </cell>
        </row>
        <row r="456">
          <cell r="A456" t="str">
            <v>EC_2006_G_I3_YER</v>
          </cell>
          <cell r="B456" t="str">
            <v>EC</v>
          </cell>
          <cell r="C456">
            <v>2006</v>
          </cell>
          <cell r="D456" t="str">
            <v>G</v>
          </cell>
          <cell r="E456" t="str">
            <v>YER</v>
          </cell>
          <cell r="F456" t="str">
            <v>I3</v>
          </cell>
          <cell r="G456">
            <v>2.0491280286364599</v>
          </cell>
          <cell r="H456">
            <v>1.3344722499048611</v>
          </cell>
          <cell r="I456">
            <v>2.0718149224486782</v>
          </cell>
          <cell r="J456">
            <v>1.8205583579919082</v>
          </cell>
          <cell r="K456" t="str">
            <v xml:space="preserve"> -</v>
          </cell>
          <cell r="L456" t="str">
            <v xml:space="preserve"> -</v>
          </cell>
          <cell r="M456" t="str">
            <v xml:space="preserve"> -</v>
          </cell>
          <cell r="N456" t="str">
            <v>-</v>
          </cell>
        </row>
        <row r="457">
          <cell r="A457" t="str">
            <v>EC_2006_G_CZ_YER</v>
          </cell>
          <cell r="B457" t="str">
            <v>EC</v>
          </cell>
          <cell r="C457">
            <v>2006</v>
          </cell>
          <cell r="D457" t="str">
            <v>G</v>
          </cell>
          <cell r="E457" t="str">
            <v>YER</v>
          </cell>
          <cell r="F457" t="str">
            <v>CZ</v>
          </cell>
          <cell r="G457">
            <v>4.6911271908611329</v>
          </cell>
          <cell r="H457">
            <v>5.9524267026340505</v>
          </cell>
          <cell r="I457">
            <v>5.3005088107805687</v>
          </cell>
          <cell r="J457">
            <v>4.6951691973551979</v>
          </cell>
          <cell r="K457" t="str">
            <v xml:space="preserve"> -</v>
          </cell>
          <cell r="L457" t="str">
            <v xml:space="preserve"> -</v>
          </cell>
          <cell r="M457" t="str">
            <v xml:space="preserve"> -</v>
          </cell>
          <cell r="N457" t="str">
            <v>-</v>
          </cell>
        </row>
        <row r="458">
          <cell r="A458" t="str">
            <v>EC_2006_G_DK_YER</v>
          </cell>
          <cell r="B458" t="str">
            <v>EC</v>
          </cell>
          <cell r="C458">
            <v>2006</v>
          </cell>
          <cell r="D458" t="str">
            <v>G</v>
          </cell>
          <cell r="E458" t="str">
            <v>YER</v>
          </cell>
          <cell r="F458" t="str">
            <v>DK</v>
          </cell>
          <cell r="G458">
            <v>1.8701549726034772</v>
          </cell>
          <cell r="H458">
            <v>3.0533492790899563</v>
          </cell>
          <cell r="I458">
            <v>3.1608026366276576</v>
          </cell>
          <cell r="J458">
            <v>2.32223872975581</v>
          </cell>
          <cell r="K458" t="str">
            <v xml:space="preserve"> -</v>
          </cell>
          <cell r="L458" t="str">
            <v xml:space="preserve"> -</v>
          </cell>
          <cell r="M458" t="str">
            <v xml:space="preserve"> -</v>
          </cell>
          <cell r="N458" t="str">
            <v>-</v>
          </cell>
        </row>
        <row r="459">
          <cell r="A459" t="str">
            <v>EC_2006_G_EE_YER</v>
          </cell>
          <cell r="B459" t="str">
            <v>EC</v>
          </cell>
          <cell r="C459">
            <v>2006</v>
          </cell>
          <cell r="D459" t="str">
            <v>G</v>
          </cell>
          <cell r="E459" t="str">
            <v>YER</v>
          </cell>
          <cell r="F459" t="str">
            <v>EE</v>
          </cell>
          <cell r="G459">
            <v>7.8095932980119853</v>
          </cell>
          <cell r="H459">
            <v>9.7795726808756811</v>
          </cell>
          <cell r="I459">
            <v>8.8987440403865534</v>
          </cell>
          <cell r="J459">
            <v>7.903462588120469</v>
          </cell>
          <cell r="K459" t="str">
            <v xml:space="preserve"> -</v>
          </cell>
          <cell r="L459" t="str">
            <v xml:space="preserve"> -</v>
          </cell>
          <cell r="M459" t="str">
            <v xml:space="preserve"> -</v>
          </cell>
          <cell r="N459" t="str">
            <v>-</v>
          </cell>
        </row>
        <row r="460">
          <cell r="A460" t="str">
            <v>EC_2006_G_CY_YER</v>
          </cell>
          <cell r="B460" t="str">
            <v>EC</v>
          </cell>
          <cell r="C460">
            <v>2006</v>
          </cell>
          <cell r="D460" t="str">
            <v>G</v>
          </cell>
          <cell r="E460" t="str">
            <v>YER</v>
          </cell>
          <cell r="F460" t="str">
            <v>CY</v>
          </cell>
          <cell r="G460">
            <v>3.9212276447605277</v>
          </cell>
          <cell r="H460">
            <v>3.7502795506545672</v>
          </cell>
          <cell r="I460">
            <v>3.829821871905148</v>
          </cell>
          <cell r="J460">
            <v>3.8266943087023053</v>
          </cell>
          <cell r="K460" t="str">
            <v xml:space="preserve"> -</v>
          </cell>
          <cell r="L460" t="str">
            <v xml:space="preserve"> -</v>
          </cell>
          <cell r="M460" t="str">
            <v xml:space="preserve"> -</v>
          </cell>
          <cell r="N460" t="str">
            <v>-</v>
          </cell>
        </row>
        <row r="461">
          <cell r="A461" t="str">
            <v>EC_2006_G_LV_YER</v>
          </cell>
          <cell r="B461" t="str">
            <v>EC</v>
          </cell>
          <cell r="C461">
            <v>2006</v>
          </cell>
          <cell r="D461" t="str">
            <v>G</v>
          </cell>
          <cell r="E461" t="str">
            <v>YER</v>
          </cell>
          <cell r="F461" t="str">
            <v>LV</v>
          </cell>
          <cell r="G461">
            <v>8.540586305429132</v>
          </cell>
          <cell r="H461">
            <v>10.187113129686477</v>
          </cell>
          <cell r="I461">
            <v>8.4599992292859749</v>
          </cell>
          <cell r="J461">
            <v>7.5999978418891612</v>
          </cell>
          <cell r="K461" t="str">
            <v xml:space="preserve"> -</v>
          </cell>
          <cell r="L461" t="str">
            <v xml:space="preserve"> -</v>
          </cell>
          <cell r="M461" t="str">
            <v xml:space="preserve"> -</v>
          </cell>
          <cell r="N461" t="str">
            <v>-</v>
          </cell>
        </row>
        <row r="462">
          <cell r="A462" t="str">
            <v>EC_2006_G_LT_YER</v>
          </cell>
          <cell r="B462" t="str">
            <v>EC</v>
          </cell>
          <cell r="C462">
            <v>2006</v>
          </cell>
          <cell r="D462" t="str">
            <v>G</v>
          </cell>
          <cell r="E462" t="str">
            <v>YER</v>
          </cell>
          <cell r="F462" t="str">
            <v>LT</v>
          </cell>
          <cell r="G462">
            <v>6.9794447447668606</v>
          </cell>
          <cell r="H462">
            <v>7.4723876512182041</v>
          </cell>
          <cell r="I462">
            <v>6.5070808591157547</v>
          </cell>
          <cell r="J462">
            <v>6.2285736739349895</v>
          </cell>
          <cell r="K462" t="str">
            <v xml:space="preserve"> -</v>
          </cell>
          <cell r="L462" t="str">
            <v xml:space="preserve"> -</v>
          </cell>
          <cell r="M462" t="str">
            <v xml:space="preserve"> -</v>
          </cell>
          <cell r="N462" t="str">
            <v>-</v>
          </cell>
        </row>
        <row r="463">
          <cell r="A463" t="str">
            <v>EC_2006_G_HU_YER</v>
          </cell>
          <cell r="B463" t="str">
            <v>EC</v>
          </cell>
          <cell r="C463">
            <v>2006</v>
          </cell>
          <cell r="D463" t="str">
            <v>G</v>
          </cell>
          <cell r="E463" t="str">
            <v>YER</v>
          </cell>
          <cell r="F463" t="str">
            <v>HU</v>
          </cell>
          <cell r="G463">
            <v>4.6489522266936145</v>
          </cell>
          <cell r="H463">
            <v>4.1453011427427855</v>
          </cell>
          <cell r="I463">
            <v>4.5658662303553754</v>
          </cell>
          <cell r="J463">
            <v>4.1839840235667447</v>
          </cell>
          <cell r="K463" t="str">
            <v xml:space="preserve"> -</v>
          </cell>
          <cell r="L463" t="str">
            <v xml:space="preserve"> -</v>
          </cell>
          <cell r="M463" t="str">
            <v xml:space="preserve"> -</v>
          </cell>
          <cell r="N463" t="str">
            <v>-</v>
          </cell>
        </row>
        <row r="464">
          <cell r="A464" t="str">
            <v>EC_2006_G_MT_YER</v>
          </cell>
          <cell r="B464" t="str">
            <v>EC</v>
          </cell>
          <cell r="C464">
            <v>2006</v>
          </cell>
          <cell r="D464" t="str">
            <v>G</v>
          </cell>
          <cell r="E464" t="str">
            <v>YER</v>
          </cell>
          <cell r="F464" t="str">
            <v>MT</v>
          </cell>
          <cell r="G464">
            <v>-1.4784072695387285</v>
          </cell>
          <cell r="H464">
            <v>2.4955198105175214</v>
          </cell>
          <cell r="I464">
            <v>1.7335589287668318</v>
          </cell>
          <cell r="J464">
            <v>1.9313985999832362</v>
          </cell>
          <cell r="K464" t="str">
            <v xml:space="preserve"> -</v>
          </cell>
          <cell r="L464" t="str">
            <v xml:space="preserve"> -</v>
          </cell>
          <cell r="M464" t="str">
            <v xml:space="preserve"> -</v>
          </cell>
          <cell r="N464" t="str">
            <v>-</v>
          </cell>
        </row>
        <row r="465">
          <cell r="A465" t="str">
            <v>EC_2006_G_PL_YER</v>
          </cell>
          <cell r="B465" t="str">
            <v>EC</v>
          </cell>
          <cell r="C465">
            <v>2006</v>
          </cell>
          <cell r="D465" t="str">
            <v>G</v>
          </cell>
          <cell r="E465" t="str">
            <v>YER</v>
          </cell>
          <cell r="F465" t="str">
            <v>PL</v>
          </cell>
          <cell r="G465">
            <v>5.2665919308528819</v>
          </cell>
          <cell r="H465">
            <v>3.2431508207536375</v>
          </cell>
          <cell r="I465">
            <v>4.5304887149197226</v>
          </cell>
          <cell r="J465">
            <v>4.6343099545552047</v>
          </cell>
          <cell r="K465" t="str">
            <v xml:space="preserve"> -</v>
          </cell>
          <cell r="L465" t="str">
            <v xml:space="preserve"> -</v>
          </cell>
          <cell r="M465" t="str">
            <v xml:space="preserve"> -</v>
          </cell>
          <cell r="N465" t="str">
            <v>-</v>
          </cell>
        </row>
        <row r="466">
          <cell r="A466" t="str">
            <v>EC_2006_G_SI_YER</v>
          </cell>
          <cell r="B466" t="str">
            <v>EC</v>
          </cell>
          <cell r="C466">
            <v>2006</v>
          </cell>
          <cell r="D466" t="str">
            <v>G</v>
          </cell>
          <cell r="E466" t="str">
            <v>YER</v>
          </cell>
          <cell r="F466" t="str">
            <v>SI</v>
          </cell>
          <cell r="G466">
            <v>4.1666942186662004</v>
          </cell>
          <cell r="H466">
            <v>3.8690317734779045</v>
          </cell>
          <cell r="I466">
            <v>4.27465496513868</v>
          </cell>
          <cell r="J466">
            <v>4.0547620222517011</v>
          </cell>
          <cell r="K466" t="str">
            <v xml:space="preserve"> -</v>
          </cell>
          <cell r="L466" t="str">
            <v xml:space="preserve"> -</v>
          </cell>
          <cell r="M466" t="str">
            <v xml:space="preserve"> -</v>
          </cell>
          <cell r="N466" t="str">
            <v>-</v>
          </cell>
        </row>
        <row r="467">
          <cell r="A467" t="str">
            <v>EC_2006_G_SK_YER</v>
          </cell>
          <cell r="B467" t="str">
            <v>EC</v>
          </cell>
          <cell r="C467">
            <v>2006</v>
          </cell>
          <cell r="D467" t="str">
            <v>G</v>
          </cell>
          <cell r="E467" t="str">
            <v>YER</v>
          </cell>
          <cell r="F467" t="str">
            <v>SK</v>
          </cell>
          <cell r="G467">
            <v>5.4999976402961837</v>
          </cell>
          <cell r="H467">
            <v>6.0277796416828844</v>
          </cell>
          <cell r="I467">
            <v>6.1126538795493124</v>
          </cell>
          <cell r="J467">
            <v>6.4857579082971739</v>
          </cell>
          <cell r="K467" t="str">
            <v xml:space="preserve"> -</v>
          </cell>
          <cell r="L467" t="str">
            <v xml:space="preserve"> -</v>
          </cell>
          <cell r="M467" t="str">
            <v xml:space="preserve"> -</v>
          </cell>
          <cell r="N467" t="str">
            <v>-</v>
          </cell>
        </row>
        <row r="468">
          <cell r="A468" t="str">
            <v>EC_2006_G_SE_YER</v>
          </cell>
          <cell r="B468" t="str">
            <v>EC</v>
          </cell>
          <cell r="C468">
            <v>2006</v>
          </cell>
          <cell r="D468" t="str">
            <v>G</v>
          </cell>
          <cell r="E468" t="str">
            <v>YER</v>
          </cell>
          <cell r="F468" t="str">
            <v>SE</v>
          </cell>
          <cell r="G468">
            <v>3.744668036180987</v>
          </cell>
          <cell r="H468">
            <v>2.7023384520708627</v>
          </cell>
          <cell r="I468">
            <v>3.4178257335665263</v>
          </cell>
          <cell r="J468">
            <v>3.0159920039979804</v>
          </cell>
          <cell r="K468" t="str">
            <v xml:space="preserve"> -</v>
          </cell>
          <cell r="L468" t="str">
            <v xml:space="preserve"> -</v>
          </cell>
          <cell r="M468" t="str">
            <v xml:space="preserve"> -</v>
          </cell>
          <cell r="N468" t="str">
            <v>-</v>
          </cell>
        </row>
        <row r="469">
          <cell r="A469" t="str">
            <v>EC_2006_G_GB_YER</v>
          </cell>
          <cell r="B469" t="str">
            <v>EC</v>
          </cell>
          <cell r="C469">
            <v>2006</v>
          </cell>
          <cell r="D469" t="str">
            <v>G</v>
          </cell>
          <cell r="E469" t="str">
            <v>YER</v>
          </cell>
          <cell r="F469" t="str">
            <v>GB</v>
          </cell>
          <cell r="G469">
            <v>3.1265267681078512</v>
          </cell>
          <cell r="H469">
            <v>1.8237616999578377</v>
          </cell>
          <cell r="I469">
            <v>2.4392955575279318</v>
          </cell>
          <cell r="J469">
            <v>2.822814168154042</v>
          </cell>
          <cell r="K469" t="str">
            <v xml:space="preserve"> -</v>
          </cell>
          <cell r="L469" t="str">
            <v xml:space="preserve"> -</v>
          </cell>
          <cell r="M469" t="str">
            <v xml:space="preserve"> -</v>
          </cell>
          <cell r="N469" t="str">
            <v>-</v>
          </cell>
        </row>
        <row r="470">
          <cell r="A470" t="str">
            <v>EC_2006_G_D3_YER</v>
          </cell>
          <cell r="B470" t="str">
            <v>EC</v>
          </cell>
          <cell r="C470">
            <v>2006</v>
          </cell>
          <cell r="D470" t="str">
            <v>G</v>
          </cell>
          <cell r="E470" t="str">
            <v>YER</v>
          </cell>
          <cell r="F470" t="str">
            <v>D3</v>
          </cell>
          <cell r="G470">
            <v>2.4024677415973139</v>
          </cell>
          <cell r="H470">
            <v>1.634307377168942</v>
          </cell>
          <cell r="I470">
            <v>2.3376455346428848</v>
          </cell>
          <cell r="J470">
            <v>2.1856678539471819</v>
          </cell>
          <cell r="K470" t="str">
            <v xml:space="preserve"> -</v>
          </cell>
          <cell r="L470" t="str">
            <v xml:space="preserve"> -</v>
          </cell>
          <cell r="M470" t="str">
            <v xml:space="preserve"> -</v>
          </cell>
          <cell r="N470" t="str">
            <v>-</v>
          </cell>
        </row>
        <row r="471">
          <cell r="N471" t="str">
            <v>-</v>
          </cell>
        </row>
        <row r="472">
          <cell r="A472" t="str">
            <v>Inflation figures</v>
          </cell>
          <cell r="B472" t="str">
            <v>1.0.0.0.ZCPIH</v>
          </cell>
          <cell r="N472" t="str">
            <v>-</v>
          </cell>
        </row>
        <row r="473">
          <cell r="A473" t="str">
            <v>EC SPRING 2006 FORECASTS for inflation</v>
          </cell>
          <cell r="N473" t="str">
            <v>-</v>
          </cell>
        </row>
        <row r="474">
          <cell r="A474" t="str">
            <v>EC_2006_G_BE_HICP</v>
          </cell>
          <cell r="B474" t="str">
            <v>EC</v>
          </cell>
          <cell r="C474">
            <v>2006</v>
          </cell>
          <cell r="D474" t="str">
            <v>G</v>
          </cell>
          <cell r="E474" t="str">
            <v>HICP</v>
          </cell>
          <cell r="F474" t="str">
            <v>BE</v>
          </cell>
          <cell r="G474">
            <v>1.8622940381134185</v>
          </cell>
          <cell r="H474">
            <v>2.5347803511829454</v>
          </cell>
          <cell r="I474">
            <v>2.3996111999999954</v>
          </cell>
          <cell r="J474">
            <v>2.1002139312810186</v>
          </cell>
          <cell r="K474" t="str">
            <v>-</v>
          </cell>
          <cell r="L474" t="str">
            <v>-</v>
          </cell>
          <cell r="M474" t="str">
            <v>-</v>
          </cell>
          <cell r="N474" t="str">
            <v>-</v>
          </cell>
        </row>
        <row r="475">
          <cell r="A475" t="str">
            <v>EC_2006_G_DE_HICP</v>
          </cell>
          <cell r="B475" t="str">
            <v>EC</v>
          </cell>
          <cell r="C475">
            <v>2006</v>
          </cell>
          <cell r="D475" t="str">
            <v>G</v>
          </cell>
          <cell r="E475" t="str">
            <v>HICP</v>
          </cell>
          <cell r="F475" t="str">
            <v>DE</v>
          </cell>
          <cell r="G475">
            <v>1.7776415425836234</v>
          </cell>
          <cell r="H475">
            <v>1.9423323358079045</v>
          </cell>
          <cell r="I475">
            <v>1.6800000000000068</v>
          </cell>
          <cell r="J475">
            <v>2.2600019669551443</v>
          </cell>
          <cell r="K475" t="str">
            <v>-</v>
          </cell>
          <cell r="L475" t="str">
            <v>-</v>
          </cell>
          <cell r="M475" t="str">
            <v>-</v>
          </cell>
          <cell r="N475" t="str">
            <v>-</v>
          </cell>
        </row>
        <row r="476">
          <cell r="A476" t="str">
            <v>EC_2006_G_GR_HICP</v>
          </cell>
          <cell r="B476" t="str">
            <v>EC</v>
          </cell>
          <cell r="C476">
            <v>2006</v>
          </cell>
          <cell r="D476" t="str">
            <v>G</v>
          </cell>
          <cell r="E476" t="str">
            <v>HICP</v>
          </cell>
          <cell r="F476" t="str">
            <v>GR</v>
          </cell>
          <cell r="G476">
            <v>3.0305406759782301</v>
          </cell>
          <cell r="H476">
            <v>3.4850193600964303</v>
          </cell>
          <cell r="I476">
            <v>3.3003299999999882</v>
          </cell>
          <cell r="J476">
            <v>3.2994482205429563</v>
          </cell>
          <cell r="K476" t="str">
            <v>-</v>
          </cell>
          <cell r="L476" t="str">
            <v>-</v>
          </cell>
          <cell r="M476" t="str">
            <v>-</v>
          </cell>
          <cell r="N476" t="str">
            <v>-</v>
          </cell>
        </row>
        <row r="477">
          <cell r="A477" t="str">
            <v>EC_2006_G_ES_HICP</v>
          </cell>
          <cell r="B477" t="str">
            <v>EC</v>
          </cell>
          <cell r="C477">
            <v>2006</v>
          </cell>
          <cell r="D477" t="str">
            <v>G</v>
          </cell>
          <cell r="E477" t="str">
            <v>HICP</v>
          </cell>
          <cell r="F477" t="str">
            <v>ES</v>
          </cell>
          <cell r="G477">
            <v>3.0508473886485774</v>
          </cell>
          <cell r="H477">
            <v>3.3834586757660077</v>
          </cell>
          <cell r="I477">
            <v>3.6350000000000051</v>
          </cell>
          <cell r="J477">
            <v>3.1379360254740192</v>
          </cell>
          <cell r="K477" t="str">
            <v>-</v>
          </cell>
          <cell r="L477" t="str">
            <v>-</v>
          </cell>
          <cell r="M477" t="str">
            <v>-</v>
          </cell>
          <cell r="N477" t="str">
            <v>-</v>
          </cell>
        </row>
        <row r="478">
          <cell r="A478" t="str">
            <v>EC_2006_G_FR_HICP</v>
          </cell>
          <cell r="B478" t="str">
            <v>EC</v>
          </cell>
          <cell r="C478">
            <v>2006</v>
          </cell>
          <cell r="D478" t="str">
            <v>G</v>
          </cell>
          <cell r="E478" t="str">
            <v>HICP</v>
          </cell>
          <cell r="F478" t="str">
            <v>FR</v>
          </cell>
          <cell r="G478">
            <v>2.3418673575693418</v>
          </cell>
          <cell r="H478">
            <v>1.898315068155469</v>
          </cell>
          <cell r="I478">
            <v>1.9375438999999943</v>
          </cell>
          <cell r="J478">
            <v>1.7698533150552151</v>
          </cell>
          <cell r="K478" t="str">
            <v>-</v>
          </cell>
          <cell r="L478" t="str">
            <v>-</v>
          </cell>
          <cell r="M478" t="str">
            <v>-</v>
          </cell>
          <cell r="N478" t="str">
            <v>-</v>
          </cell>
        </row>
        <row r="479">
          <cell r="A479" t="str">
            <v>EC_2006_G_IE_HICP</v>
          </cell>
          <cell r="B479" t="str">
            <v>EC</v>
          </cell>
          <cell r="C479">
            <v>2006</v>
          </cell>
          <cell r="D479" t="str">
            <v>G</v>
          </cell>
          <cell r="E479" t="str">
            <v>HICP</v>
          </cell>
          <cell r="F479" t="str">
            <v>IE</v>
          </cell>
          <cell r="G479">
            <v>2.3090117336222136</v>
          </cell>
          <cell r="H479">
            <v>2.1795202290599889</v>
          </cell>
          <cell r="I479">
            <v>2.4000606000000033</v>
          </cell>
          <cell r="J479">
            <v>2.2994454165391289</v>
          </cell>
          <cell r="K479" t="str">
            <v>-</v>
          </cell>
          <cell r="L479" t="str">
            <v>-</v>
          </cell>
          <cell r="M479" t="str">
            <v>-</v>
          </cell>
          <cell r="N479" t="str">
            <v>-</v>
          </cell>
        </row>
        <row r="480">
          <cell r="A480" t="str">
            <v>EC_2006_G_IT_HICP</v>
          </cell>
          <cell r="B480" t="str">
            <v>EC</v>
          </cell>
          <cell r="C480">
            <v>2006</v>
          </cell>
          <cell r="D480" t="str">
            <v>G</v>
          </cell>
          <cell r="E480" t="str">
            <v>HICP</v>
          </cell>
          <cell r="F480" t="str">
            <v>IT</v>
          </cell>
          <cell r="G480">
            <v>2.2647959592744229</v>
          </cell>
          <cell r="H480">
            <v>2.2007103807857504</v>
          </cell>
          <cell r="I480">
            <v>2.2349999999999999</v>
          </cell>
          <cell r="J480">
            <v>2.0355064312613109</v>
          </cell>
          <cell r="K480" t="str">
            <v>-</v>
          </cell>
          <cell r="L480" t="str">
            <v>-</v>
          </cell>
          <cell r="M480" t="str">
            <v>-</v>
          </cell>
          <cell r="N480" t="str">
            <v>-</v>
          </cell>
        </row>
        <row r="481">
          <cell r="A481" t="str">
            <v>EC_2006_G_LU_HICP</v>
          </cell>
          <cell r="B481" t="str">
            <v>EC</v>
          </cell>
          <cell r="C481">
            <v>2006</v>
          </cell>
          <cell r="D481" t="str">
            <v>G</v>
          </cell>
          <cell r="E481" t="str">
            <v>HICP</v>
          </cell>
          <cell r="F481" t="str">
            <v>LU</v>
          </cell>
          <cell r="G481">
            <v>3.2323525806427966</v>
          </cell>
          <cell r="H481">
            <v>3.7629878951644429</v>
          </cell>
          <cell r="I481">
            <v>4.0860409000000004</v>
          </cell>
          <cell r="J481">
            <v>3.4116347103754663</v>
          </cell>
          <cell r="K481" t="str">
            <v>-</v>
          </cell>
          <cell r="L481" t="str">
            <v>-</v>
          </cell>
          <cell r="M481" t="str">
            <v>-</v>
          </cell>
          <cell r="N481" t="str">
            <v>-</v>
          </cell>
        </row>
        <row r="482">
          <cell r="A482" t="str">
            <v>EC_2006_G_NL_HICP</v>
          </cell>
          <cell r="B482" t="str">
            <v>EC</v>
          </cell>
          <cell r="C482">
            <v>2006</v>
          </cell>
          <cell r="D482" t="str">
            <v>G</v>
          </cell>
          <cell r="E482" t="str">
            <v>HICP</v>
          </cell>
          <cell r="F482" t="str">
            <v>NL</v>
          </cell>
          <cell r="G482">
            <v>1.3795004919786749</v>
          </cell>
          <cell r="H482">
            <v>1.5036060059415775</v>
          </cell>
          <cell r="I482">
            <v>1.7690177000000062</v>
          </cell>
          <cell r="J482">
            <v>2.1067525740695032</v>
          </cell>
          <cell r="K482" t="str">
            <v>-</v>
          </cell>
          <cell r="L482" t="str">
            <v>-</v>
          </cell>
          <cell r="M482" t="str">
            <v>-</v>
          </cell>
          <cell r="N482" t="str">
            <v>-</v>
          </cell>
        </row>
        <row r="483">
          <cell r="A483" t="str">
            <v>EC_2006_G_AT_HICP</v>
          </cell>
          <cell r="B483" t="str">
            <v>EC</v>
          </cell>
          <cell r="C483">
            <v>2006</v>
          </cell>
          <cell r="D483" t="str">
            <v>G</v>
          </cell>
          <cell r="E483" t="str">
            <v>HICP</v>
          </cell>
          <cell r="F483" t="str">
            <v>AT</v>
          </cell>
          <cell r="G483">
            <v>1.9517361953068075</v>
          </cell>
          <cell r="H483">
            <v>2.1072939053744051</v>
          </cell>
          <cell r="I483">
            <v>1.7</v>
          </cell>
          <cell r="J483">
            <v>1.6000000000000085</v>
          </cell>
          <cell r="K483" t="str">
            <v>-</v>
          </cell>
          <cell r="L483" t="str">
            <v>-</v>
          </cell>
          <cell r="M483" t="str">
            <v>-</v>
          </cell>
          <cell r="N483" t="str">
            <v>-</v>
          </cell>
        </row>
        <row r="484">
          <cell r="A484" t="str">
            <v>EC_2006_G_PT_HICP</v>
          </cell>
          <cell r="B484" t="str">
            <v>EC</v>
          </cell>
          <cell r="C484">
            <v>2006</v>
          </cell>
          <cell r="D484" t="str">
            <v>G</v>
          </cell>
          <cell r="E484" t="str">
            <v>HICP</v>
          </cell>
          <cell r="F484" t="str">
            <v>PT</v>
          </cell>
          <cell r="G484">
            <v>2.5080078359629852</v>
          </cell>
          <cell r="H484">
            <v>2.1275181082991708</v>
          </cell>
          <cell r="I484">
            <v>2.67</v>
          </cell>
          <cell r="J484">
            <v>2.3890036037790878</v>
          </cell>
          <cell r="K484" t="str">
            <v>-</v>
          </cell>
          <cell r="L484" t="str">
            <v>-</v>
          </cell>
          <cell r="M484" t="str">
            <v>-</v>
          </cell>
          <cell r="N484" t="str">
            <v>-</v>
          </cell>
        </row>
        <row r="485">
          <cell r="A485" t="str">
            <v>EC_2006_G_FI_HICP</v>
          </cell>
          <cell r="B485" t="str">
            <v>EC</v>
          </cell>
          <cell r="C485">
            <v>2006</v>
          </cell>
          <cell r="D485" t="str">
            <v>G</v>
          </cell>
          <cell r="E485" t="str">
            <v>HICP</v>
          </cell>
          <cell r="F485" t="str">
            <v>FI</v>
          </cell>
          <cell r="G485">
            <v>0.13950069170161328</v>
          </cell>
          <cell r="H485">
            <v>0.76985112936344535</v>
          </cell>
          <cell r="I485">
            <v>1.4000034000000028</v>
          </cell>
          <cell r="J485">
            <v>1.4199999523865898</v>
          </cell>
          <cell r="K485" t="str">
            <v>-</v>
          </cell>
          <cell r="L485" t="str">
            <v>-</v>
          </cell>
          <cell r="M485" t="str">
            <v>-</v>
          </cell>
          <cell r="N485" t="str">
            <v>-</v>
          </cell>
        </row>
        <row r="486">
          <cell r="A486" t="str">
            <v>EC_2006_G_I3_HICP</v>
          </cell>
          <cell r="B486" t="str">
            <v>EC</v>
          </cell>
          <cell r="C486">
            <v>2006</v>
          </cell>
          <cell r="D486" t="str">
            <v>G</v>
          </cell>
          <cell r="E486" t="str">
            <v>HICP</v>
          </cell>
          <cell r="F486" t="str">
            <v>I3</v>
          </cell>
          <cell r="G486">
            <v>2.1440634543293413</v>
          </cell>
          <cell r="H486">
            <v>2.170943847015792</v>
          </cell>
          <cell r="I486">
            <v>2.1751409000000024</v>
          </cell>
          <cell r="J486">
            <v>2.2101111680483143</v>
          </cell>
          <cell r="K486" t="str">
            <v>-</v>
          </cell>
          <cell r="L486" t="str">
            <v>-</v>
          </cell>
          <cell r="M486" t="str">
            <v>-</v>
          </cell>
          <cell r="N486" t="str">
            <v>-</v>
          </cell>
        </row>
        <row r="487">
          <cell r="A487" t="str">
            <v>EC_2006_G_CZ_HICP</v>
          </cell>
          <cell r="B487" t="str">
            <v>EC</v>
          </cell>
          <cell r="C487">
            <v>2006</v>
          </cell>
          <cell r="D487" t="str">
            <v>G</v>
          </cell>
          <cell r="E487" t="str">
            <v>HICP</v>
          </cell>
          <cell r="F487" t="str">
            <v>CZ</v>
          </cell>
          <cell r="G487">
            <v>2.5589563239530264</v>
          </cell>
          <cell r="H487">
            <v>1.5839040539701159</v>
          </cell>
          <cell r="I487">
            <v>2.4998735999999866</v>
          </cell>
          <cell r="J487">
            <v>2.700341086079149</v>
          </cell>
          <cell r="K487" t="str">
            <v>-</v>
          </cell>
          <cell r="L487" t="str">
            <v>-</v>
          </cell>
          <cell r="M487" t="str">
            <v>-</v>
          </cell>
          <cell r="N487" t="str">
            <v>-</v>
          </cell>
        </row>
        <row r="488">
          <cell r="A488" t="str">
            <v>EC_2006_G_DK_HICP</v>
          </cell>
          <cell r="B488" t="str">
            <v>EC</v>
          </cell>
          <cell r="C488">
            <v>2006</v>
          </cell>
          <cell r="D488" t="str">
            <v>G</v>
          </cell>
          <cell r="E488" t="str">
            <v>HICP</v>
          </cell>
          <cell r="F488" t="str">
            <v>DK</v>
          </cell>
          <cell r="G488">
            <v>0.9152494474384838</v>
          </cell>
          <cell r="H488">
            <v>1.699635737634793</v>
          </cell>
          <cell r="I488">
            <v>2.0998524999999972</v>
          </cell>
          <cell r="J488">
            <v>2.0005447118545021</v>
          </cell>
          <cell r="K488" t="str">
            <v>-</v>
          </cell>
          <cell r="L488" t="str">
            <v>-</v>
          </cell>
          <cell r="M488" t="str">
            <v>-</v>
          </cell>
          <cell r="N488" t="str">
            <v>-</v>
          </cell>
        </row>
        <row r="489">
          <cell r="A489" t="str">
            <v>EC_2006_G_EE_HICP</v>
          </cell>
          <cell r="B489" t="str">
            <v>EC</v>
          </cell>
          <cell r="C489">
            <v>2006</v>
          </cell>
          <cell r="D489" t="str">
            <v>G</v>
          </cell>
          <cell r="E489" t="str">
            <v>HICP</v>
          </cell>
          <cell r="F489" t="str">
            <v>EE</v>
          </cell>
          <cell r="G489">
            <v>3.0303030205512869</v>
          </cell>
          <cell r="H489">
            <v>4.1142138172932192</v>
          </cell>
          <cell r="I489">
            <v>3.6000003999999848</v>
          </cell>
          <cell r="J489">
            <v>2.9000002783783856</v>
          </cell>
          <cell r="K489" t="str">
            <v>-</v>
          </cell>
          <cell r="L489" t="str">
            <v>-</v>
          </cell>
          <cell r="M489" t="str">
            <v>-</v>
          </cell>
          <cell r="N489" t="str">
            <v>-</v>
          </cell>
        </row>
        <row r="490">
          <cell r="A490" t="str">
            <v>EC_2006_G_CY_HICP</v>
          </cell>
          <cell r="B490" t="str">
            <v>EC</v>
          </cell>
          <cell r="C490">
            <v>2006</v>
          </cell>
          <cell r="D490" t="str">
            <v>G</v>
          </cell>
          <cell r="E490" t="str">
            <v>HICP</v>
          </cell>
          <cell r="F490" t="str">
            <v>CY</v>
          </cell>
          <cell r="G490">
            <v>1.8959285311106839</v>
          </cell>
          <cell r="H490">
            <v>2.0413626643162246</v>
          </cell>
          <cell r="I490">
            <v>2.3995998999999983</v>
          </cell>
          <cell r="J490">
            <v>2.2007541066573992</v>
          </cell>
          <cell r="K490" t="str">
            <v>-</v>
          </cell>
          <cell r="L490" t="str">
            <v>-</v>
          </cell>
          <cell r="M490" t="str">
            <v>-</v>
          </cell>
          <cell r="N490" t="str">
            <v>-</v>
          </cell>
        </row>
        <row r="491">
          <cell r="A491" t="str">
            <v>EC_2006_G_LV_HICP</v>
          </cell>
          <cell r="B491" t="str">
            <v>EC</v>
          </cell>
          <cell r="C491">
            <v>2006</v>
          </cell>
          <cell r="D491" t="str">
            <v>G</v>
          </cell>
          <cell r="E491" t="str">
            <v>HICP</v>
          </cell>
          <cell r="F491" t="str">
            <v>LV</v>
          </cell>
          <cell r="G491">
            <v>6.1877294879919305</v>
          </cell>
          <cell r="H491">
            <v>6.8950616770128477</v>
          </cell>
          <cell r="I491">
            <v>6.6503589999999946</v>
          </cell>
          <cell r="J491">
            <v>5.5501770040924185</v>
          </cell>
          <cell r="K491" t="str">
            <v>-</v>
          </cell>
          <cell r="L491" t="str">
            <v>-</v>
          </cell>
          <cell r="M491" t="str">
            <v>-</v>
          </cell>
          <cell r="N491" t="str">
            <v>-</v>
          </cell>
        </row>
        <row r="492">
          <cell r="A492" t="str">
            <v>EC_2006_G_LT_HICP</v>
          </cell>
          <cell r="B492" t="str">
            <v>EC</v>
          </cell>
          <cell r="C492">
            <v>2006</v>
          </cell>
          <cell r="D492" t="str">
            <v>G</v>
          </cell>
          <cell r="E492" t="str">
            <v>HICP</v>
          </cell>
          <cell r="F492" t="str">
            <v>LT</v>
          </cell>
          <cell r="G492">
            <v>1.1652101495225935</v>
          </cell>
          <cell r="H492">
            <v>2.660085005424861</v>
          </cell>
          <cell r="I492">
            <v>3.4996002000000033</v>
          </cell>
          <cell r="J492">
            <v>3.3001419265385721</v>
          </cell>
          <cell r="K492" t="str">
            <v>-</v>
          </cell>
          <cell r="L492" t="str">
            <v>-</v>
          </cell>
          <cell r="M492" t="str">
            <v>-</v>
          </cell>
          <cell r="N492" t="str">
            <v>-</v>
          </cell>
        </row>
        <row r="493">
          <cell r="A493" t="str">
            <v>EC_2006_G_HU_HICP</v>
          </cell>
          <cell r="B493" t="str">
            <v>EC</v>
          </cell>
          <cell r="C493">
            <v>2006</v>
          </cell>
          <cell r="D493" t="str">
            <v>G</v>
          </cell>
          <cell r="E493" t="str">
            <v>HICP</v>
          </cell>
          <cell r="F493" t="str">
            <v>HU</v>
          </cell>
          <cell r="G493">
            <v>6.7729083216318458</v>
          </cell>
          <cell r="H493">
            <v>3.4852334364324236</v>
          </cell>
          <cell r="I493">
            <v>2.2602068000000202</v>
          </cell>
          <cell r="J493">
            <v>3.2998487931866833</v>
          </cell>
          <cell r="K493" t="str">
            <v>-</v>
          </cell>
          <cell r="L493" t="str">
            <v>-</v>
          </cell>
          <cell r="M493" t="str">
            <v>-</v>
          </cell>
          <cell r="N493" t="str">
            <v>-</v>
          </cell>
        </row>
        <row r="494">
          <cell r="A494" t="str">
            <v>EC_2006_G_MT_HICP</v>
          </cell>
          <cell r="B494" t="str">
            <v>EC</v>
          </cell>
          <cell r="C494">
            <v>2006</v>
          </cell>
          <cell r="D494" t="str">
            <v>G</v>
          </cell>
          <cell r="E494" t="str">
            <v>HICP</v>
          </cell>
          <cell r="F494" t="str">
            <v>MT</v>
          </cell>
          <cell r="G494">
            <v>2.7234159729575254</v>
          </cell>
          <cell r="H494">
            <v>2.5313083194877635</v>
          </cell>
          <cell r="I494">
            <v>2.9000580000000014</v>
          </cell>
          <cell r="J494">
            <v>2.7007327828717109</v>
          </cell>
          <cell r="K494" t="str">
            <v>-</v>
          </cell>
          <cell r="L494" t="str">
            <v>-</v>
          </cell>
          <cell r="M494" t="str">
            <v>-</v>
          </cell>
          <cell r="N494" t="str">
            <v>-</v>
          </cell>
        </row>
        <row r="495">
          <cell r="A495" t="str">
            <v>EC_2006_G_PL_HICP</v>
          </cell>
          <cell r="B495" t="str">
            <v>EC</v>
          </cell>
          <cell r="C495">
            <v>2006</v>
          </cell>
          <cell r="D495" t="str">
            <v>G</v>
          </cell>
          <cell r="E495" t="str">
            <v>HICP</v>
          </cell>
          <cell r="F495" t="str">
            <v>PL</v>
          </cell>
          <cell r="G495">
            <v>3.6035578687473162</v>
          </cell>
          <cell r="H495">
            <v>2.1683672778708853</v>
          </cell>
          <cell r="I495">
            <v>0.97002369999999871</v>
          </cell>
          <cell r="J495">
            <v>1.9995664317151096</v>
          </cell>
          <cell r="K495" t="str">
            <v>-</v>
          </cell>
          <cell r="L495" t="str">
            <v>-</v>
          </cell>
          <cell r="M495" t="str">
            <v>-</v>
          </cell>
          <cell r="N495" t="str">
            <v>-</v>
          </cell>
        </row>
        <row r="496">
          <cell r="A496" t="str">
            <v>EC_2006_G_SI_HICP</v>
          </cell>
          <cell r="B496" t="str">
            <v>EC</v>
          </cell>
          <cell r="C496">
            <v>2006</v>
          </cell>
          <cell r="D496" t="str">
            <v>G</v>
          </cell>
          <cell r="E496" t="str">
            <v>HICP</v>
          </cell>
          <cell r="F496" t="str">
            <v>SI</v>
          </cell>
          <cell r="G496">
            <v>3.6557771932493495</v>
          </cell>
          <cell r="H496">
            <v>2.4590163934426243</v>
          </cell>
          <cell r="I496">
            <v>2.4002260000000035</v>
          </cell>
          <cell r="J496">
            <v>2.5000826658331761</v>
          </cell>
          <cell r="K496" t="str">
            <v>-</v>
          </cell>
          <cell r="L496" t="str">
            <v>-</v>
          </cell>
          <cell r="M496" t="str">
            <v>-</v>
          </cell>
          <cell r="N496" t="str">
            <v>-</v>
          </cell>
        </row>
        <row r="497">
          <cell r="A497" t="str">
            <v>EC_2006_G_SK_HICP</v>
          </cell>
          <cell r="B497" t="str">
            <v>EC</v>
          </cell>
          <cell r="C497">
            <v>2006</v>
          </cell>
          <cell r="D497" t="str">
            <v>G</v>
          </cell>
          <cell r="E497" t="str">
            <v>HICP</v>
          </cell>
          <cell r="F497" t="str">
            <v>SK</v>
          </cell>
          <cell r="G497">
            <v>7.4663765797766786</v>
          </cell>
          <cell r="H497">
            <v>2.7974601790394615</v>
          </cell>
          <cell r="I497">
            <v>4.3998239999999953</v>
          </cell>
          <cell r="J497">
            <v>2.7000881725624311</v>
          </cell>
          <cell r="K497" t="str">
            <v>-</v>
          </cell>
          <cell r="L497" t="str">
            <v>-</v>
          </cell>
          <cell r="M497" t="str">
            <v>-</v>
          </cell>
          <cell r="N497" t="str">
            <v>-</v>
          </cell>
        </row>
        <row r="498">
          <cell r="A498" t="str">
            <v>EC_2006_G_SE_HICP</v>
          </cell>
          <cell r="B498" t="str">
            <v>EC</v>
          </cell>
          <cell r="C498">
            <v>2006</v>
          </cell>
          <cell r="D498" t="str">
            <v>G</v>
          </cell>
          <cell r="E498" t="str">
            <v>HICP</v>
          </cell>
          <cell r="F498" t="str">
            <v>SE</v>
          </cell>
          <cell r="G498">
            <v>1.0175282287360261</v>
          </cell>
          <cell r="H498">
            <v>0.82346882563751933</v>
          </cell>
          <cell r="I498">
            <v>1.0699999999999932</v>
          </cell>
          <cell r="J498">
            <v>1.7670021767092265</v>
          </cell>
          <cell r="K498" t="str">
            <v>-</v>
          </cell>
          <cell r="L498" t="str">
            <v>-</v>
          </cell>
          <cell r="M498" t="str">
            <v>-</v>
          </cell>
          <cell r="N498" t="str">
            <v>-</v>
          </cell>
        </row>
        <row r="499">
          <cell r="A499" t="str">
            <v>EC_2006_G_GB_HICP</v>
          </cell>
          <cell r="B499" t="str">
            <v>EC</v>
          </cell>
          <cell r="C499">
            <v>2006</v>
          </cell>
          <cell r="D499" t="str">
            <v>G</v>
          </cell>
          <cell r="E499" t="str">
            <v>HICP</v>
          </cell>
          <cell r="F499" t="str">
            <v>GB</v>
          </cell>
          <cell r="G499">
            <v>1.3363706147074765</v>
          </cell>
          <cell r="H499">
            <v>2.0530495713728101</v>
          </cell>
          <cell r="I499">
            <v>1.9809999999999803</v>
          </cell>
          <cell r="J499">
            <v>1.9993920436159698</v>
          </cell>
          <cell r="K499" t="str">
            <v>-</v>
          </cell>
          <cell r="L499" t="str">
            <v>-</v>
          </cell>
          <cell r="M499" t="str">
            <v>-</v>
          </cell>
          <cell r="N499" t="str">
            <v>-</v>
          </cell>
        </row>
        <row r="500">
          <cell r="A500" t="str">
            <v>EC_2006_G_D3_HICP</v>
          </cell>
          <cell r="B500" t="str">
            <v>EC</v>
          </cell>
          <cell r="C500">
            <v>2006</v>
          </cell>
          <cell r="D500" t="str">
            <v>G</v>
          </cell>
          <cell r="E500" t="str">
            <v>HICP</v>
          </cell>
          <cell r="F500" t="str">
            <v>D3</v>
          </cell>
          <cell r="G500">
            <v>1.9542773579027966</v>
          </cell>
          <cell r="H500">
            <v>2.1410487968728233</v>
          </cell>
          <cell r="I500">
            <v>2.1412522999999908</v>
          </cell>
          <cell r="J500">
            <v>2.1737126283500601</v>
          </cell>
          <cell r="K500" t="str">
            <v>-</v>
          </cell>
          <cell r="L500" t="str">
            <v>-</v>
          </cell>
          <cell r="M500" t="str">
            <v>-</v>
          </cell>
          <cell r="N500" t="str">
            <v>-</v>
          </cell>
        </row>
        <row r="501">
          <cell r="N501" t="str">
            <v>-</v>
          </cell>
        </row>
        <row r="502">
          <cell r="N502" t="str">
            <v>-</v>
          </cell>
        </row>
        <row r="503">
          <cell r="A503" t="str">
            <v>ESCB PROJECTION  EXERCISE (SPING 2006) - INFLATION DATA</v>
          </cell>
          <cell r="N503" t="str">
            <v>-</v>
          </cell>
        </row>
        <row r="504">
          <cell r="A504" t="str">
            <v>ESCB_2006_Jun_BE_HICP</v>
          </cell>
          <cell r="B504" t="str">
            <v>ESCB</v>
          </cell>
          <cell r="C504">
            <v>2006</v>
          </cell>
          <cell r="D504" t="str">
            <v>Jun</v>
          </cell>
          <cell r="E504" t="str">
            <v>HICP</v>
          </cell>
          <cell r="F504" t="str">
            <v>BE</v>
          </cell>
          <cell r="G504">
            <v>1.859942901341749</v>
          </cell>
          <cell r="H504">
            <v>2.5343279280202857</v>
          </cell>
          <cell r="I504">
            <v>2.3602390985804744</v>
          </cell>
          <cell r="J504">
            <v>1.8792489026074888</v>
          </cell>
          <cell r="K504">
            <v>1.5363706006261024</v>
          </cell>
          <cell r="N504" t="str">
            <v>-</v>
          </cell>
        </row>
        <row r="505">
          <cell r="A505" t="str">
            <v>ESCB_2006_Jun_DE_HICP</v>
          </cell>
          <cell r="B505" t="str">
            <v>ESCB</v>
          </cell>
          <cell r="C505">
            <v>2006</v>
          </cell>
          <cell r="D505" t="str">
            <v>Jun</v>
          </cell>
          <cell r="E505" t="str">
            <v>HICP</v>
          </cell>
          <cell r="F505" t="str">
            <v>DE</v>
          </cell>
          <cell r="G505">
            <v>1.7898832684824839</v>
          </cell>
          <cell r="H505">
            <v>1.9198063200815518</v>
          </cell>
          <cell r="I505">
            <v>1.8943357857754917</v>
          </cell>
          <cell r="J505">
            <v>2.5230043773223354</v>
          </cell>
          <cell r="K505">
            <v>1.0525361396112931</v>
          </cell>
          <cell r="N505" t="str">
            <v>-</v>
          </cell>
        </row>
        <row r="506">
          <cell r="A506" t="str">
            <v>ESCB_2006_Jun_GR_HICP</v>
          </cell>
          <cell r="B506" t="str">
            <v>ESCB</v>
          </cell>
          <cell r="C506">
            <v>2006</v>
          </cell>
          <cell r="D506" t="str">
            <v>Jun</v>
          </cell>
          <cell r="E506" t="str">
            <v>HICP</v>
          </cell>
          <cell r="F506" t="str">
            <v>GR</v>
          </cell>
          <cell r="G506">
            <v>3.0287374830944902</v>
          </cell>
          <cell r="H506">
            <v>3.4850194350604768</v>
          </cell>
          <cell r="I506">
            <v>3.5383332999999961</v>
          </cell>
          <cell r="J506">
            <v>3.4608760695590712</v>
          </cell>
          <cell r="K506">
            <v>3.1020946577561048</v>
          </cell>
          <cell r="N506" t="str">
            <v>-</v>
          </cell>
        </row>
        <row r="507">
          <cell r="A507" t="str">
            <v>ESCB_2006_Jun_ES_HICP</v>
          </cell>
          <cell r="B507" t="str">
            <v>ESCB</v>
          </cell>
          <cell r="C507">
            <v>2006</v>
          </cell>
          <cell r="D507" t="str">
            <v>Jun</v>
          </cell>
          <cell r="E507" t="str">
            <v>HICP</v>
          </cell>
          <cell r="F507" t="str">
            <v>ES</v>
          </cell>
          <cell r="G507">
            <v>3.0532250153149532</v>
          </cell>
          <cell r="H507">
            <v>3.382325072053427</v>
          </cell>
          <cell r="I507">
            <v>3.7916666699999935</v>
          </cell>
          <cell r="J507">
            <v>2.9048574868597354</v>
          </cell>
          <cell r="K507">
            <v>2.5848885805322741</v>
          </cell>
          <cell r="N507" t="str">
            <v>-</v>
          </cell>
        </row>
        <row r="508">
          <cell r="A508" t="str">
            <v>ESCB_2006_Jun_FR_HICP</v>
          </cell>
          <cell r="B508" t="str">
            <v>ESCB</v>
          </cell>
          <cell r="C508">
            <v>2006</v>
          </cell>
          <cell r="D508" t="str">
            <v>Jun</v>
          </cell>
          <cell r="E508" t="str">
            <v>HICP</v>
          </cell>
          <cell r="F508" t="str">
            <v>FR</v>
          </cell>
          <cell r="G508">
            <v>2.3420730240930832</v>
          </cell>
          <cell r="H508">
            <v>1.8995617981080848</v>
          </cell>
          <cell r="I508">
            <v>1.9984679467665911</v>
          </cell>
          <cell r="J508">
            <v>1.7297011747958058</v>
          </cell>
          <cell r="K508">
            <v>1.6837303043760077</v>
          </cell>
          <cell r="N508" t="str">
            <v>-</v>
          </cell>
        </row>
        <row r="509">
          <cell r="A509" t="str">
            <v>ESCB_2006_Jun_IE_HICP</v>
          </cell>
          <cell r="B509" t="str">
            <v>ESCB</v>
          </cell>
          <cell r="C509">
            <v>2006</v>
          </cell>
          <cell r="D509" t="str">
            <v>Jun</v>
          </cell>
          <cell r="E509" t="str">
            <v>HICP</v>
          </cell>
          <cell r="F509" t="str">
            <v>IE</v>
          </cell>
          <cell r="G509">
            <v>2.2998599176232037</v>
          </cell>
          <cell r="H509">
            <v>2.180710825890575</v>
          </cell>
          <cell r="I509">
            <v>2.7162172973837828</v>
          </cell>
          <cell r="J509">
            <v>2.1906764808973023</v>
          </cell>
          <cell r="K509">
            <v>2.1599115836810956</v>
          </cell>
          <cell r="N509" t="str">
            <v>-</v>
          </cell>
        </row>
        <row r="510">
          <cell r="A510" t="str">
            <v>ESCB_2006_Jun_IT_HICP</v>
          </cell>
          <cell r="B510" t="str">
            <v>ESCB</v>
          </cell>
          <cell r="C510">
            <v>2006</v>
          </cell>
          <cell r="D510" t="str">
            <v>Jun</v>
          </cell>
          <cell r="E510" t="str">
            <v>HICP</v>
          </cell>
          <cell r="F510" t="str">
            <v>IT</v>
          </cell>
          <cell r="G510">
            <v>2.273519155841397</v>
          </cell>
          <cell r="H510">
            <v>2.2059446309311115</v>
          </cell>
          <cell r="I510">
            <v>2.3075000000000001</v>
          </cell>
          <cell r="J510">
            <v>2.0226669599002989</v>
          </cell>
          <cell r="K510">
            <v>1.8659311778359999</v>
          </cell>
          <cell r="N510" t="str">
            <v>-</v>
          </cell>
        </row>
        <row r="511">
          <cell r="A511" t="str">
            <v>ESCB_2006_Jun_LU_HICP</v>
          </cell>
          <cell r="B511" t="str">
            <v>ESCB</v>
          </cell>
          <cell r="C511">
            <v>2006</v>
          </cell>
          <cell r="D511" t="str">
            <v>Jun</v>
          </cell>
          <cell r="E511" t="str">
            <v>HICP</v>
          </cell>
          <cell r="F511" t="str">
            <v>LU</v>
          </cell>
          <cell r="G511">
            <v>3.2322276572559705</v>
          </cell>
          <cell r="H511">
            <v>3.7613814212397401</v>
          </cell>
          <cell r="I511">
            <v>2.9355974232140092</v>
          </cell>
          <cell r="J511">
            <v>2.4623249926221336</v>
          </cell>
          <cell r="K511">
            <v>2.0548103058942946</v>
          </cell>
          <cell r="N511" t="str">
            <v>-</v>
          </cell>
        </row>
        <row r="512">
          <cell r="A512" t="str">
            <v>ESCB_2006_Jun_NL_HICP</v>
          </cell>
          <cell r="B512" t="str">
            <v>ESCB</v>
          </cell>
          <cell r="C512">
            <v>2006</v>
          </cell>
          <cell r="D512" t="str">
            <v>Jun</v>
          </cell>
          <cell r="E512" t="str">
            <v>HICP</v>
          </cell>
          <cell r="F512" t="str">
            <v>NL</v>
          </cell>
          <cell r="G512">
            <v>1.3798347985095383</v>
          </cell>
          <cell r="H512">
            <v>1.5022452476268544</v>
          </cell>
          <cell r="I512">
            <v>1.7438139505115968</v>
          </cell>
          <cell r="J512">
            <v>2.0498707527790705</v>
          </cell>
          <cell r="K512">
            <v>2.2922393251955775</v>
          </cell>
          <cell r="N512" t="str">
            <v>-</v>
          </cell>
        </row>
        <row r="513">
          <cell r="A513" t="str">
            <v>ESCB_2006_Jun_AT_HICP</v>
          </cell>
          <cell r="B513" t="str">
            <v>ESCB</v>
          </cell>
          <cell r="C513">
            <v>2006</v>
          </cell>
          <cell r="D513" t="str">
            <v>Jun</v>
          </cell>
          <cell r="E513" t="str">
            <v>HICP</v>
          </cell>
          <cell r="F513" t="str">
            <v>AT</v>
          </cell>
          <cell r="G513">
            <v>1.950114938292935</v>
          </cell>
          <cell r="H513">
            <v>2.1076768890936792</v>
          </cell>
          <cell r="I513">
            <v>1.7222042083740341</v>
          </cell>
          <cell r="J513">
            <v>1.8055499942146058</v>
          </cell>
          <cell r="K513">
            <v>1.6051141036509842</v>
          </cell>
          <cell r="N513" t="str">
            <v>-</v>
          </cell>
        </row>
        <row r="514">
          <cell r="A514" t="str">
            <v>ESCB_2006_Jun_PT_HICP</v>
          </cell>
          <cell r="B514" t="str">
            <v>ESCB</v>
          </cell>
          <cell r="C514">
            <v>2006</v>
          </cell>
          <cell r="D514" t="str">
            <v>Jun</v>
          </cell>
          <cell r="E514" t="str">
            <v>HICP</v>
          </cell>
          <cell r="F514" t="str">
            <v>PT</v>
          </cell>
          <cell r="G514">
            <v>2.5090870260718212</v>
          </cell>
          <cell r="H514">
            <v>2.1267904102943769</v>
          </cell>
          <cell r="I514">
            <v>2.7232999999999841</v>
          </cell>
          <cell r="J514">
            <v>2.2569368390618294</v>
          </cell>
          <cell r="K514">
            <v>2.1223952011439229</v>
          </cell>
          <cell r="N514" t="str">
            <v>-</v>
          </cell>
        </row>
        <row r="515">
          <cell r="A515" t="str">
            <v>ESCB_2006_Jun_FI_HICP</v>
          </cell>
          <cell r="B515" t="str">
            <v>ESCB</v>
          </cell>
          <cell r="C515">
            <v>2006</v>
          </cell>
          <cell r="D515" t="str">
            <v>Jun</v>
          </cell>
          <cell r="E515" t="str">
            <v>HICP</v>
          </cell>
          <cell r="F515" t="str">
            <v>FI</v>
          </cell>
          <cell r="G515">
            <v>0.15512247307811755</v>
          </cell>
          <cell r="H515">
            <v>0.77088415878399097</v>
          </cell>
          <cell r="I515">
            <v>1.4690750257245533</v>
          </cell>
          <cell r="J515">
            <v>1.5992778217970072</v>
          </cell>
          <cell r="K515">
            <v>1.808162679351577</v>
          </cell>
          <cell r="N515" t="str">
            <v>-</v>
          </cell>
        </row>
        <row r="516">
          <cell r="A516" t="str">
            <v>ESCB_2006_Jun_I3_HICP</v>
          </cell>
          <cell r="B516" t="str">
            <v>ESCB</v>
          </cell>
          <cell r="C516">
            <v>2006</v>
          </cell>
          <cell r="D516" t="str">
            <v>Jun</v>
          </cell>
          <cell r="E516" t="str">
            <v>HICP</v>
          </cell>
          <cell r="F516" t="str">
            <v>I3</v>
          </cell>
          <cell r="G516">
            <v>2.1513209684782764</v>
          </cell>
          <cell r="H516">
            <v>2.1750242029770162</v>
          </cell>
          <cell r="I516">
            <v>2.2903487437507364</v>
          </cell>
          <cell r="J516">
            <v>2.2388830714466623</v>
          </cell>
          <cell r="K516">
            <v>1.7277187277980666</v>
          </cell>
          <cell r="N516" t="str">
            <v>-</v>
          </cell>
        </row>
        <row r="517">
          <cell r="A517" t="str">
            <v>ESCB_2006_Jun_CZ_HICP</v>
          </cell>
          <cell r="B517" t="str">
            <v>ESCB</v>
          </cell>
          <cell r="C517">
            <v>2006</v>
          </cell>
          <cell r="D517" t="str">
            <v>Jun</v>
          </cell>
          <cell r="E517" t="str">
            <v>HICP</v>
          </cell>
          <cell r="F517" t="str">
            <v>CZ</v>
          </cell>
          <cell r="G517">
            <v>2.5543286800384521</v>
          </cell>
          <cell r="H517">
            <v>1.5975364446640015</v>
          </cell>
          <cell r="I517">
            <v>2.3127756118774414</v>
          </cell>
          <cell r="J517">
            <v>2.4799132347106934</v>
          </cell>
          <cell r="K517">
            <v>2.500002384185791</v>
          </cell>
          <cell r="N517" t="str">
            <v>-</v>
          </cell>
        </row>
        <row r="518">
          <cell r="A518" t="str">
            <v>ESCB_2006_Jun_DK_HICP</v>
          </cell>
          <cell r="B518" t="str">
            <v>ESCB</v>
          </cell>
          <cell r="C518">
            <v>2006</v>
          </cell>
          <cell r="D518" t="str">
            <v>Jun</v>
          </cell>
          <cell r="E518" t="str">
            <v>HICP</v>
          </cell>
          <cell r="F518" t="str">
            <v>DK</v>
          </cell>
          <cell r="G518">
            <v>0.91659802198410034</v>
          </cell>
          <cell r="H518">
            <v>1.8732767105102539</v>
          </cell>
          <cell r="I518">
            <v>2.1986548900604248</v>
          </cell>
          <cell r="J518">
            <v>1.7746349573135376</v>
          </cell>
          <cell r="K518">
            <v>1.8247191905975342</v>
          </cell>
          <cell r="N518" t="str">
            <v>-</v>
          </cell>
        </row>
        <row r="519">
          <cell r="A519" t="str">
            <v>ESCB_2006_Jun_EE_HICP</v>
          </cell>
          <cell r="B519" t="str">
            <v>ESCB</v>
          </cell>
          <cell r="C519">
            <v>2006</v>
          </cell>
          <cell r="D519" t="str">
            <v>Jun</v>
          </cell>
          <cell r="E519" t="str">
            <v>HICP</v>
          </cell>
          <cell r="F519" t="str">
            <v>EE</v>
          </cell>
          <cell r="G519" t="str">
            <v>NA</v>
          </cell>
          <cell r="H519" t="str">
            <v>NA</v>
          </cell>
          <cell r="I519" t="str">
            <v>NA</v>
          </cell>
          <cell r="J519" t="str">
            <v>NA</v>
          </cell>
          <cell r="K519" t="str">
            <v>NA</v>
          </cell>
          <cell r="N519" t="str">
            <v>-</v>
          </cell>
        </row>
        <row r="520">
          <cell r="A520" t="str">
            <v>ESCB_2006_Jun_CY_HICP</v>
          </cell>
          <cell r="B520" t="str">
            <v>ESCB</v>
          </cell>
          <cell r="C520">
            <v>2006</v>
          </cell>
          <cell r="D520" t="str">
            <v>Jun</v>
          </cell>
          <cell r="E520" t="str">
            <v>HICP</v>
          </cell>
          <cell r="F520" t="str">
            <v>CY</v>
          </cell>
          <cell r="G520" t="str">
            <v>NA</v>
          </cell>
          <cell r="H520" t="str">
            <v>NA</v>
          </cell>
          <cell r="I520" t="str">
            <v>NA</v>
          </cell>
          <cell r="J520" t="str">
            <v>NA</v>
          </cell>
          <cell r="K520" t="str">
            <v>NA</v>
          </cell>
          <cell r="N520" t="str">
            <v>-</v>
          </cell>
        </row>
        <row r="521">
          <cell r="A521" t="str">
            <v>ESCB_2006_Jun_LV_HICP</v>
          </cell>
          <cell r="B521" t="str">
            <v>ESCB</v>
          </cell>
          <cell r="C521">
            <v>2006</v>
          </cell>
          <cell r="D521" t="str">
            <v>Jun</v>
          </cell>
          <cell r="E521" t="str">
            <v>HICP</v>
          </cell>
          <cell r="F521" t="str">
            <v>LV</v>
          </cell>
          <cell r="G521" t="str">
            <v>NA</v>
          </cell>
          <cell r="H521" t="str">
            <v>NA</v>
          </cell>
          <cell r="I521" t="str">
            <v>NA</v>
          </cell>
          <cell r="J521" t="str">
            <v>NA</v>
          </cell>
          <cell r="K521" t="str">
            <v>NA</v>
          </cell>
          <cell r="N521" t="str">
            <v>-</v>
          </cell>
        </row>
        <row r="522">
          <cell r="A522" t="str">
            <v>ESCB_2006_Jun_LT_HICP</v>
          </cell>
          <cell r="B522" t="str">
            <v>ESCB</v>
          </cell>
          <cell r="C522">
            <v>2006</v>
          </cell>
          <cell r="D522" t="str">
            <v>Jun</v>
          </cell>
          <cell r="E522" t="str">
            <v>HICP</v>
          </cell>
          <cell r="F522" t="str">
            <v>LT</v>
          </cell>
          <cell r="G522" t="str">
            <v>NA</v>
          </cell>
          <cell r="H522" t="str">
            <v>NA</v>
          </cell>
          <cell r="I522" t="str">
            <v>NA</v>
          </cell>
          <cell r="J522" t="str">
            <v>NA</v>
          </cell>
          <cell r="K522" t="str">
            <v>NA</v>
          </cell>
          <cell r="N522" t="str">
            <v>-</v>
          </cell>
        </row>
        <row r="523">
          <cell r="A523" t="str">
            <v>ESCB_2006_Jun_HU_HICP</v>
          </cell>
          <cell r="B523" t="str">
            <v>ESCB</v>
          </cell>
          <cell r="C523">
            <v>2006</v>
          </cell>
          <cell r="D523" t="str">
            <v>Jun</v>
          </cell>
          <cell r="E523" t="str">
            <v>HICP</v>
          </cell>
          <cell r="F523" t="str">
            <v>HU</v>
          </cell>
          <cell r="G523">
            <v>6.7751893997192383</v>
          </cell>
          <cell r="H523">
            <v>3.4850046634674072</v>
          </cell>
          <cell r="I523">
            <v>1.8507165908813477</v>
          </cell>
          <cell r="J523">
            <v>3.0999903678894043</v>
          </cell>
          <cell r="K523">
            <v>3.0000090599060059</v>
          </cell>
          <cell r="N523" t="str">
            <v>-</v>
          </cell>
        </row>
        <row r="524">
          <cell r="A524" t="str">
            <v>ESCB_2006_Jun_MT_HICP</v>
          </cell>
          <cell r="B524" t="str">
            <v>ESCB</v>
          </cell>
          <cell r="C524">
            <v>2006</v>
          </cell>
          <cell r="D524" t="str">
            <v>Jun</v>
          </cell>
          <cell r="E524" t="str">
            <v>HICP</v>
          </cell>
          <cell r="F524" t="str">
            <v>MT</v>
          </cell>
          <cell r="G524" t="str">
            <v>NA</v>
          </cell>
          <cell r="H524" t="str">
            <v>NA</v>
          </cell>
          <cell r="I524" t="str">
            <v>NA</v>
          </cell>
          <cell r="J524" t="str">
            <v>NA</v>
          </cell>
          <cell r="K524" t="str">
            <v>NA</v>
          </cell>
          <cell r="N524" t="str">
            <v>-</v>
          </cell>
        </row>
        <row r="525">
          <cell r="A525" t="str">
            <v>ESCB_2006_Jun_PL_HICP</v>
          </cell>
          <cell r="B525" t="str">
            <v>ESCB</v>
          </cell>
          <cell r="C525">
            <v>2006</v>
          </cell>
          <cell r="D525" t="str">
            <v>Jun</v>
          </cell>
          <cell r="E525" t="str">
            <v>HICP</v>
          </cell>
          <cell r="F525" t="str">
            <v>PL</v>
          </cell>
          <cell r="G525">
            <v>3.5901765823364258</v>
          </cell>
          <cell r="H525">
            <v>2.1790890693664551</v>
          </cell>
          <cell r="I525">
            <v>1.3762316703796387</v>
          </cell>
          <cell r="J525">
            <v>2.2008392810821533</v>
          </cell>
          <cell r="K525">
            <v>2.4999852180480957</v>
          </cell>
          <cell r="N525" t="str">
            <v>-</v>
          </cell>
        </row>
        <row r="526">
          <cell r="A526" t="str">
            <v>ESCB_2006_Jun_SI_HICP</v>
          </cell>
          <cell r="B526" t="str">
            <v>ESCB</v>
          </cell>
          <cell r="C526">
            <v>2006</v>
          </cell>
          <cell r="D526" t="str">
            <v>Jun</v>
          </cell>
          <cell r="E526" t="str">
            <v>HICP</v>
          </cell>
          <cell r="F526" t="str">
            <v>SI</v>
          </cell>
          <cell r="N526" t="str">
            <v>-</v>
          </cell>
        </row>
        <row r="527">
          <cell r="A527" t="str">
            <v>ESCB_2006_Jun_SK_HICP</v>
          </cell>
          <cell r="B527" t="str">
            <v>ESCB</v>
          </cell>
          <cell r="C527">
            <v>2006</v>
          </cell>
          <cell r="D527" t="str">
            <v>Jun</v>
          </cell>
          <cell r="E527" t="str">
            <v>HICP</v>
          </cell>
          <cell r="F527" t="str">
            <v>SK</v>
          </cell>
          <cell r="G527" t="str">
            <v>NA</v>
          </cell>
          <cell r="H527" t="str">
            <v>NA</v>
          </cell>
          <cell r="I527" t="str">
            <v>NA</v>
          </cell>
          <cell r="J527" t="str">
            <v>NA</v>
          </cell>
          <cell r="K527" t="str">
            <v>NA</v>
          </cell>
          <cell r="N527" t="str">
            <v>-</v>
          </cell>
        </row>
        <row r="528">
          <cell r="A528" t="str">
            <v>ESCB_2006_Jun_SE_HICP</v>
          </cell>
          <cell r="B528" t="str">
            <v>ESCB</v>
          </cell>
          <cell r="C528">
            <v>2006</v>
          </cell>
          <cell r="D528" t="str">
            <v>Jun</v>
          </cell>
          <cell r="E528" t="str">
            <v>HICP</v>
          </cell>
          <cell r="F528" t="str">
            <v>SE</v>
          </cell>
          <cell r="G528">
            <v>1.0185192823410034</v>
          </cell>
          <cell r="H528">
            <v>0.82171231508255005</v>
          </cell>
          <cell r="I528">
            <v>0.95907706022262573</v>
          </cell>
          <cell r="J528">
            <v>1.510151743888855</v>
          </cell>
          <cell r="K528">
            <v>1.8681608438491821</v>
          </cell>
          <cell r="N528" t="str">
            <v>-</v>
          </cell>
        </row>
        <row r="529">
          <cell r="A529" t="str">
            <v>ESCB_2006_Jun_GB_HICP</v>
          </cell>
          <cell r="B529" t="str">
            <v>ESCB</v>
          </cell>
          <cell r="C529">
            <v>2006</v>
          </cell>
          <cell r="D529" t="str">
            <v>Jun</v>
          </cell>
          <cell r="E529" t="str">
            <v>HICP</v>
          </cell>
          <cell r="F529" t="str">
            <v>GB</v>
          </cell>
          <cell r="G529">
            <v>1.3450695276260376</v>
          </cell>
          <cell r="H529">
            <v>2.0503418445587158</v>
          </cell>
          <cell r="I529">
            <v>2.0477321147918701</v>
          </cell>
          <cell r="J529">
            <v>1.9869025945663452</v>
          </cell>
          <cell r="K529">
            <v>2.0125324726104736</v>
          </cell>
          <cell r="N529" t="str">
            <v>-</v>
          </cell>
        </row>
        <row r="530">
          <cell r="A530" t="str">
            <v>ESCB_2006_Jun_D3_HICP</v>
          </cell>
          <cell r="B530" t="str">
            <v>ESCB</v>
          </cell>
          <cell r="C530">
            <v>2006</v>
          </cell>
          <cell r="D530" t="str">
            <v>Jun</v>
          </cell>
          <cell r="E530" t="str">
            <v>HICP</v>
          </cell>
          <cell r="F530" t="str">
            <v>D3</v>
          </cell>
          <cell r="G530" t="str">
            <v>NA</v>
          </cell>
          <cell r="H530" t="str">
            <v>NA</v>
          </cell>
          <cell r="I530" t="str">
            <v>NA</v>
          </cell>
          <cell r="J530" t="str">
            <v>NA</v>
          </cell>
          <cell r="K530" t="str">
            <v>NA</v>
          </cell>
          <cell r="N530" t="str">
            <v>-</v>
          </cell>
        </row>
        <row r="531">
          <cell r="N531" t="str">
            <v>-</v>
          </cell>
        </row>
        <row r="532">
          <cell r="A532" t="str">
            <v>Commission forecasts Autumn 2006</v>
          </cell>
          <cell r="M532" t="str">
            <v>back to top</v>
          </cell>
          <cell r="N532" t="str">
            <v>-</v>
          </cell>
        </row>
        <row r="533">
          <cell r="A533" t="str">
            <v>EC_2006_A_BE_DEF</v>
          </cell>
          <cell r="B533" t="str">
            <v>EC</v>
          </cell>
          <cell r="C533">
            <v>2006</v>
          </cell>
          <cell r="D533" t="str">
            <v>A</v>
          </cell>
          <cell r="E533" t="str">
            <v>DEF</v>
          </cell>
          <cell r="F533" t="str">
            <v>BE</v>
          </cell>
          <cell r="G533">
            <v>-9.5679000000000007E-3</v>
          </cell>
          <cell r="H533">
            <v>-2.2971392000000002</v>
          </cell>
          <cell r="I533">
            <v>-0.18687590000000001</v>
          </cell>
          <cell r="J533">
            <v>-0.49598769999999998</v>
          </cell>
          <cell r="K533">
            <v>-0.48439510000000002</v>
          </cell>
          <cell r="L533" t="str">
            <v>-</v>
          </cell>
          <cell r="M533" t="str">
            <v>-</v>
          </cell>
          <cell r="N533" t="str">
            <v>-</v>
          </cell>
        </row>
        <row r="534">
          <cell r="A534" t="str">
            <v>EC_2006_A_DE_DEF</v>
          </cell>
          <cell r="B534" t="str">
            <v>EC</v>
          </cell>
          <cell r="C534">
            <v>2006</v>
          </cell>
          <cell r="D534" t="str">
            <v>A</v>
          </cell>
          <cell r="E534" t="str">
            <v>DEF</v>
          </cell>
          <cell r="F534" t="str">
            <v>DE</v>
          </cell>
          <cell r="G534">
            <v>-3.7359551</v>
          </cell>
          <cell r="H534">
            <v>-3.2298081000000001</v>
          </cell>
          <cell r="I534">
            <v>-2.3022068</v>
          </cell>
          <cell r="J534">
            <v>-1.6115870999999999</v>
          </cell>
          <cell r="K534">
            <v>-1.1932402</v>
          </cell>
          <cell r="L534" t="str">
            <v>-</v>
          </cell>
          <cell r="M534" t="str">
            <v>-</v>
          </cell>
          <cell r="N534" t="str">
            <v>-</v>
          </cell>
        </row>
        <row r="535">
          <cell r="A535" t="str">
            <v>EC_2006_A_GR_DEF</v>
          </cell>
          <cell r="B535" t="str">
            <v>EC</v>
          </cell>
          <cell r="C535">
            <v>2006</v>
          </cell>
          <cell r="D535" t="str">
            <v>A</v>
          </cell>
          <cell r="E535" t="str">
            <v>DEF</v>
          </cell>
          <cell r="F535" t="str">
            <v>GR</v>
          </cell>
          <cell r="G535">
            <v>-7.7842406000000004</v>
          </cell>
          <cell r="H535">
            <v>-5.2433209999999999</v>
          </cell>
          <cell r="I535">
            <v>-2.6214460000000002</v>
          </cell>
          <cell r="J535">
            <v>-2.6400011999999999</v>
          </cell>
          <cell r="K535">
            <v>-2.3573184</v>
          </cell>
          <cell r="L535" t="str">
            <v>-</v>
          </cell>
          <cell r="M535" t="str">
            <v>-</v>
          </cell>
          <cell r="N535" t="str">
            <v>-</v>
          </cell>
        </row>
        <row r="536">
          <cell r="A536" t="str">
            <v>EC_2006_A_ES_DEF</v>
          </cell>
          <cell r="B536" t="str">
            <v>EC</v>
          </cell>
          <cell r="C536">
            <v>2006</v>
          </cell>
          <cell r="D536" t="str">
            <v>A</v>
          </cell>
          <cell r="E536" t="str">
            <v>DEF</v>
          </cell>
          <cell r="F536" t="str">
            <v>ES</v>
          </cell>
          <cell r="G536">
            <v>-0.17973919999999999</v>
          </cell>
          <cell r="H536">
            <v>1.1308126999999999</v>
          </cell>
          <cell r="I536">
            <v>1.4874506000000001</v>
          </cell>
          <cell r="J536">
            <v>1.1346309000000001</v>
          </cell>
          <cell r="K536">
            <v>0.85380750000000005</v>
          </cell>
          <cell r="L536" t="str">
            <v>-</v>
          </cell>
          <cell r="M536" t="str">
            <v>-</v>
          </cell>
          <cell r="N536" t="str">
            <v>-</v>
          </cell>
        </row>
        <row r="537">
          <cell r="A537" t="str">
            <v>EC_2006_A_FR_DEF</v>
          </cell>
          <cell r="B537" t="str">
            <v>EC</v>
          </cell>
          <cell r="C537">
            <v>2006</v>
          </cell>
          <cell r="D537" t="str">
            <v>A</v>
          </cell>
          <cell r="E537" t="str">
            <v>DEF</v>
          </cell>
          <cell r="F537" t="str">
            <v>FR</v>
          </cell>
          <cell r="G537">
            <v>-3.6505888999999998</v>
          </cell>
          <cell r="H537">
            <v>-2.8820630999999999</v>
          </cell>
          <cell r="I537">
            <v>-2.7243471000000001</v>
          </cell>
          <cell r="J537">
            <v>-2.6425402</v>
          </cell>
          <cell r="K537">
            <v>-2.2310118999999999</v>
          </cell>
          <cell r="L537" t="str">
            <v>-</v>
          </cell>
          <cell r="M537" t="str">
            <v>-</v>
          </cell>
          <cell r="N537" t="str">
            <v>-</v>
          </cell>
        </row>
        <row r="538">
          <cell r="A538" t="str">
            <v>EC_2006_A_IE_DEF</v>
          </cell>
          <cell r="B538" t="str">
            <v>EC</v>
          </cell>
          <cell r="C538">
            <v>2006</v>
          </cell>
          <cell r="D538" t="str">
            <v>A</v>
          </cell>
          <cell r="E538" t="str">
            <v>DEF</v>
          </cell>
          <cell r="F538" t="str">
            <v>IE</v>
          </cell>
          <cell r="G538">
            <v>1.4680658</v>
          </cell>
          <cell r="H538">
            <v>1.0827175</v>
          </cell>
          <cell r="I538">
            <v>1.1636896000000001</v>
          </cell>
          <cell r="J538">
            <v>0.86550539999999998</v>
          </cell>
          <cell r="K538">
            <v>0.35104089999999999</v>
          </cell>
          <cell r="L538" t="str">
            <v>-</v>
          </cell>
          <cell r="M538" t="str">
            <v>-</v>
          </cell>
          <cell r="N538" t="str">
            <v>-</v>
          </cell>
        </row>
        <row r="539">
          <cell r="A539" t="str">
            <v>EC_2006_A_IT_DEF</v>
          </cell>
          <cell r="B539" t="str">
            <v>EC</v>
          </cell>
          <cell r="C539">
            <v>2006</v>
          </cell>
          <cell r="D539" t="str">
            <v>A</v>
          </cell>
          <cell r="E539" t="str">
            <v>DEF</v>
          </cell>
          <cell r="F539" t="str">
            <v>IT</v>
          </cell>
          <cell r="G539">
            <v>-3.4301987</v>
          </cell>
          <cell r="H539">
            <v>-4.1039596999999999</v>
          </cell>
          <cell r="I539">
            <v>-4.6561135</v>
          </cell>
          <cell r="J539">
            <v>-2.9276566000000002</v>
          </cell>
          <cell r="K539">
            <v>-3.0739822000000001</v>
          </cell>
          <cell r="L539" t="str">
            <v>-</v>
          </cell>
          <cell r="M539" t="str">
            <v>-</v>
          </cell>
          <cell r="N539" t="str">
            <v>-</v>
          </cell>
        </row>
        <row r="540">
          <cell r="A540" t="str">
            <v>EC_2006_A_LU_DEF</v>
          </cell>
          <cell r="B540" t="str">
            <v>EC</v>
          </cell>
          <cell r="C540">
            <v>2006</v>
          </cell>
          <cell r="D540" t="str">
            <v>A</v>
          </cell>
          <cell r="E540" t="str">
            <v>DEF</v>
          </cell>
          <cell r="F540" t="str">
            <v>LU</v>
          </cell>
          <cell r="G540">
            <v>-1.0630054</v>
          </cell>
          <cell r="H540">
            <v>-0.99420339999999996</v>
          </cell>
          <cell r="I540">
            <v>-1.4829721</v>
          </cell>
          <cell r="J540">
            <v>-0.48363099999999998</v>
          </cell>
          <cell r="K540">
            <v>-0.2718623</v>
          </cell>
          <cell r="L540" t="str">
            <v>-</v>
          </cell>
          <cell r="M540" t="str">
            <v>-</v>
          </cell>
          <cell r="N540" t="str">
            <v>-</v>
          </cell>
        </row>
        <row r="541">
          <cell r="A541" t="str">
            <v>EC_2006_A_NL_DEF</v>
          </cell>
          <cell r="B541" t="str">
            <v>EC</v>
          </cell>
          <cell r="C541">
            <v>2006</v>
          </cell>
          <cell r="D541" t="str">
            <v>A</v>
          </cell>
          <cell r="E541" t="str">
            <v>DEF</v>
          </cell>
          <cell r="F541" t="str">
            <v>NL</v>
          </cell>
          <cell r="G541">
            <v>-1.8058441999999999</v>
          </cell>
          <cell r="H541">
            <v>-0.28280650000000002</v>
          </cell>
          <cell r="I541">
            <v>-1.54938E-2</v>
          </cell>
          <cell r="J541">
            <v>0.1404608</v>
          </cell>
          <cell r="K541">
            <v>0.27478039999999998</v>
          </cell>
          <cell r="L541" t="str">
            <v>-</v>
          </cell>
          <cell r="M541" t="str">
            <v>-</v>
          </cell>
          <cell r="N541" t="str">
            <v>-</v>
          </cell>
        </row>
        <row r="542">
          <cell r="A542" t="str">
            <v>EC_2006_A_AT_DEF</v>
          </cell>
          <cell r="B542" t="str">
            <v>EC</v>
          </cell>
          <cell r="C542">
            <v>2006</v>
          </cell>
          <cell r="D542" t="str">
            <v>A</v>
          </cell>
          <cell r="E542" t="str">
            <v>DEF</v>
          </cell>
          <cell r="F542" t="str">
            <v>AT</v>
          </cell>
          <cell r="G542">
            <v>-1.2161021999999999</v>
          </cell>
          <cell r="H542">
            <v>-1.5132577</v>
          </cell>
          <cell r="I542">
            <v>-1.2589219</v>
          </cell>
          <cell r="J542">
            <v>-1.1513802</v>
          </cell>
          <cell r="K542">
            <v>-1.0416183000000001</v>
          </cell>
          <cell r="L542" t="str">
            <v>-</v>
          </cell>
          <cell r="M542" t="str">
            <v>-</v>
          </cell>
          <cell r="N542" t="str">
            <v>-</v>
          </cell>
        </row>
        <row r="543">
          <cell r="A543" t="str">
            <v>EC_2006_A_PT_DEF</v>
          </cell>
          <cell r="B543" t="str">
            <v>EC</v>
          </cell>
          <cell r="C543">
            <v>2006</v>
          </cell>
          <cell r="D543" t="str">
            <v>A</v>
          </cell>
          <cell r="E543" t="str">
            <v>DEF</v>
          </cell>
          <cell r="F543" t="str">
            <v>PT</v>
          </cell>
          <cell r="G543">
            <v>-3.1778211999999999</v>
          </cell>
          <cell r="H543">
            <v>-6.0351448999999997</v>
          </cell>
          <cell r="I543">
            <v>-4.595637</v>
          </cell>
          <cell r="J543">
            <v>-4.0380197000000004</v>
          </cell>
          <cell r="K543">
            <v>-3.9079082000000001</v>
          </cell>
          <cell r="L543" t="str">
            <v>-</v>
          </cell>
          <cell r="M543" t="str">
            <v>-</v>
          </cell>
          <cell r="N543" t="str">
            <v>-</v>
          </cell>
        </row>
        <row r="544">
          <cell r="A544" t="str">
            <v>EC_2006_A_FI_DEF</v>
          </cell>
          <cell r="B544" t="str">
            <v>EC</v>
          </cell>
          <cell r="C544">
            <v>2006</v>
          </cell>
          <cell r="D544" t="str">
            <v>A</v>
          </cell>
          <cell r="E544" t="str">
            <v>DEF</v>
          </cell>
          <cell r="F544" t="str">
            <v>FI</v>
          </cell>
          <cell r="G544">
            <v>2.3200710999999998</v>
          </cell>
          <cell r="H544">
            <v>2.6547717</v>
          </cell>
          <cell r="I544">
            <v>2.9430638</v>
          </cell>
          <cell r="J544">
            <v>2.9088802999999999</v>
          </cell>
          <cell r="K544">
            <v>2.8664556000000001</v>
          </cell>
          <cell r="L544" t="str">
            <v>-</v>
          </cell>
          <cell r="M544" t="str">
            <v>-</v>
          </cell>
          <cell r="N544" t="str">
            <v>-</v>
          </cell>
        </row>
        <row r="545">
          <cell r="A545" t="str">
            <v>EC_2006_A_I3_DEF</v>
          </cell>
          <cell r="B545" t="str">
            <v>EC</v>
          </cell>
          <cell r="C545">
            <v>2006</v>
          </cell>
          <cell r="D545" t="str">
            <v>A</v>
          </cell>
          <cell r="E545" t="str">
            <v>DEF</v>
          </cell>
          <cell r="F545" t="str">
            <v>I3</v>
          </cell>
          <cell r="G545">
            <v>-2.7898584</v>
          </cell>
          <cell r="H545">
            <v>-2.4294752000000002</v>
          </cell>
          <cell r="I545">
            <v>-1.9772156999999999</v>
          </cell>
          <cell r="J545">
            <v>-1.4847866999999999</v>
          </cell>
          <cell r="K545">
            <v>-1.3243153000000001</v>
          </cell>
          <cell r="L545" t="str">
            <v>-</v>
          </cell>
          <cell r="M545" t="str">
            <v>-</v>
          </cell>
          <cell r="N545" t="str">
            <v>-</v>
          </cell>
        </row>
        <row r="546">
          <cell r="A546" t="str">
            <v>EC_2006_A_BG_DEF</v>
          </cell>
          <cell r="B546" t="str">
            <v>EC</v>
          </cell>
          <cell r="C546">
            <v>2006</v>
          </cell>
          <cell r="D546" t="str">
            <v>A</v>
          </cell>
          <cell r="E546" t="str">
            <v>DEF</v>
          </cell>
          <cell r="F546" t="str">
            <v>BG</v>
          </cell>
          <cell r="G546">
            <v>2.6936404</v>
          </cell>
          <cell r="H546">
            <v>2.3600587000000002</v>
          </cell>
          <cell r="I546">
            <v>3.3157800000000002</v>
          </cell>
          <cell r="J546">
            <v>1.7664629999999999</v>
          </cell>
          <cell r="K546">
            <v>1.7119952000000001</v>
          </cell>
          <cell r="L546" t="str">
            <v>-</v>
          </cell>
          <cell r="M546" t="str">
            <v>-</v>
          </cell>
          <cell r="N546" t="str">
            <v>-</v>
          </cell>
        </row>
        <row r="547">
          <cell r="A547" t="str">
            <v>EC_2006_A_CZ_DEF</v>
          </cell>
          <cell r="B547" t="str">
            <v>EC</v>
          </cell>
          <cell r="C547">
            <v>2006</v>
          </cell>
          <cell r="D547" t="str">
            <v>A</v>
          </cell>
          <cell r="E547" t="str">
            <v>DEF</v>
          </cell>
          <cell r="F547" t="str">
            <v>CZ</v>
          </cell>
          <cell r="G547">
            <v>-2.8967013000000001</v>
          </cell>
          <cell r="H547">
            <v>-3.6238229999999998</v>
          </cell>
          <cell r="I547">
            <v>-3.5011817999999999</v>
          </cell>
          <cell r="J547">
            <v>-3.5801872000000001</v>
          </cell>
          <cell r="K547">
            <v>-3.2351926999999998</v>
          </cell>
          <cell r="L547" t="str">
            <v>-</v>
          </cell>
          <cell r="M547" t="str">
            <v>-</v>
          </cell>
          <cell r="N547" t="str">
            <v>-</v>
          </cell>
        </row>
        <row r="548">
          <cell r="A548" t="str">
            <v>EC_2006_A_DK_DEF</v>
          </cell>
          <cell r="B548" t="str">
            <v>EC</v>
          </cell>
          <cell r="C548">
            <v>2006</v>
          </cell>
          <cell r="D548" t="str">
            <v>A</v>
          </cell>
          <cell r="E548" t="str">
            <v>DEF</v>
          </cell>
          <cell r="F548" t="str">
            <v>DK</v>
          </cell>
          <cell r="G548">
            <v>2.7260955</v>
          </cell>
          <cell r="H548">
            <v>4.8867802999999999</v>
          </cell>
          <cell r="I548">
            <v>4.0243931000000002</v>
          </cell>
          <cell r="J548">
            <v>4.3051380000000004</v>
          </cell>
          <cell r="K548">
            <v>4.1842008999999996</v>
          </cell>
          <cell r="L548" t="str">
            <v>-</v>
          </cell>
          <cell r="M548" t="str">
            <v>-</v>
          </cell>
          <cell r="N548" t="str">
            <v>-</v>
          </cell>
        </row>
        <row r="549">
          <cell r="A549" t="str">
            <v>EC_2006_A_EE_DEF</v>
          </cell>
          <cell r="B549" t="str">
            <v>EC</v>
          </cell>
          <cell r="C549">
            <v>2006</v>
          </cell>
          <cell r="D549" t="str">
            <v>A</v>
          </cell>
          <cell r="E549" t="str">
            <v>DEF</v>
          </cell>
          <cell r="F549" t="str">
            <v>EE</v>
          </cell>
          <cell r="G549">
            <v>2.3337696000000001</v>
          </cell>
          <cell r="H549">
            <v>2.3464423000000001</v>
          </cell>
          <cell r="I549">
            <v>2.5400019999999999</v>
          </cell>
          <cell r="J549">
            <v>1.6300003999999999</v>
          </cell>
          <cell r="K549">
            <v>1.2800009000000001</v>
          </cell>
          <cell r="L549" t="str">
            <v>-</v>
          </cell>
          <cell r="M549" t="str">
            <v>-</v>
          </cell>
          <cell r="N549" t="str">
            <v>-</v>
          </cell>
        </row>
        <row r="550">
          <cell r="A550" t="str">
            <v>EC_2006_A_CY_DEF</v>
          </cell>
          <cell r="B550" t="str">
            <v>EC</v>
          </cell>
          <cell r="C550">
            <v>2006</v>
          </cell>
          <cell r="D550" t="str">
            <v>A</v>
          </cell>
          <cell r="E550" t="str">
            <v>DEF</v>
          </cell>
          <cell r="F550" t="str">
            <v>CY</v>
          </cell>
          <cell r="G550">
            <v>-4.0596497999999999</v>
          </cell>
          <cell r="H550">
            <v>-2.3354024999999998</v>
          </cell>
          <cell r="I550">
            <v>-1.9011224</v>
          </cell>
          <cell r="J550">
            <v>-1.7265946999999999</v>
          </cell>
          <cell r="K550">
            <v>-1.6872601</v>
          </cell>
          <cell r="L550" t="str">
            <v>-</v>
          </cell>
          <cell r="M550" t="str">
            <v>-</v>
          </cell>
          <cell r="N550" t="str">
            <v>-</v>
          </cell>
        </row>
        <row r="551">
          <cell r="A551" t="str">
            <v>EC_2006_A_LV_DEF</v>
          </cell>
          <cell r="B551" t="str">
            <v>EC</v>
          </cell>
          <cell r="C551">
            <v>2006</v>
          </cell>
          <cell r="D551" t="str">
            <v>A</v>
          </cell>
          <cell r="E551" t="str">
            <v>DEF</v>
          </cell>
          <cell r="F551" t="str">
            <v>LV</v>
          </cell>
          <cell r="G551">
            <v>-0.94160129999999997</v>
          </cell>
          <cell r="H551">
            <v>0.13012879999999999</v>
          </cell>
          <cell r="I551">
            <v>-1.0026282</v>
          </cell>
          <cell r="J551">
            <v>-1.1984082</v>
          </cell>
          <cell r="K551">
            <v>-1.1985300999999999</v>
          </cell>
          <cell r="L551" t="str">
            <v>-</v>
          </cell>
          <cell r="M551" t="str">
            <v>-</v>
          </cell>
          <cell r="N551" t="str">
            <v>-</v>
          </cell>
        </row>
        <row r="552">
          <cell r="A552" t="str">
            <v>EC_2006_A_LT_DEF</v>
          </cell>
          <cell r="B552" t="str">
            <v>EC</v>
          </cell>
          <cell r="C552">
            <v>2006</v>
          </cell>
          <cell r="D552" t="str">
            <v>A</v>
          </cell>
          <cell r="E552" t="str">
            <v>DEF</v>
          </cell>
          <cell r="F552" t="str">
            <v>LT</v>
          </cell>
          <cell r="G552">
            <v>-1.4745944</v>
          </cell>
          <cell r="H552">
            <v>-0.52134749999999996</v>
          </cell>
          <cell r="I552">
            <v>-0.99542189999999997</v>
          </cell>
          <cell r="J552">
            <v>-1.2266003999999999</v>
          </cell>
          <cell r="K552">
            <v>-1.3184781999999999</v>
          </cell>
          <cell r="L552" t="str">
            <v>-</v>
          </cell>
          <cell r="M552" t="str">
            <v>-</v>
          </cell>
          <cell r="N552" t="str">
            <v>-</v>
          </cell>
        </row>
        <row r="553">
          <cell r="A553" t="str">
            <v>EC_2006_A_HU_DEF</v>
          </cell>
          <cell r="B553" t="str">
            <v>EC</v>
          </cell>
          <cell r="C553">
            <v>2006</v>
          </cell>
          <cell r="D553" t="str">
            <v>A</v>
          </cell>
          <cell r="E553" t="str">
            <v>DEF</v>
          </cell>
          <cell r="F553" t="str">
            <v>HU</v>
          </cell>
          <cell r="G553">
            <v>-6.4583944000000004</v>
          </cell>
          <cell r="H553">
            <v>-7.8051459000000003</v>
          </cell>
          <cell r="I553">
            <v>-10.087145</v>
          </cell>
          <cell r="J553">
            <v>-7.3661000000000003</v>
          </cell>
          <cell r="K553">
            <v>-5.6409057999999996</v>
          </cell>
          <cell r="L553" t="str">
            <v>-</v>
          </cell>
          <cell r="M553" t="str">
            <v>-</v>
          </cell>
          <cell r="N553" t="str">
            <v>-</v>
          </cell>
        </row>
        <row r="554">
          <cell r="A554" t="str">
            <v>EC_2006_A_MT_DEF</v>
          </cell>
          <cell r="B554" t="str">
            <v>EC</v>
          </cell>
          <cell r="C554">
            <v>2006</v>
          </cell>
          <cell r="D554" t="str">
            <v>A</v>
          </cell>
          <cell r="E554" t="str">
            <v>DEF</v>
          </cell>
          <cell r="F554" t="str">
            <v>MT</v>
          </cell>
          <cell r="G554">
            <v>-5.0359261000000002</v>
          </cell>
          <cell r="H554">
            <v>-3.1829990000000001</v>
          </cell>
          <cell r="I554">
            <v>-2.8805569000000002</v>
          </cell>
          <cell r="J554">
            <v>-2.7383696</v>
          </cell>
          <cell r="K554">
            <v>-2.9047717</v>
          </cell>
          <cell r="L554" t="str">
            <v>-</v>
          </cell>
          <cell r="M554" t="str">
            <v>-</v>
          </cell>
          <cell r="N554" t="str">
            <v>-</v>
          </cell>
        </row>
        <row r="555">
          <cell r="A555" t="str">
            <v>EC_2006_A_PL_DEF</v>
          </cell>
          <cell r="B555" t="str">
            <v>EC</v>
          </cell>
          <cell r="C555">
            <v>2006</v>
          </cell>
          <cell r="D555" t="str">
            <v>A</v>
          </cell>
          <cell r="E555" t="str">
            <v>DEF</v>
          </cell>
          <cell r="F555" t="str">
            <v>PL</v>
          </cell>
          <cell r="G555">
            <v>-3.8903956000000002</v>
          </cell>
          <cell r="H555">
            <v>-2.4591451000000002</v>
          </cell>
          <cell r="I555">
            <v>-2.1737586000000002</v>
          </cell>
          <cell r="J555">
            <v>-2.0132935999999999</v>
          </cell>
          <cell r="K555">
            <v>-1.7879064</v>
          </cell>
          <cell r="L555" t="str">
            <v>-</v>
          </cell>
          <cell r="M555" t="str">
            <v>-</v>
          </cell>
          <cell r="N555" t="str">
            <v>-</v>
          </cell>
        </row>
        <row r="556">
          <cell r="A556" t="str">
            <v>EC_2006_A_RO_DEF</v>
          </cell>
          <cell r="B556" t="str">
            <v>EC</v>
          </cell>
          <cell r="C556">
            <v>2006</v>
          </cell>
          <cell r="D556" t="str">
            <v>A</v>
          </cell>
          <cell r="E556" t="str">
            <v>DEF</v>
          </cell>
          <cell r="F556" t="str">
            <v>RO</v>
          </cell>
          <cell r="G556">
            <v>-1.5339018</v>
          </cell>
          <cell r="H556">
            <v>-1.4631095000000001</v>
          </cell>
          <cell r="I556">
            <v>-1.377605</v>
          </cell>
          <cell r="J556">
            <v>-2.6420176999999998</v>
          </cell>
          <cell r="K556">
            <v>-2.5958351</v>
          </cell>
          <cell r="L556" t="str">
            <v>-</v>
          </cell>
          <cell r="M556" t="str">
            <v>-</v>
          </cell>
          <cell r="N556" t="str">
            <v>-</v>
          </cell>
        </row>
        <row r="557">
          <cell r="A557" t="str">
            <v>EC_2006_A_SI_DEF</v>
          </cell>
          <cell r="B557" t="str">
            <v>EC</v>
          </cell>
          <cell r="C557">
            <v>2006</v>
          </cell>
          <cell r="D557" t="str">
            <v>A</v>
          </cell>
          <cell r="E557" t="str">
            <v>DEF</v>
          </cell>
          <cell r="F557" t="str">
            <v>SI</v>
          </cell>
          <cell r="G557">
            <v>-2.2960262</v>
          </cell>
          <cell r="H557">
            <v>-1.4014816999999999</v>
          </cell>
          <cell r="I557">
            <v>-1.5808260999999999</v>
          </cell>
          <cell r="J557">
            <v>-1.5842959000000001</v>
          </cell>
          <cell r="K557">
            <v>-1.5372835</v>
          </cell>
          <cell r="L557" t="str">
            <v>-</v>
          </cell>
          <cell r="M557" t="str">
            <v>-</v>
          </cell>
          <cell r="N557" t="str">
            <v>-</v>
          </cell>
        </row>
        <row r="558">
          <cell r="A558" t="str">
            <v>EC_2006_A_SK_DEF</v>
          </cell>
          <cell r="B558" t="str">
            <v>EC</v>
          </cell>
          <cell r="C558">
            <v>2006</v>
          </cell>
          <cell r="D558" t="str">
            <v>A</v>
          </cell>
          <cell r="E558" t="str">
            <v>DEF</v>
          </cell>
          <cell r="F558" t="str">
            <v>SK</v>
          </cell>
          <cell r="G558">
            <v>-2.9987560000000002</v>
          </cell>
          <cell r="H558">
            <v>-3.1265060999999998</v>
          </cell>
          <cell r="I558">
            <v>-3.4225091000000001</v>
          </cell>
          <cell r="J558">
            <v>-3.0125042999999998</v>
          </cell>
          <cell r="K558">
            <v>-2.8868133999999999</v>
          </cell>
          <cell r="L558" t="str">
            <v>-</v>
          </cell>
          <cell r="M558" t="str">
            <v>-</v>
          </cell>
          <cell r="N558" t="str">
            <v>-</v>
          </cell>
        </row>
        <row r="559">
          <cell r="A559" t="str">
            <v>EC_2006_A_SE_DEF</v>
          </cell>
          <cell r="B559" t="str">
            <v>EC</v>
          </cell>
          <cell r="C559">
            <v>2006</v>
          </cell>
          <cell r="D559" t="str">
            <v>A</v>
          </cell>
          <cell r="E559" t="str">
            <v>DEF</v>
          </cell>
          <cell r="F559" t="str">
            <v>SE</v>
          </cell>
          <cell r="G559">
            <v>1.8170541</v>
          </cell>
          <cell r="H559">
            <v>3.0154904999999999</v>
          </cell>
          <cell r="I559">
            <v>2.812427</v>
          </cell>
          <cell r="J559">
            <v>2.3739162999999999</v>
          </cell>
          <cell r="K559">
            <v>2.5072402999999999</v>
          </cell>
          <cell r="L559" t="str">
            <v>-</v>
          </cell>
          <cell r="M559" t="str">
            <v>-</v>
          </cell>
          <cell r="N559" t="str">
            <v>-</v>
          </cell>
        </row>
        <row r="560">
          <cell r="A560" t="str">
            <v>EC_2006_A_GB_DEF</v>
          </cell>
          <cell r="B560" t="str">
            <v>EC</v>
          </cell>
          <cell r="C560">
            <v>2006</v>
          </cell>
          <cell r="D560" t="str">
            <v>A</v>
          </cell>
          <cell r="E560" t="str">
            <v>DEF</v>
          </cell>
          <cell r="F560" t="str">
            <v>GB</v>
          </cell>
          <cell r="G560">
            <v>-3.235611</v>
          </cell>
          <cell r="H560">
            <v>-3.2785369000000002</v>
          </cell>
          <cell r="I560">
            <v>-2.9051038999999999</v>
          </cell>
          <cell r="J560">
            <v>-2.7927704000000002</v>
          </cell>
          <cell r="K560">
            <v>-2.4650053999999999</v>
          </cell>
          <cell r="L560" t="str">
            <v>-</v>
          </cell>
          <cell r="M560" t="str">
            <v>-</v>
          </cell>
          <cell r="N560" t="str">
            <v>-</v>
          </cell>
        </row>
        <row r="561">
          <cell r="A561" t="str">
            <v>EC_2006_A_D3_DEF</v>
          </cell>
          <cell r="B561" t="str">
            <v>EC</v>
          </cell>
          <cell r="C561">
            <v>2006</v>
          </cell>
          <cell r="D561" t="str">
            <v>A</v>
          </cell>
          <cell r="E561" t="str">
            <v>DEF</v>
          </cell>
          <cell r="F561" t="str">
            <v>D3</v>
          </cell>
          <cell r="G561">
            <v>-2.6812040000000001</v>
          </cell>
          <cell r="H561">
            <v>-2.3310061000000002</v>
          </cell>
          <cell r="I561">
            <v>-1.9678789999999999</v>
          </cell>
          <cell r="J561">
            <v>-1.5724651000000001</v>
          </cell>
          <cell r="K561">
            <v>-1.3758747</v>
          </cell>
          <cell r="L561" t="str">
            <v>-</v>
          </cell>
          <cell r="M561" t="str">
            <v>-</v>
          </cell>
          <cell r="N561" t="str">
            <v>-</v>
          </cell>
        </row>
        <row r="562">
          <cell r="A562" t="str">
            <v>EC_2006_A_BE_MAL</v>
          </cell>
          <cell r="B562" t="str">
            <v>EC</v>
          </cell>
          <cell r="C562">
            <v>2006</v>
          </cell>
          <cell r="D562" t="str">
            <v>A</v>
          </cell>
          <cell r="E562" t="str">
            <v>MAL</v>
          </cell>
          <cell r="F562" t="str">
            <v>BE</v>
          </cell>
          <cell r="G562">
            <v>94.287007099999997</v>
          </cell>
          <cell r="H562">
            <v>93.202639899999994</v>
          </cell>
          <cell r="I562">
            <v>89.4324084</v>
          </cell>
          <cell r="J562">
            <v>86.255629600000006</v>
          </cell>
          <cell r="K562">
            <v>83.249028999999993</v>
          </cell>
          <cell r="L562" t="str">
            <v>-</v>
          </cell>
          <cell r="M562" t="str">
            <v>-</v>
          </cell>
          <cell r="N562" t="str">
            <v>-</v>
          </cell>
        </row>
        <row r="563">
          <cell r="A563" t="str">
            <v>EC_2006_A_DE_MAL</v>
          </cell>
          <cell r="B563" t="str">
            <v>EC</v>
          </cell>
          <cell r="C563">
            <v>2006</v>
          </cell>
          <cell r="D563" t="str">
            <v>A</v>
          </cell>
          <cell r="E563" t="str">
            <v>MAL</v>
          </cell>
          <cell r="F563" t="str">
            <v>DE</v>
          </cell>
          <cell r="G563">
            <v>65.745106899999996</v>
          </cell>
          <cell r="H563">
            <v>67.899642999999998</v>
          </cell>
          <cell r="I563">
            <v>67.8417271</v>
          </cell>
          <cell r="J563">
            <v>67.665651100000005</v>
          </cell>
          <cell r="K563">
            <v>67.319400799999997</v>
          </cell>
          <cell r="L563" t="str">
            <v>-</v>
          </cell>
          <cell r="M563" t="str">
            <v>-</v>
          </cell>
          <cell r="N563" t="str">
            <v>-</v>
          </cell>
        </row>
        <row r="564">
          <cell r="A564" t="str">
            <v>EC_2006_A_GR_MAL</v>
          </cell>
          <cell r="B564" t="str">
            <v>EC</v>
          </cell>
          <cell r="C564">
            <v>2006</v>
          </cell>
          <cell r="D564" t="str">
            <v>A</v>
          </cell>
          <cell r="E564" t="str">
            <v>MAL</v>
          </cell>
          <cell r="F564" t="str">
            <v>GR</v>
          </cell>
          <cell r="G564">
            <v>108.48179399999999</v>
          </cell>
          <cell r="H564">
            <v>107.49829699999999</v>
          </cell>
          <cell r="I564">
            <v>104.8439762</v>
          </cell>
          <cell r="J564">
            <v>100.9917998</v>
          </cell>
          <cell r="K564">
            <v>96.422159199999996</v>
          </cell>
          <cell r="L564" t="str">
            <v>-</v>
          </cell>
          <cell r="M564" t="str">
            <v>-</v>
          </cell>
          <cell r="N564" t="str">
            <v>-</v>
          </cell>
        </row>
        <row r="565">
          <cell r="A565" t="str">
            <v>EC_2006_A_ES_MAL</v>
          </cell>
          <cell r="B565" t="str">
            <v>EC</v>
          </cell>
          <cell r="C565">
            <v>2006</v>
          </cell>
          <cell r="D565" t="str">
            <v>A</v>
          </cell>
          <cell r="E565" t="str">
            <v>MAL</v>
          </cell>
          <cell r="F565" t="str">
            <v>ES</v>
          </cell>
          <cell r="G565">
            <v>46.2144063</v>
          </cell>
          <cell r="H565">
            <v>43.124727300000004</v>
          </cell>
          <cell r="I565">
            <v>39.668490499999997</v>
          </cell>
          <cell r="J565">
            <v>37.040555599999998</v>
          </cell>
          <cell r="K565">
            <v>34.660047900000002</v>
          </cell>
          <cell r="L565" t="str">
            <v>-</v>
          </cell>
          <cell r="M565" t="str">
            <v>-</v>
          </cell>
          <cell r="N565" t="str">
            <v>-</v>
          </cell>
        </row>
        <row r="566">
          <cell r="A566" t="str">
            <v>EC_2006_A_FR_MAL</v>
          </cell>
          <cell r="B566" t="str">
            <v>EC</v>
          </cell>
          <cell r="C566">
            <v>2006</v>
          </cell>
          <cell r="D566" t="str">
            <v>A</v>
          </cell>
          <cell r="E566" t="str">
            <v>MAL</v>
          </cell>
          <cell r="F566" t="str">
            <v>FR</v>
          </cell>
          <cell r="G566">
            <v>64.445576299999999</v>
          </cell>
          <cell r="H566">
            <v>66.574114399999999</v>
          </cell>
          <cell r="I566">
            <v>64.669517099999993</v>
          </cell>
          <cell r="J566">
            <v>63.929823200000001</v>
          </cell>
          <cell r="K566">
            <v>63.288970999999997</v>
          </cell>
          <cell r="L566" t="str">
            <v>-</v>
          </cell>
          <cell r="M566" t="str">
            <v>-</v>
          </cell>
          <cell r="N566" t="str">
            <v>-</v>
          </cell>
        </row>
        <row r="567">
          <cell r="A567" t="str">
            <v>EC_2006_A_IE_MAL</v>
          </cell>
          <cell r="B567" t="str">
            <v>EC</v>
          </cell>
          <cell r="C567">
            <v>2006</v>
          </cell>
          <cell r="D567" t="str">
            <v>A</v>
          </cell>
          <cell r="E567" t="str">
            <v>MAL</v>
          </cell>
          <cell r="F567" t="str">
            <v>IE</v>
          </cell>
          <cell r="G567">
            <v>29.6970055</v>
          </cell>
          <cell r="H567">
            <v>27.398931000000001</v>
          </cell>
          <cell r="I567">
            <v>25.784165600000001</v>
          </cell>
          <cell r="J567">
            <v>24.4260491</v>
          </cell>
          <cell r="K567">
            <v>23.6117673</v>
          </cell>
          <cell r="L567" t="str">
            <v>-</v>
          </cell>
          <cell r="M567" t="str">
            <v>-</v>
          </cell>
          <cell r="N567" t="str">
            <v>-</v>
          </cell>
        </row>
        <row r="568">
          <cell r="A568" t="str">
            <v>EC_2006_A_IT_MAL</v>
          </cell>
          <cell r="B568" t="str">
            <v>EC</v>
          </cell>
          <cell r="C568">
            <v>2006</v>
          </cell>
          <cell r="D568" t="str">
            <v>A</v>
          </cell>
          <cell r="E568" t="str">
            <v>MAL</v>
          </cell>
          <cell r="F568" t="str">
            <v>IT</v>
          </cell>
          <cell r="G568">
            <v>103.896981</v>
          </cell>
          <cell r="H568">
            <v>106.60332289999999</v>
          </cell>
          <cell r="I568">
            <v>107.2483041</v>
          </cell>
          <cell r="J568">
            <v>105.92792799999999</v>
          </cell>
          <cell r="K568">
            <v>105.6550197</v>
          </cell>
          <cell r="L568" t="str">
            <v>-</v>
          </cell>
          <cell r="M568" t="str">
            <v>-</v>
          </cell>
          <cell r="N568" t="str">
            <v>-</v>
          </cell>
        </row>
        <row r="569">
          <cell r="A569" t="str">
            <v>EC_2006_A_LU_MAL</v>
          </cell>
          <cell r="B569" t="str">
            <v>EC</v>
          </cell>
          <cell r="C569">
            <v>2006</v>
          </cell>
          <cell r="D569" t="str">
            <v>A</v>
          </cell>
          <cell r="E569" t="str">
            <v>MAL</v>
          </cell>
          <cell r="F569" t="str">
            <v>LU</v>
          </cell>
          <cell r="G569">
            <v>6.5859917000000001</v>
          </cell>
          <cell r="H569">
            <v>6.0109401</v>
          </cell>
          <cell r="I569">
            <v>7.4489163999999999</v>
          </cell>
          <cell r="J569">
            <v>7.3288690000000001</v>
          </cell>
          <cell r="K569">
            <v>7.0524268000000001</v>
          </cell>
          <cell r="L569" t="str">
            <v>-</v>
          </cell>
          <cell r="M569" t="str">
            <v>-</v>
          </cell>
          <cell r="N569" t="str">
            <v>-</v>
          </cell>
        </row>
        <row r="570">
          <cell r="A570" t="str">
            <v>EC_2006_A_NL_MAL</v>
          </cell>
          <cell r="B570" t="str">
            <v>EC</v>
          </cell>
          <cell r="C570">
            <v>2006</v>
          </cell>
          <cell r="D570" t="str">
            <v>A</v>
          </cell>
          <cell r="E570" t="str">
            <v>MAL</v>
          </cell>
          <cell r="F570" t="str">
            <v>NL</v>
          </cell>
          <cell r="G570">
            <v>52.5883222</v>
          </cell>
          <cell r="H570">
            <v>52.671038600000003</v>
          </cell>
          <cell r="I570">
            <v>50.4637739</v>
          </cell>
          <cell r="J570">
            <v>47.812066700000003</v>
          </cell>
          <cell r="K570">
            <v>45.368293299999998</v>
          </cell>
          <cell r="L570" t="str">
            <v>-</v>
          </cell>
          <cell r="M570" t="str">
            <v>-</v>
          </cell>
          <cell r="N570" t="str">
            <v>-</v>
          </cell>
        </row>
        <row r="571">
          <cell r="A571" t="str">
            <v>EC_2006_A_AT_MAL</v>
          </cell>
          <cell r="B571" t="str">
            <v>EC</v>
          </cell>
          <cell r="C571">
            <v>2006</v>
          </cell>
          <cell r="D571" t="str">
            <v>A</v>
          </cell>
          <cell r="E571" t="str">
            <v>MAL</v>
          </cell>
          <cell r="F571" t="str">
            <v>AT</v>
          </cell>
          <cell r="G571">
            <v>63.849240299999998</v>
          </cell>
          <cell r="H571">
            <v>63.375756299999999</v>
          </cell>
          <cell r="I571">
            <v>62.131602299999997</v>
          </cell>
          <cell r="J571">
            <v>60.920025500000001</v>
          </cell>
          <cell r="K571">
            <v>59.848260099999997</v>
          </cell>
          <cell r="L571" t="str">
            <v>-</v>
          </cell>
          <cell r="M571" t="str">
            <v>-</v>
          </cell>
          <cell r="N571" t="str">
            <v>-</v>
          </cell>
        </row>
        <row r="572">
          <cell r="A572" t="str">
            <v>EC_2006_A_PT_MAL</v>
          </cell>
          <cell r="B572" t="str">
            <v>EC</v>
          </cell>
          <cell r="C572">
            <v>2006</v>
          </cell>
          <cell r="D572" t="str">
            <v>A</v>
          </cell>
          <cell r="E572" t="str">
            <v>MAL</v>
          </cell>
          <cell r="F572" t="str">
            <v>PT</v>
          </cell>
          <cell r="G572">
            <v>58.643976600000002</v>
          </cell>
          <cell r="H572">
            <v>64.048938000000007</v>
          </cell>
          <cell r="I572">
            <v>67.374938400000005</v>
          </cell>
          <cell r="J572">
            <v>69.371681899999999</v>
          </cell>
          <cell r="K572">
            <v>70.741073700000001</v>
          </cell>
          <cell r="L572" t="str">
            <v>-</v>
          </cell>
          <cell r="M572" t="str">
            <v>-</v>
          </cell>
          <cell r="N572" t="str">
            <v>-</v>
          </cell>
        </row>
        <row r="573">
          <cell r="A573" t="str">
            <v>EC_2006_A_FI_MAL</v>
          </cell>
          <cell r="B573" t="str">
            <v>EC</v>
          </cell>
          <cell r="C573">
            <v>2006</v>
          </cell>
          <cell r="D573" t="str">
            <v>A</v>
          </cell>
          <cell r="E573" t="str">
            <v>MAL</v>
          </cell>
          <cell r="F573" t="str">
            <v>FI</v>
          </cell>
          <cell r="G573">
            <v>44.257083600000001</v>
          </cell>
          <cell r="H573">
            <v>41.3357733</v>
          </cell>
          <cell r="I573">
            <v>38.832816800000003</v>
          </cell>
          <cell r="J573">
            <v>37.257110699999998</v>
          </cell>
          <cell r="K573">
            <v>35.810231000000002</v>
          </cell>
          <cell r="L573" t="str">
            <v>-</v>
          </cell>
          <cell r="M573" t="str">
            <v>-</v>
          </cell>
          <cell r="N573" t="str">
            <v>-</v>
          </cell>
        </row>
        <row r="574">
          <cell r="A574" t="str">
            <v>EC_2006_A_I3_MAL</v>
          </cell>
          <cell r="B574" t="str">
            <v>EC</v>
          </cell>
          <cell r="C574">
            <v>2006</v>
          </cell>
          <cell r="D574" t="str">
            <v>A</v>
          </cell>
          <cell r="E574" t="str">
            <v>MAL</v>
          </cell>
          <cell r="F574" t="str">
            <v>I3</v>
          </cell>
          <cell r="G574">
            <v>69.848681600000006</v>
          </cell>
          <cell r="H574">
            <v>70.771642400000005</v>
          </cell>
          <cell r="I574">
            <v>69.517078900000001</v>
          </cell>
          <cell r="J574">
            <v>68.171497500000001</v>
          </cell>
          <cell r="K574">
            <v>67.032567900000004</v>
          </cell>
          <cell r="L574" t="str">
            <v>-</v>
          </cell>
          <cell r="M574" t="str">
            <v>-</v>
          </cell>
          <cell r="N574" t="str">
            <v>-</v>
          </cell>
        </row>
        <row r="575">
          <cell r="A575" t="str">
            <v>EC_2006_A_BG_MAL</v>
          </cell>
          <cell r="B575" t="str">
            <v>EC</v>
          </cell>
          <cell r="C575">
            <v>2006</v>
          </cell>
          <cell r="D575" t="str">
            <v>A</v>
          </cell>
          <cell r="E575" t="str">
            <v>MAL</v>
          </cell>
          <cell r="F575" t="str">
            <v>BG</v>
          </cell>
          <cell r="G575">
            <v>38.439372200000001</v>
          </cell>
          <cell r="H575">
            <v>29.766061700000002</v>
          </cell>
          <cell r="I575">
            <v>25.841050200000002</v>
          </cell>
          <cell r="J575">
            <v>21.797839400000001</v>
          </cell>
          <cell r="K575">
            <v>17.947925399999999</v>
          </cell>
          <cell r="L575" t="str">
            <v>-</v>
          </cell>
          <cell r="M575" t="str">
            <v>-</v>
          </cell>
          <cell r="N575" t="str">
            <v>-</v>
          </cell>
        </row>
        <row r="576">
          <cell r="A576" t="str">
            <v>EC_2006_A_CZ_MAL</v>
          </cell>
          <cell r="B576" t="str">
            <v>EC</v>
          </cell>
          <cell r="C576">
            <v>2006</v>
          </cell>
          <cell r="D576" t="str">
            <v>A</v>
          </cell>
          <cell r="E576" t="str">
            <v>MAL</v>
          </cell>
          <cell r="F576" t="str">
            <v>CZ</v>
          </cell>
          <cell r="G576">
            <v>30.747340900000001</v>
          </cell>
          <cell r="H576">
            <v>30.418000299999999</v>
          </cell>
          <cell r="I576">
            <v>30.885998499999999</v>
          </cell>
          <cell r="J576">
            <v>30.778826599999999</v>
          </cell>
          <cell r="K576">
            <v>31.019064499999999</v>
          </cell>
          <cell r="L576" t="str">
            <v>-</v>
          </cell>
          <cell r="M576" t="str">
            <v>-</v>
          </cell>
          <cell r="N576" t="str">
            <v>-</v>
          </cell>
        </row>
        <row r="577">
          <cell r="A577" t="str">
            <v>EC_2006_A_DK_MAL</v>
          </cell>
          <cell r="B577" t="str">
            <v>EC</v>
          </cell>
          <cell r="C577">
            <v>2006</v>
          </cell>
          <cell r="D577" t="str">
            <v>A</v>
          </cell>
          <cell r="E577" t="str">
            <v>MAL</v>
          </cell>
          <cell r="F577" t="str">
            <v>DK</v>
          </cell>
          <cell r="G577">
            <v>42.588427699999997</v>
          </cell>
          <cell r="H577">
            <v>35.863621700000003</v>
          </cell>
          <cell r="I577">
            <v>28.499976400000001</v>
          </cell>
          <cell r="J577">
            <v>24.5000228</v>
          </cell>
          <cell r="K577">
            <v>21.9999878</v>
          </cell>
          <cell r="L577" t="str">
            <v>-</v>
          </cell>
          <cell r="M577" t="str">
            <v>-</v>
          </cell>
          <cell r="N577" t="str">
            <v>-</v>
          </cell>
        </row>
        <row r="578">
          <cell r="A578" t="str">
            <v>EC_2006_A_EE_MAL</v>
          </cell>
          <cell r="B578" t="str">
            <v>EC</v>
          </cell>
          <cell r="C578">
            <v>2006</v>
          </cell>
          <cell r="D578" t="str">
            <v>A</v>
          </cell>
          <cell r="E578" t="str">
            <v>MAL</v>
          </cell>
          <cell r="F578" t="str">
            <v>EE</v>
          </cell>
          <cell r="G578">
            <v>5.2013033999999996</v>
          </cell>
          <cell r="H578">
            <v>4.4538951000000004</v>
          </cell>
          <cell r="I578">
            <v>3.9623127999999999</v>
          </cell>
          <cell r="J578">
            <v>2.7011577999999998</v>
          </cell>
          <cell r="K578">
            <v>2.0922010000000002</v>
          </cell>
          <cell r="L578" t="str">
            <v>-</v>
          </cell>
          <cell r="M578" t="str">
            <v>-</v>
          </cell>
          <cell r="N578" t="str">
            <v>-</v>
          </cell>
        </row>
        <row r="579">
          <cell r="A579" t="str">
            <v>EC_2006_A_CY_MAL</v>
          </cell>
          <cell r="B579" t="str">
            <v>EC</v>
          </cell>
          <cell r="C579">
            <v>2006</v>
          </cell>
          <cell r="D579" t="str">
            <v>A</v>
          </cell>
          <cell r="E579" t="str">
            <v>MAL</v>
          </cell>
          <cell r="F579" t="str">
            <v>CY</v>
          </cell>
          <cell r="G579">
            <v>70.349671200000003</v>
          </cell>
          <cell r="H579">
            <v>69.233998200000002</v>
          </cell>
          <cell r="I579">
            <v>64.799994600000005</v>
          </cell>
          <cell r="J579">
            <v>62.222616299999999</v>
          </cell>
          <cell r="K579">
            <v>59.6221818</v>
          </cell>
          <cell r="L579" t="str">
            <v>-</v>
          </cell>
          <cell r="M579" t="str">
            <v>-</v>
          </cell>
          <cell r="N579" t="str">
            <v>-</v>
          </cell>
        </row>
        <row r="580">
          <cell r="A580" t="str">
            <v>EC_2006_A_LV_MAL</v>
          </cell>
          <cell r="B580" t="str">
            <v>EC</v>
          </cell>
          <cell r="C580">
            <v>2006</v>
          </cell>
          <cell r="D580" t="str">
            <v>A</v>
          </cell>
          <cell r="E580" t="str">
            <v>MAL</v>
          </cell>
          <cell r="F580" t="str">
            <v>LV</v>
          </cell>
          <cell r="G580">
            <v>14.5498154</v>
          </cell>
          <cell r="H580">
            <v>12.1345373</v>
          </cell>
          <cell r="I580">
            <v>11.113469800000001</v>
          </cell>
          <cell r="J580">
            <v>10.5893332</v>
          </cell>
          <cell r="K580">
            <v>10.302866399999999</v>
          </cell>
          <cell r="L580" t="str">
            <v>-</v>
          </cell>
          <cell r="M580" t="str">
            <v>-</v>
          </cell>
          <cell r="N580" t="str">
            <v>-</v>
          </cell>
        </row>
        <row r="581">
          <cell r="A581" t="str">
            <v>EC_2006_A_LT_MAL</v>
          </cell>
          <cell r="B581" t="str">
            <v>EC</v>
          </cell>
          <cell r="C581">
            <v>2006</v>
          </cell>
          <cell r="D581" t="str">
            <v>A</v>
          </cell>
          <cell r="E581" t="str">
            <v>MAL</v>
          </cell>
          <cell r="F581" t="str">
            <v>LT</v>
          </cell>
          <cell r="G581">
            <v>19.415466899999998</v>
          </cell>
          <cell r="H581">
            <v>18.654606000000001</v>
          </cell>
          <cell r="I581">
            <v>18.935240799999999</v>
          </cell>
          <cell r="J581">
            <v>19.619225499999999</v>
          </cell>
          <cell r="K581">
            <v>19.8472376</v>
          </cell>
          <cell r="L581" t="str">
            <v>-</v>
          </cell>
          <cell r="M581" t="str">
            <v>-</v>
          </cell>
          <cell r="N581" t="str">
            <v>-</v>
          </cell>
        </row>
        <row r="582">
          <cell r="A582" t="str">
            <v>EC_2006_A_HU_MAL</v>
          </cell>
          <cell r="B582" t="str">
            <v>EC</v>
          </cell>
          <cell r="C582">
            <v>2006</v>
          </cell>
          <cell r="D582" t="str">
            <v>A</v>
          </cell>
          <cell r="E582" t="str">
            <v>MAL</v>
          </cell>
          <cell r="F582" t="str">
            <v>HU</v>
          </cell>
          <cell r="G582">
            <v>59.394111799999997</v>
          </cell>
          <cell r="H582">
            <v>61.6718464</v>
          </cell>
          <cell r="I582">
            <v>67.624849600000005</v>
          </cell>
          <cell r="J582">
            <v>70.918618800000004</v>
          </cell>
          <cell r="K582">
            <v>72.705908600000001</v>
          </cell>
          <cell r="L582" t="str">
            <v>-</v>
          </cell>
          <cell r="M582" t="str">
            <v>-</v>
          </cell>
          <cell r="N582" t="str">
            <v>-</v>
          </cell>
        </row>
        <row r="583">
          <cell r="A583" t="str">
            <v>EC_2006_A_MT_MAL</v>
          </cell>
          <cell r="B583" t="str">
            <v>EC</v>
          </cell>
          <cell r="C583">
            <v>2006</v>
          </cell>
          <cell r="D583" t="str">
            <v>A</v>
          </cell>
          <cell r="E583" t="str">
            <v>MAL</v>
          </cell>
          <cell r="F583" t="str">
            <v>MT</v>
          </cell>
          <cell r="G583">
            <v>74.927337199999997</v>
          </cell>
          <cell r="H583">
            <v>74.191178600000001</v>
          </cell>
          <cell r="I583">
            <v>69.574981199999996</v>
          </cell>
          <cell r="J583">
            <v>68.993639799999997</v>
          </cell>
          <cell r="K583">
            <v>68.623530700000003</v>
          </cell>
          <cell r="L583" t="str">
            <v>-</v>
          </cell>
          <cell r="M583" t="str">
            <v>-</v>
          </cell>
          <cell r="N583" t="str">
            <v>-</v>
          </cell>
        </row>
        <row r="584">
          <cell r="A584" t="str">
            <v>EC_2006_A_PL_MAL</v>
          </cell>
          <cell r="B584" t="str">
            <v>EC</v>
          </cell>
          <cell r="C584">
            <v>2006</v>
          </cell>
          <cell r="D584" t="str">
            <v>A</v>
          </cell>
          <cell r="E584" t="str">
            <v>MAL</v>
          </cell>
          <cell r="F584" t="str">
            <v>PL</v>
          </cell>
          <cell r="G584">
            <v>41.841737000000002</v>
          </cell>
          <cell r="H584">
            <v>41.953529500000002</v>
          </cell>
          <cell r="I584">
            <v>42.391508899999998</v>
          </cell>
          <cell r="J584">
            <v>43.089683200000003</v>
          </cell>
          <cell r="K584">
            <v>42.689521800000001</v>
          </cell>
          <cell r="L584" t="str">
            <v>-</v>
          </cell>
          <cell r="M584" t="str">
            <v>-</v>
          </cell>
          <cell r="N584" t="str">
            <v>-</v>
          </cell>
        </row>
        <row r="585">
          <cell r="A585" t="str">
            <v>EC_2006_A_RO_MAL</v>
          </cell>
          <cell r="B585" t="str">
            <v>EC</v>
          </cell>
          <cell r="C585">
            <v>2006</v>
          </cell>
          <cell r="D585" t="str">
            <v>A</v>
          </cell>
          <cell r="E585" t="str">
            <v>MAL</v>
          </cell>
          <cell r="F585" t="str">
            <v>RO</v>
          </cell>
          <cell r="G585">
            <v>18.809343800000001</v>
          </cell>
          <cell r="H585">
            <v>15.8762796</v>
          </cell>
          <cell r="I585">
            <v>13.7136364</v>
          </cell>
          <cell r="J585">
            <v>13.885387700000001</v>
          </cell>
          <cell r="K585">
            <v>14.3704541</v>
          </cell>
          <cell r="L585" t="str">
            <v>-</v>
          </cell>
          <cell r="M585" t="str">
            <v>-</v>
          </cell>
          <cell r="N585" t="str">
            <v>-</v>
          </cell>
        </row>
        <row r="586">
          <cell r="A586" t="str">
            <v>EC_2006_A_SI_MAL</v>
          </cell>
          <cell r="B586" t="str">
            <v>EC</v>
          </cell>
          <cell r="C586">
            <v>2006</v>
          </cell>
          <cell r="D586" t="str">
            <v>A</v>
          </cell>
          <cell r="E586" t="str">
            <v>MAL</v>
          </cell>
          <cell r="F586" t="str">
            <v>SI</v>
          </cell>
          <cell r="G586">
            <v>28.7426903</v>
          </cell>
          <cell r="H586">
            <v>28.009357600000001</v>
          </cell>
          <cell r="I586">
            <v>28.414074500000002</v>
          </cell>
          <cell r="J586">
            <v>27.961875899999999</v>
          </cell>
          <cell r="K586">
            <v>27.5798092</v>
          </cell>
          <cell r="L586" t="str">
            <v>-</v>
          </cell>
          <cell r="M586" t="str">
            <v>-</v>
          </cell>
          <cell r="N586" t="str">
            <v>-</v>
          </cell>
        </row>
        <row r="587">
          <cell r="A587" t="str">
            <v>EC_2006_A_SK_MAL</v>
          </cell>
          <cell r="B587" t="str">
            <v>EC</v>
          </cell>
          <cell r="C587">
            <v>2006</v>
          </cell>
          <cell r="D587" t="str">
            <v>A</v>
          </cell>
          <cell r="E587" t="str">
            <v>MAL</v>
          </cell>
          <cell r="F587" t="str">
            <v>SK</v>
          </cell>
          <cell r="G587">
            <v>41.623390899999997</v>
          </cell>
          <cell r="H587">
            <v>34.492373600000001</v>
          </cell>
          <cell r="I587">
            <v>32.981003899999997</v>
          </cell>
          <cell r="J587">
            <v>31.578863299999998</v>
          </cell>
          <cell r="K587">
            <v>30.986247899999999</v>
          </cell>
          <cell r="L587" t="str">
            <v>-</v>
          </cell>
          <cell r="M587" t="str">
            <v>-</v>
          </cell>
          <cell r="N587" t="str">
            <v>-</v>
          </cell>
        </row>
        <row r="588">
          <cell r="A588" t="str">
            <v>EC_2006_A_SE_MAL</v>
          </cell>
          <cell r="B588" t="str">
            <v>EC</v>
          </cell>
          <cell r="C588">
            <v>2006</v>
          </cell>
          <cell r="D588" t="str">
            <v>A</v>
          </cell>
          <cell r="E588" t="str">
            <v>MAL</v>
          </cell>
          <cell r="F588" t="str">
            <v>SE</v>
          </cell>
          <cell r="G588">
            <v>50.5040464</v>
          </cell>
          <cell r="H588">
            <v>50.427198199999999</v>
          </cell>
          <cell r="I588">
            <v>46.708010700000003</v>
          </cell>
          <cell r="J588">
            <v>42.611749699999997</v>
          </cell>
          <cell r="K588">
            <v>38.690754099999999</v>
          </cell>
          <cell r="L588" t="str">
            <v>-</v>
          </cell>
          <cell r="M588" t="str">
            <v>-</v>
          </cell>
          <cell r="N588" t="str">
            <v>-</v>
          </cell>
        </row>
        <row r="589">
          <cell r="A589" t="str">
            <v>EC_2006_A_GB_MAL</v>
          </cell>
          <cell r="B589" t="str">
            <v>EC</v>
          </cell>
          <cell r="C589">
            <v>2006</v>
          </cell>
          <cell r="D589" t="str">
            <v>A</v>
          </cell>
          <cell r="E589" t="str">
            <v>MAL</v>
          </cell>
          <cell r="F589" t="str">
            <v>GB</v>
          </cell>
          <cell r="G589">
            <v>40.433762199999997</v>
          </cell>
          <cell r="H589">
            <v>42.370850900000001</v>
          </cell>
          <cell r="I589">
            <v>43.245182999999997</v>
          </cell>
          <cell r="J589">
            <v>44.113106600000002</v>
          </cell>
          <cell r="K589">
            <v>44.719731799999998</v>
          </cell>
          <cell r="L589" t="str">
            <v>-</v>
          </cell>
          <cell r="M589" t="str">
            <v>-</v>
          </cell>
          <cell r="N589" t="str">
            <v>-</v>
          </cell>
        </row>
        <row r="590">
          <cell r="A590" t="str">
            <v>EC_2006_A_D3_MAL</v>
          </cell>
          <cell r="B590" t="str">
            <v>EC</v>
          </cell>
          <cell r="C590">
            <v>2006</v>
          </cell>
          <cell r="D590" t="str">
            <v>A</v>
          </cell>
          <cell r="E590" t="str">
            <v>MAL</v>
          </cell>
          <cell r="F590" t="str">
            <v>D3</v>
          </cell>
          <cell r="G590">
            <v>62.397052600000002</v>
          </cell>
          <cell r="H590">
            <v>63.260474600000002</v>
          </cell>
          <cell r="I590">
            <v>62.1700382</v>
          </cell>
          <cell r="J590">
            <v>61.056868100000003</v>
          </cell>
          <cell r="K590">
            <v>60.110630999999998</v>
          </cell>
          <cell r="L590" t="str">
            <v>-</v>
          </cell>
          <cell r="M590" t="str">
            <v>-</v>
          </cell>
          <cell r="N590" t="str">
            <v>-</v>
          </cell>
        </row>
        <row r="591">
          <cell r="A591" t="str">
            <v>EC_2006_A_BE_CAB</v>
          </cell>
          <cell r="B591" t="str">
            <v>EC</v>
          </cell>
          <cell r="C591">
            <v>2006</v>
          </cell>
          <cell r="D591" t="str">
            <v>A</v>
          </cell>
          <cell r="E591" t="str">
            <v>CAB</v>
          </cell>
          <cell r="F591" t="str">
            <v>BE</v>
          </cell>
          <cell r="G591">
            <v>-3.7125900000000003E-2</v>
          </cell>
          <cell r="H591">
            <v>-1.7386299000000001</v>
          </cell>
          <cell r="I591">
            <v>0.13229560000000001</v>
          </cell>
          <cell r="J591">
            <v>-0.14877570000000001</v>
          </cell>
          <cell r="K591">
            <v>-0.1082263</v>
          </cell>
          <cell r="L591" t="str">
            <v>-</v>
          </cell>
          <cell r="M591" t="str">
            <v>-</v>
          </cell>
          <cell r="N591" t="str">
            <v>-</v>
          </cell>
        </row>
        <row r="592">
          <cell r="A592" t="str">
            <v>EC_2006_A_DE_CAB</v>
          </cell>
          <cell r="B592" t="str">
            <v>EC</v>
          </cell>
          <cell r="C592">
            <v>2006</v>
          </cell>
          <cell r="D592" t="str">
            <v>A</v>
          </cell>
          <cell r="E592" t="str">
            <v>CAB</v>
          </cell>
          <cell r="F592" t="str">
            <v>DE</v>
          </cell>
          <cell r="G592">
            <v>-3.2302409000000001</v>
          </cell>
          <cell r="H592">
            <v>-2.5770304999999998</v>
          </cell>
          <cell r="I592">
            <v>-2.1813432000000001</v>
          </cell>
          <cell r="J592">
            <v>-1.3865211</v>
          </cell>
          <cell r="K592">
            <v>-1.2325226</v>
          </cell>
          <cell r="L592" t="str">
            <v>-</v>
          </cell>
          <cell r="M592" t="str">
            <v>-</v>
          </cell>
          <cell r="N592" t="str">
            <v>-</v>
          </cell>
        </row>
        <row r="593">
          <cell r="A593" t="str">
            <v>EC_2006_A_GR_CAB</v>
          </cell>
          <cell r="B593" t="str">
            <v>EC</v>
          </cell>
          <cell r="C593">
            <v>2006</v>
          </cell>
          <cell r="D593" t="str">
            <v>A</v>
          </cell>
          <cell r="E593" t="str">
            <v>CAB</v>
          </cell>
          <cell r="F593" t="str">
            <v>GR</v>
          </cell>
          <cell r="G593">
            <v>-8.4460859999999993</v>
          </cell>
          <cell r="H593">
            <v>-5.8766534000000004</v>
          </cell>
          <cell r="I593">
            <v>-3.2660813000000002</v>
          </cell>
          <cell r="J593">
            <v>-3.2984716000000001</v>
          </cell>
          <cell r="K593">
            <v>-3.1217744999999999</v>
          </cell>
          <cell r="L593" t="str">
            <v>-</v>
          </cell>
          <cell r="M593" t="str">
            <v>-</v>
          </cell>
          <cell r="N593" t="str">
            <v>-</v>
          </cell>
        </row>
        <row r="594">
          <cell r="A594" t="str">
            <v>EC_2006_A_ES_CAB</v>
          </cell>
          <cell r="B594" t="str">
            <v>EC</v>
          </cell>
          <cell r="C594">
            <v>2006</v>
          </cell>
          <cell r="D594" t="str">
            <v>A</v>
          </cell>
          <cell r="E594" t="str">
            <v>CAB</v>
          </cell>
          <cell r="F594" t="str">
            <v>ES</v>
          </cell>
          <cell r="G594">
            <v>2.46111E-2</v>
          </cell>
          <cell r="H594">
            <v>1.4967309</v>
          </cell>
          <cell r="I594">
            <v>1.8583954</v>
          </cell>
          <cell r="J594">
            <v>1.6210308</v>
          </cell>
          <cell r="K594">
            <v>1.4406451</v>
          </cell>
          <cell r="L594" t="str">
            <v>-</v>
          </cell>
          <cell r="M594" t="str">
            <v>-</v>
          </cell>
          <cell r="N594" t="str">
            <v>-</v>
          </cell>
        </row>
        <row r="595">
          <cell r="A595" t="str">
            <v>EC_2006_A_FR_CAB</v>
          </cell>
          <cell r="B595" t="str">
            <v>EC</v>
          </cell>
          <cell r="C595">
            <v>2006</v>
          </cell>
          <cell r="D595" t="str">
            <v>A</v>
          </cell>
          <cell r="E595" t="str">
            <v>CAB</v>
          </cell>
          <cell r="F595" t="str">
            <v>FR</v>
          </cell>
          <cell r="G595">
            <v>-3.6631643999999999</v>
          </cell>
          <cell r="H595">
            <v>-2.5022372000000002</v>
          </cell>
          <cell r="I595">
            <v>-2.3451004000000002</v>
          </cell>
          <cell r="J595">
            <v>-2.2875698999999998</v>
          </cell>
          <cell r="K595">
            <v>-1.7693038000000001</v>
          </cell>
          <cell r="L595" t="str">
            <v>-</v>
          </cell>
          <cell r="M595" t="str">
            <v>-</v>
          </cell>
          <cell r="N595" t="str">
            <v>-</v>
          </cell>
        </row>
        <row r="596">
          <cell r="A596" t="str">
            <v>EC_2006_A_IE_CAB</v>
          </cell>
          <cell r="B596" t="str">
            <v>EC</v>
          </cell>
          <cell r="C596">
            <v>2006</v>
          </cell>
          <cell r="D596" t="str">
            <v>A</v>
          </cell>
          <cell r="E596" t="str">
            <v>CAB</v>
          </cell>
          <cell r="F596" t="str">
            <v>IE</v>
          </cell>
          <cell r="G596">
            <v>1.4201189000000001</v>
          </cell>
          <cell r="H596">
            <v>1.2661720999999999</v>
          </cell>
          <cell r="I596">
            <v>1.7243040999999999</v>
          </cell>
          <cell r="J596">
            <v>1.6273166999999999</v>
          </cell>
          <cell r="K596">
            <v>1.4660039</v>
          </cell>
          <cell r="L596" t="str">
            <v>-</v>
          </cell>
          <cell r="M596" t="str">
            <v>-</v>
          </cell>
          <cell r="N596" t="str">
            <v>-</v>
          </cell>
        </row>
        <row r="597">
          <cell r="A597" t="str">
            <v>EC_2006_A_IT_CAB</v>
          </cell>
          <cell r="B597" t="str">
            <v>EC</v>
          </cell>
          <cell r="C597">
            <v>2006</v>
          </cell>
          <cell r="D597" t="str">
            <v>A</v>
          </cell>
          <cell r="E597" t="str">
            <v>CAB</v>
          </cell>
          <cell r="F597" t="str">
            <v>IT</v>
          </cell>
          <cell r="G597">
            <v>-3.3313054000000002</v>
          </cell>
          <cell r="H597">
            <v>-3.3760341999999999</v>
          </cell>
          <cell r="I597">
            <v>-4.1265672999999996</v>
          </cell>
          <cell r="J597">
            <v>-2.3963041999999999</v>
          </cell>
          <cell r="K597">
            <v>-2.5089136000000001</v>
          </cell>
          <cell r="L597" t="str">
            <v>-</v>
          </cell>
          <cell r="M597" t="str">
            <v>-</v>
          </cell>
          <cell r="N597" t="str">
            <v>-</v>
          </cell>
        </row>
        <row r="598">
          <cell r="A598" t="str">
            <v>EC_2006_A_LU_CAB</v>
          </cell>
          <cell r="B598" t="str">
            <v>EC</v>
          </cell>
          <cell r="C598">
            <v>2006</v>
          </cell>
          <cell r="D598" t="str">
            <v>A</v>
          </cell>
          <cell r="E598" t="str">
            <v>CAB</v>
          </cell>
          <cell r="F598" t="str">
            <v>LU</v>
          </cell>
          <cell r="G598">
            <v>-0.17231079999999999</v>
          </cell>
          <cell r="H598">
            <v>3.6777200000000003E-2</v>
          </cell>
          <cell r="I598">
            <v>-1.0692889000000001</v>
          </cell>
          <cell r="J598">
            <v>-0.16696269999999999</v>
          </cell>
          <cell r="K598">
            <v>0.13592499999999999</v>
          </cell>
          <cell r="L598" t="str">
            <v>-</v>
          </cell>
          <cell r="M598" t="str">
            <v>-</v>
          </cell>
          <cell r="N598" t="str">
            <v>-</v>
          </cell>
        </row>
        <row r="599">
          <cell r="A599" t="str">
            <v>EC_2006_A_NL_CAB</v>
          </cell>
          <cell r="B599" t="str">
            <v>EC</v>
          </cell>
          <cell r="C599">
            <v>2006</v>
          </cell>
          <cell r="D599" t="str">
            <v>A</v>
          </cell>
          <cell r="E599" t="str">
            <v>CAB</v>
          </cell>
          <cell r="F599" t="str">
            <v>NL</v>
          </cell>
          <cell r="G599">
            <v>-0.86992119999999995</v>
          </cell>
          <cell r="H599">
            <v>0.85393680000000005</v>
          </cell>
          <cell r="I599">
            <v>0.637069</v>
          </cell>
          <cell r="J599">
            <v>0.37699880000000002</v>
          </cell>
          <cell r="K599">
            <v>0.2640516</v>
          </cell>
          <cell r="L599" t="str">
            <v>-</v>
          </cell>
          <cell r="M599" t="str">
            <v>-</v>
          </cell>
          <cell r="N599" t="str">
            <v>-</v>
          </cell>
        </row>
        <row r="600">
          <cell r="A600" t="str">
            <v>EC_2006_A_AT_CAB</v>
          </cell>
          <cell r="B600" t="str">
            <v>EC</v>
          </cell>
          <cell r="C600">
            <v>2006</v>
          </cell>
          <cell r="D600" t="str">
            <v>A</v>
          </cell>
          <cell r="E600" t="str">
            <v>CAB</v>
          </cell>
          <cell r="F600" t="str">
            <v>AT</v>
          </cell>
          <cell r="G600">
            <v>-0.69103210000000004</v>
          </cell>
          <cell r="H600">
            <v>-0.88603209999999999</v>
          </cell>
          <cell r="I600">
            <v>-1.1500911</v>
          </cell>
          <cell r="J600">
            <v>-1.2229357999999999</v>
          </cell>
          <cell r="K600">
            <v>-1.0378821</v>
          </cell>
          <cell r="L600" t="str">
            <v>-</v>
          </cell>
          <cell r="M600" t="str">
            <v>-</v>
          </cell>
          <cell r="N600" t="str">
            <v>-</v>
          </cell>
        </row>
        <row r="601">
          <cell r="A601" t="str">
            <v>EC_2006_A_PT_CAB</v>
          </cell>
          <cell r="B601" t="str">
            <v>EC</v>
          </cell>
          <cell r="C601">
            <v>2006</v>
          </cell>
          <cell r="D601" t="str">
            <v>A</v>
          </cell>
          <cell r="E601" t="str">
            <v>CAB</v>
          </cell>
          <cell r="F601" t="str">
            <v>PT</v>
          </cell>
          <cell r="G601">
            <v>-2.6144725000000002</v>
          </cell>
          <cell r="H601">
            <v>-5.1109722</v>
          </cell>
          <cell r="I601">
            <v>-3.6801720000000002</v>
          </cell>
          <cell r="J601">
            <v>-3.2206915</v>
          </cell>
          <cell r="K601">
            <v>-3.2094228999999999</v>
          </cell>
          <cell r="L601" t="str">
            <v>-</v>
          </cell>
          <cell r="M601" t="str">
            <v>-</v>
          </cell>
          <cell r="N601" t="str">
            <v>-</v>
          </cell>
        </row>
        <row r="602">
          <cell r="A602" t="str">
            <v>EC_2006_A_FI_CAB</v>
          </cell>
          <cell r="B602" t="str">
            <v>EC</v>
          </cell>
          <cell r="C602">
            <v>2006</v>
          </cell>
          <cell r="D602" t="str">
            <v>A</v>
          </cell>
          <cell r="E602" t="str">
            <v>CAB</v>
          </cell>
          <cell r="F602" t="str">
            <v>FI</v>
          </cell>
          <cell r="G602">
            <v>2.9687872</v>
          </cell>
          <cell r="H602">
            <v>3.4202135999999999</v>
          </cell>
          <cell r="I602">
            <v>2.8713334000000001</v>
          </cell>
          <cell r="J602">
            <v>2.8280704999999999</v>
          </cell>
          <cell r="K602">
            <v>2.9418256</v>
          </cell>
          <cell r="L602" t="str">
            <v>-</v>
          </cell>
          <cell r="M602" t="str">
            <v>-</v>
          </cell>
          <cell r="N602" t="str">
            <v>-</v>
          </cell>
        </row>
        <row r="603">
          <cell r="A603" t="str">
            <v>EC_2006_A_I3_CAB</v>
          </cell>
          <cell r="B603" t="str">
            <v>EC</v>
          </cell>
          <cell r="C603">
            <v>2006</v>
          </cell>
          <cell r="D603" t="str">
            <v>A</v>
          </cell>
          <cell r="E603" t="str">
            <v>CAB</v>
          </cell>
          <cell r="F603" t="str">
            <v>I3</v>
          </cell>
          <cell r="G603">
            <v>-2.5235653</v>
          </cell>
          <cell r="H603">
            <v>-1.8578748</v>
          </cell>
          <cell r="I603">
            <v>-1.6562395000000001</v>
          </cell>
          <cell r="J603">
            <v>-1.15537</v>
          </cell>
          <cell r="K603">
            <v>-1.0301473000000001</v>
          </cell>
          <cell r="L603" t="str">
            <v>-</v>
          </cell>
          <cell r="M603" t="str">
            <v>-</v>
          </cell>
          <cell r="N603" t="str">
            <v>-</v>
          </cell>
        </row>
        <row r="604">
          <cell r="A604" t="str">
            <v>EC_2006_A_BG_CAB</v>
          </cell>
          <cell r="B604" t="str">
            <v>EC</v>
          </cell>
          <cell r="C604">
            <v>2006</v>
          </cell>
          <cell r="D604" t="str">
            <v>A</v>
          </cell>
          <cell r="E604" t="str">
            <v>CAB</v>
          </cell>
          <cell r="F604" t="str">
            <v>BG</v>
          </cell>
          <cell r="L604" t="str">
            <v>-</v>
          </cell>
          <cell r="M604" t="str">
            <v>-</v>
          </cell>
          <cell r="N604" t="str">
            <v>-</v>
          </cell>
        </row>
        <row r="605">
          <cell r="A605" t="str">
            <v>EC_2006_A_CZ_CAB</v>
          </cell>
          <cell r="B605" t="str">
            <v>EC</v>
          </cell>
          <cell r="C605">
            <v>2006</v>
          </cell>
          <cell r="D605" t="str">
            <v>A</v>
          </cell>
          <cell r="E605" t="str">
            <v>CAB</v>
          </cell>
          <cell r="F605" t="str">
            <v>CZ</v>
          </cell>
          <cell r="G605">
            <v>-1.8278656</v>
          </cell>
          <cell r="H605">
            <v>-3.3102347000000001</v>
          </cell>
          <cell r="I605">
            <v>-3.8096738000000001</v>
          </cell>
          <cell r="J605">
            <v>-4.0977445000000001</v>
          </cell>
          <cell r="K605">
            <v>-3.7575262999999999</v>
          </cell>
          <cell r="L605" t="str">
            <v>-</v>
          </cell>
          <cell r="M605" t="str">
            <v>-</v>
          </cell>
          <cell r="N605" t="str">
            <v>-</v>
          </cell>
        </row>
        <row r="606">
          <cell r="A606" t="str">
            <v>EC_2006_A_DK_CAB</v>
          </cell>
          <cell r="B606" t="str">
            <v>EC</v>
          </cell>
          <cell r="C606">
            <v>2006</v>
          </cell>
          <cell r="D606" t="str">
            <v>A</v>
          </cell>
          <cell r="E606" t="str">
            <v>CAB</v>
          </cell>
          <cell r="F606" t="str">
            <v>DK</v>
          </cell>
          <cell r="G606">
            <v>3.6188647</v>
          </cell>
          <cell r="H606">
            <v>5.2745569000000003</v>
          </cell>
          <cell r="I606">
            <v>4.1399131999999996</v>
          </cell>
          <cell r="J606">
            <v>4.5406070999999999</v>
          </cell>
          <cell r="K606">
            <v>4.6072569999999997</v>
          </cell>
          <cell r="L606" t="str">
            <v>-</v>
          </cell>
          <cell r="M606" t="str">
            <v>-</v>
          </cell>
          <cell r="N606" t="str">
            <v>-</v>
          </cell>
        </row>
        <row r="607">
          <cell r="A607" t="str">
            <v>EC_2006_A_EE_CAB</v>
          </cell>
          <cell r="B607" t="str">
            <v>EC</v>
          </cell>
          <cell r="C607">
            <v>2006</v>
          </cell>
          <cell r="D607" t="str">
            <v>A</v>
          </cell>
          <cell r="E607" t="str">
            <v>CAB</v>
          </cell>
          <cell r="F607" t="str">
            <v>EE</v>
          </cell>
          <cell r="G607">
            <v>2.7174904999999998</v>
          </cell>
          <cell r="H607">
            <v>2.3473093999999999</v>
          </cell>
          <cell r="I607">
            <v>2.1696822999999998</v>
          </cell>
          <cell r="J607">
            <v>1.3710514</v>
          </cell>
          <cell r="K607">
            <v>1.4613041</v>
          </cell>
          <cell r="L607" t="str">
            <v>-</v>
          </cell>
          <cell r="M607" t="str">
            <v>-</v>
          </cell>
          <cell r="N607" t="str">
            <v>-</v>
          </cell>
        </row>
        <row r="608">
          <cell r="A608" t="str">
            <v>EC_2006_A_CY_CAB</v>
          </cell>
          <cell r="B608" t="str">
            <v>EC</v>
          </cell>
          <cell r="C608">
            <v>2006</v>
          </cell>
          <cell r="D608" t="str">
            <v>A</v>
          </cell>
          <cell r="E608" t="str">
            <v>CAB</v>
          </cell>
          <cell r="F608" t="str">
            <v>CY</v>
          </cell>
          <cell r="G608">
            <v>-3.5830698999999999</v>
          </cell>
          <cell r="H608">
            <v>-1.8152086000000001</v>
          </cell>
          <cell r="I608">
            <v>-1.4108179999999999</v>
          </cell>
          <cell r="J608">
            <v>-1.2308421000000001</v>
          </cell>
          <cell r="K608">
            <v>-1.1823212000000001</v>
          </cell>
          <cell r="L608" t="str">
            <v>-</v>
          </cell>
          <cell r="M608" t="str">
            <v>-</v>
          </cell>
          <cell r="N608" t="str">
            <v>-</v>
          </cell>
        </row>
        <row r="609">
          <cell r="A609" t="str">
            <v>EC_2006_A_LV_CAB</v>
          </cell>
          <cell r="B609" t="str">
            <v>EC</v>
          </cell>
          <cell r="C609">
            <v>2006</v>
          </cell>
          <cell r="D609" t="str">
            <v>A</v>
          </cell>
          <cell r="E609" t="str">
            <v>CAB</v>
          </cell>
          <cell r="F609" t="str">
            <v>LV</v>
          </cell>
          <cell r="G609">
            <v>-0.66798230000000003</v>
          </cell>
          <cell r="H609">
            <v>0.17580989999999999</v>
          </cell>
          <cell r="I609">
            <v>-1.2974694</v>
          </cell>
          <cell r="J609">
            <v>-1.3156582999999999</v>
          </cell>
          <cell r="K609">
            <v>-0.92688199999999998</v>
          </cell>
          <cell r="L609" t="str">
            <v>-</v>
          </cell>
          <cell r="M609" t="str">
            <v>-</v>
          </cell>
          <cell r="N609" t="str">
            <v>-</v>
          </cell>
        </row>
        <row r="610">
          <cell r="A610" t="str">
            <v>EC_2006_A_LT_CAB</v>
          </cell>
          <cell r="B610" t="str">
            <v>EC</v>
          </cell>
          <cell r="C610">
            <v>2006</v>
          </cell>
          <cell r="D610" t="str">
            <v>A</v>
          </cell>
          <cell r="E610" t="str">
            <v>CAB</v>
          </cell>
          <cell r="F610" t="str">
            <v>LT</v>
          </cell>
          <cell r="G610">
            <v>-1.8846429</v>
          </cell>
          <cell r="H610">
            <v>-0.83883839999999998</v>
          </cell>
          <cell r="I610">
            <v>-1.3560459</v>
          </cell>
          <cell r="J610">
            <v>-1.4045871000000001</v>
          </cell>
          <cell r="K610">
            <v>-1.1634884999999999</v>
          </cell>
          <cell r="L610" t="str">
            <v>-</v>
          </cell>
          <cell r="M610" t="str">
            <v>-</v>
          </cell>
          <cell r="N610" t="str">
            <v>-</v>
          </cell>
        </row>
        <row r="611">
          <cell r="A611" t="str">
            <v>EC_2006_A_HU_CAB</v>
          </cell>
          <cell r="B611" t="str">
            <v>EC</v>
          </cell>
          <cell r="C611">
            <v>2006</v>
          </cell>
          <cell r="D611" t="str">
            <v>A</v>
          </cell>
          <cell r="E611" t="str">
            <v>CAB</v>
          </cell>
          <cell r="F611" t="str">
            <v>HU</v>
          </cell>
          <cell r="G611">
            <v>-6.5038618000000001</v>
          </cell>
          <cell r="H611">
            <v>-8.0756195999999996</v>
          </cell>
          <cell r="I611">
            <v>-10.5394939</v>
          </cell>
          <cell r="J611">
            <v>-7.3945986000000001</v>
          </cell>
          <cell r="K611">
            <v>-5.4136664000000003</v>
          </cell>
          <cell r="L611" t="str">
            <v>-</v>
          </cell>
          <cell r="M611" t="str">
            <v>-</v>
          </cell>
          <cell r="N611" t="str">
            <v>-</v>
          </cell>
        </row>
        <row r="612">
          <cell r="A612" t="str">
            <v>EC_2006_A_MT_CAB</v>
          </cell>
          <cell r="B612" t="str">
            <v>EC</v>
          </cell>
          <cell r="C612">
            <v>2006</v>
          </cell>
          <cell r="D612" t="str">
            <v>A</v>
          </cell>
          <cell r="E612" t="str">
            <v>CAB</v>
          </cell>
          <cell r="F612" t="str">
            <v>MT</v>
          </cell>
          <cell r="G612">
            <v>-4.2541188999999999</v>
          </cell>
          <cell r="H612">
            <v>-2.4163247000000001</v>
          </cell>
          <cell r="I612">
            <v>-2.3454972000000001</v>
          </cell>
          <cell r="J612">
            <v>-2.3462762000000001</v>
          </cell>
          <cell r="K612">
            <v>-2.7323381000000002</v>
          </cell>
          <cell r="L612" t="str">
            <v>-</v>
          </cell>
          <cell r="M612" t="str">
            <v>-</v>
          </cell>
          <cell r="N612" t="str">
            <v>-</v>
          </cell>
        </row>
        <row r="613">
          <cell r="A613" t="str">
            <v>EC_2006_A_PL_CAB</v>
          </cell>
          <cell r="B613" t="str">
            <v>EC</v>
          </cell>
          <cell r="C613">
            <v>2006</v>
          </cell>
          <cell r="D613" t="str">
            <v>A</v>
          </cell>
          <cell r="E613" t="str">
            <v>CAB</v>
          </cell>
          <cell r="F613" t="str">
            <v>PL</v>
          </cell>
          <cell r="G613">
            <v>-4.0736333</v>
          </cell>
          <cell r="H613">
            <v>-2.3299411999999999</v>
          </cell>
          <cell r="I613">
            <v>-2.3263221000000001</v>
          </cell>
          <cell r="J613">
            <v>-2.1251031999999999</v>
          </cell>
          <cell r="K613">
            <v>-1.8299278000000001</v>
          </cell>
          <cell r="L613" t="str">
            <v>-</v>
          </cell>
          <cell r="M613" t="str">
            <v>-</v>
          </cell>
          <cell r="N613" t="str">
            <v>-</v>
          </cell>
        </row>
        <row r="614">
          <cell r="A614" t="str">
            <v>EC_2006_A_RO_CAB</v>
          </cell>
          <cell r="B614" t="str">
            <v>EC</v>
          </cell>
          <cell r="C614">
            <v>2006</v>
          </cell>
          <cell r="D614" t="str">
            <v>A</v>
          </cell>
          <cell r="E614" t="str">
            <v>CAB</v>
          </cell>
          <cell r="F614" t="str">
            <v>RO</v>
          </cell>
          <cell r="G614" t="str">
            <v>.</v>
          </cell>
          <cell r="H614" t="str">
            <v>.</v>
          </cell>
          <cell r="I614" t="str">
            <v>.</v>
          </cell>
          <cell r="J614" t="str">
            <v>.</v>
          </cell>
          <cell r="K614" t="str">
            <v>.</v>
          </cell>
          <cell r="L614" t="str">
            <v>-</v>
          </cell>
          <cell r="M614" t="str">
            <v>-</v>
          </cell>
          <cell r="N614" t="str">
            <v>-</v>
          </cell>
        </row>
        <row r="615">
          <cell r="A615" t="str">
            <v>EC_2006_A_SI_CAB</v>
          </cell>
          <cell r="B615" t="str">
            <v>EC</v>
          </cell>
          <cell r="C615">
            <v>2006</v>
          </cell>
          <cell r="D615" t="str">
            <v>A</v>
          </cell>
          <cell r="E615" t="str">
            <v>CAB</v>
          </cell>
          <cell r="F615" t="str">
            <v>SI</v>
          </cell>
          <cell r="G615">
            <v>-1.7268986</v>
          </cell>
          <cell r="H615">
            <v>-0.93274590000000002</v>
          </cell>
          <cell r="I615">
            <v>-1.4657656999999999</v>
          </cell>
          <cell r="J615">
            <v>-1.5694093</v>
          </cell>
          <cell r="K615">
            <v>-1.7324139999999999</v>
          </cell>
          <cell r="L615" t="str">
            <v>-</v>
          </cell>
          <cell r="M615" t="str">
            <v>-</v>
          </cell>
          <cell r="N615" t="str">
            <v>-</v>
          </cell>
        </row>
        <row r="616">
          <cell r="A616" t="str">
            <v>EC_2006_A_SK_CAB</v>
          </cell>
          <cell r="B616" t="str">
            <v>EC</v>
          </cell>
          <cell r="C616">
            <v>2006</v>
          </cell>
          <cell r="D616" t="str">
            <v>A</v>
          </cell>
          <cell r="E616" t="str">
            <v>CAB</v>
          </cell>
          <cell r="F616" t="str">
            <v>SK</v>
          </cell>
          <cell r="G616">
            <v>-2.1799523999999999</v>
          </cell>
          <cell r="H616">
            <v>-2.5365281</v>
          </cell>
          <cell r="I616">
            <v>-3.230118</v>
          </cell>
          <cell r="J616">
            <v>-3.3408665000000002</v>
          </cell>
          <cell r="K616">
            <v>-3.3457227999999999</v>
          </cell>
          <cell r="L616" t="str">
            <v>-</v>
          </cell>
          <cell r="M616" t="str">
            <v>-</v>
          </cell>
          <cell r="N616" t="str">
            <v>-</v>
          </cell>
        </row>
        <row r="617">
          <cell r="A617" t="str">
            <v>EC_2006_A_SE_CAB</v>
          </cell>
          <cell r="B617" t="str">
            <v>EC</v>
          </cell>
          <cell r="C617">
            <v>2006</v>
          </cell>
          <cell r="D617" t="str">
            <v>A</v>
          </cell>
          <cell r="E617" t="str">
            <v>CAB</v>
          </cell>
          <cell r="F617" t="str">
            <v>SE</v>
          </cell>
          <cell r="G617">
            <v>2.1700301</v>
          </cell>
          <cell r="H617">
            <v>3.3339607999999998</v>
          </cell>
          <cell r="I617">
            <v>2.6976979999999999</v>
          </cell>
          <cell r="J617">
            <v>2.0997902000000002</v>
          </cell>
          <cell r="K617">
            <v>2.1417394999999999</v>
          </cell>
          <cell r="L617" t="str">
            <v>-</v>
          </cell>
          <cell r="M617" t="str">
            <v>-</v>
          </cell>
          <cell r="N617" t="str">
            <v>-</v>
          </cell>
        </row>
        <row r="618">
          <cell r="A618" t="str">
            <v>EC_2006_A_GB_CAB</v>
          </cell>
          <cell r="B618" t="str">
            <v>EC</v>
          </cell>
          <cell r="C618">
            <v>2006</v>
          </cell>
          <cell r="D618" t="str">
            <v>A</v>
          </cell>
          <cell r="E618" t="str">
            <v>CAB</v>
          </cell>
          <cell r="F618" t="str">
            <v>GB</v>
          </cell>
          <cell r="G618">
            <v>-3.519107</v>
          </cell>
          <cell r="H618">
            <v>-3.1687945000000002</v>
          </cell>
          <cell r="I618">
            <v>-2.7331886000000001</v>
          </cell>
          <cell r="J618">
            <v>-2.5638831999999998</v>
          </cell>
          <cell r="K618">
            <v>-2.1595292000000001</v>
          </cell>
          <cell r="L618" t="str">
            <v>-</v>
          </cell>
          <cell r="M618" t="str">
            <v>-</v>
          </cell>
          <cell r="N618" t="str">
            <v>-</v>
          </cell>
        </row>
        <row r="619">
          <cell r="A619" t="str">
            <v>EC_2006_A_D3_CAB</v>
          </cell>
          <cell r="B619" t="str">
            <v>EC</v>
          </cell>
          <cell r="C619">
            <v>2006</v>
          </cell>
          <cell r="D619" t="str">
            <v>A</v>
          </cell>
          <cell r="E619" t="str">
            <v>CAB</v>
          </cell>
          <cell r="F619" t="str">
            <v>D3</v>
          </cell>
          <cell r="G619">
            <v>-2.4957864000000001</v>
          </cell>
          <cell r="H619">
            <v>-1.8691025999999999</v>
          </cell>
          <cell r="I619">
            <v>-1.7145113000000001</v>
          </cell>
          <cell r="J619">
            <v>-1.3058396999999999</v>
          </cell>
          <cell r="K619">
            <v>-1.1171457</v>
          </cell>
          <cell r="L619" t="str">
            <v>-</v>
          </cell>
          <cell r="M619" t="str">
            <v>-</v>
          </cell>
          <cell r="N619" t="str">
            <v>-</v>
          </cell>
        </row>
        <row r="620">
          <cell r="A620" t="str">
            <v>EC_2006_A_BE_YER</v>
          </cell>
          <cell r="B620" t="str">
            <v>EC</v>
          </cell>
          <cell r="C620">
            <v>2006</v>
          </cell>
          <cell r="D620" t="str">
            <v>A</v>
          </cell>
          <cell r="E620" t="str">
            <v>YER</v>
          </cell>
          <cell r="F620" t="str">
            <v>BE</v>
          </cell>
          <cell r="G620">
            <v>2.9566378744285249</v>
          </cell>
          <cell r="H620">
            <v>1.0702852911666838</v>
          </cell>
          <cell r="I620">
            <v>2.7108315778351155</v>
          </cell>
          <cell r="J620">
            <v>2.2659183506833713</v>
          </cell>
          <cell r="K620">
            <v>2.1857800488480184</v>
          </cell>
          <cell r="L620" t="str">
            <v>-</v>
          </cell>
          <cell r="M620" t="str">
            <v>-</v>
          </cell>
          <cell r="N620" t="str">
            <v>-</v>
          </cell>
        </row>
        <row r="621">
          <cell r="A621" t="str">
            <v>EC_2006_A_DE_YER</v>
          </cell>
          <cell r="B621" t="str">
            <v>EC</v>
          </cell>
          <cell r="C621">
            <v>2006</v>
          </cell>
          <cell r="D621" t="str">
            <v>A</v>
          </cell>
          <cell r="E621" t="str">
            <v>YER</v>
          </cell>
          <cell r="F621" t="str">
            <v>DE</v>
          </cell>
          <cell r="G621">
            <v>1.2495639410040171</v>
          </cell>
          <cell r="H621">
            <v>0.90614052381747801</v>
          </cell>
          <cell r="I621">
            <v>2.3886325550637411</v>
          </cell>
          <cell r="J621">
            <v>1.158105453788183</v>
          </cell>
          <cell r="K621">
            <v>1.9571726493726738</v>
          </cell>
          <cell r="L621" t="str">
            <v>-</v>
          </cell>
          <cell r="M621" t="str">
            <v>-</v>
          </cell>
          <cell r="N621" t="str">
            <v>-</v>
          </cell>
        </row>
        <row r="622">
          <cell r="A622" t="str">
            <v>EC_2006_A_GR_YER</v>
          </cell>
          <cell r="B622" t="str">
            <v>EC</v>
          </cell>
          <cell r="C622">
            <v>2006</v>
          </cell>
          <cell r="D622" t="str">
            <v>A</v>
          </cell>
          <cell r="E622" t="str">
            <v>YER</v>
          </cell>
          <cell r="F622" t="str">
            <v>GR</v>
          </cell>
          <cell r="G622">
            <v>4.6763391993607684</v>
          </cell>
          <cell r="H622">
            <v>3.6579777068779462</v>
          </cell>
          <cell r="I622">
            <v>3.7824231545388276</v>
          </cell>
          <cell r="J622">
            <v>3.6564379930254187</v>
          </cell>
          <cell r="K622">
            <v>3.7370404852078654</v>
          </cell>
          <cell r="L622" t="str">
            <v>-</v>
          </cell>
          <cell r="M622" t="str">
            <v>-</v>
          </cell>
          <cell r="N622" t="str">
            <v>-</v>
          </cell>
        </row>
        <row r="623">
          <cell r="A623" t="str">
            <v>EC_2006_A_ES_YER</v>
          </cell>
          <cell r="B623" t="str">
            <v>EC</v>
          </cell>
          <cell r="C623">
            <v>2006</v>
          </cell>
          <cell r="D623" t="str">
            <v>A</v>
          </cell>
          <cell r="E623" t="str">
            <v>YER</v>
          </cell>
          <cell r="F623" t="str">
            <v>ES</v>
          </cell>
          <cell r="G623">
            <v>3.2430652145235994</v>
          </cell>
          <cell r="H623">
            <v>3.530868144543331</v>
          </cell>
          <cell r="I623">
            <v>3.757333769250204</v>
          </cell>
          <cell r="J623">
            <v>3.3728436596953459</v>
          </cell>
          <cell r="K623">
            <v>3.3400840619637107</v>
          </cell>
          <cell r="L623" t="str">
            <v>-</v>
          </cell>
          <cell r="M623" t="str">
            <v>-</v>
          </cell>
          <cell r="N623" t="str">
            <v>-</v>
          </cell>
        </row>
        <row r="624">
          <cell r="A624" t="str">
            <v>EC_2006_A_FR_YER</v>
          </cell>
          <cell r="B624" t="str">
            <v>EC</v>
          </cell>
          <cell r="C624">
            <v>2006</v>
          </cell>
          <cell r="D624" t="str">
            <v>A</v>
          </cell>
          <cell r="E624" t="str">
            <v>YER</v>
          </cell>
          <cell r="F624" t="str">
            <v>FR</v>
          </cell>
          <cell r="G624">
            <v>2.3191986185654656</v>
          </cell>
          <cell r="H624">
            <v>1.1851379618964542</v>
          </cell>
          <cell r="I624">
            <v>2.1590399571207008</v>
          </cell>
          <cell r="J624">
            <v>2.2502519268144727</v>
          </cell>
          <cell r="K624">
            <v>2.0710321919354291</v>
          </cell>
          <cell r="L624" t="str">
            <v>-</v>
          </cell>
          <cell r="M624" t="str">
            <v>-</v>
          </cell>
          <cell r="N624" t="str">
            <v>-</v>
          </cell>
        </row>
        <row r="625">
          <cell r="A625" t="str">
            <v>EC_2006_A_IE_YER</v>
          </cell>
          <cell r="B625" t="str">
            <v>EC</v>
          </cell>
          <cell r="C625">
            <v>2006</v>
          </cell>
          <cell r="D625" t="str">
            <v>A</v>
          </cell>
          <cell r="E625" t="str">
            <v>YER</v>
          </cell>
          <cell r="F625" t="str">
            <v>IE</v>
          </cell>
          <cell r="G625">
            <v>4.3098186203971878</v>
          </cell>
          <cell r="H625">
            <v>5.5251345444290223</v>
          </cell>
          <cell r="I625">
            <v>5.275785785339937</v>
          </cell>
          <cell r="J625">
            <v>5.2805529543172414</v>
          </cell>
          <cell r="K625">
            <v>4.3112149726760585</v>
          </cell>
          <cell r="L625" t="str">
            <v>-</v>
          </cell>
          <cell r="M625" t="str">
            <v>-</v>
          </cell>
          <cell r="N625" t="str">
            <v>-</v>
          </cell>
        </row>
        <row r="626">
          <cell r="A626" t="str">
            <v>EC_2006_A_IT_YER</v>
          </cell>
          <cell r="B626" t="str">
            <v>EC</v>
          </cell>
          <cell r="C626">
            <v>2006</v>
          </cell>
          <cell r="D626" t="str">
            <v>A</v>
          </cell>
          <cell r="E626" t="str">
            <v>YER</v>
          </cell>
          <cell r="F626" t="str">
            <v>IT</v>
          </cell>
          <cell r="G626">
            <v>1.0652886796747252</v>
          </cell>
          <cell r="H626">
            <v>-3.560958239229306E-2</v>
          </cell>
          <cell r="I626">
            <v>1.740204689777225</v>
          </cell>
          <cell r="J626">
            <v>1.3569524327219584</v>
          </cell>
          <cell r="K626">
            <v>1.4056658832436675</v>
          </cell>
          <cell r="L626" t="str">
            <v>-</v>
          </cell>
          <cell r="M626" t="str">
            <v>-</v>
          </cell>
          <cell r="N626" t="str">
            <v>-</v>
          </cell>
        </row>
        <row r="627">
          <cell r="A627" t="str">
            <v>EC_2006_A_LU_YER</v>
          </cell>
          <cell r="B627" t="str">
            <v>EC</v>
          </cell>
          <cell r="C627">
            <v>2006</v>
          </cell>
          <cell r="D627" t="str">
            <v>A</v>
          </cell>
          <cell r="E627" t="str">
            <v>YER</v>
          </cell>
          <cell r="F627" t="str">
            <v>LU</v>
          </cell>
          <cell r="G627">
            <v>3.6337707148860643</v>
          </cell>
          <cell r="H627">
            <v>3.9654108427926049</v>
          </cell>
          <cell r="I627">
            <v>5.5251273857829242</v>
          </cell>
          <cell r="J627">
            <v>4.4984822254369616</v>
          </cell>
          <cell r="K627">
            <v>4.1806851417402591</v>
          </cell>
          <cell r="L627" t="str">
            <v>-</v>
          </cell>
          <cell r="M627" t="str">
            <v>-</v>
          </cell>
          <cell r="N627" t="str">
            <v>-</v>
          </cell>
        </row>
        <row r="628">
          <cell r="A628" t="str">
            <v>EC_2006_A_NL_YER</v>
          </cell>
          <cell r="B628" t="str">
            <v>EC</v>
          </cell>
          <cell r="C628">
            <v>2006</v>
          </cell>
          <cell r="D628" t="str">
            <v>A</v>
          </cell>
          <cell r="E628" t="str">
            <v>YER</v>
          </cell>
          <cell r="F628" t="str">
            <v>NL</v>
          </cell>
          <cell r="G628">
            <v>1.9529414514979138</v>
          </cell>
          <cell r="H628">
            <v>1.5296283812445743</v>
          </cell>
          <cell r="I628">
            <v>2.9521895255087083</v>
          </cell>
          <cell r="J628">
            <v>2.9493574809920542</v>
          </cell>
          <cell r="K628">
            <v>2.5912675498128035</v>
          </cell>
          <cell r="L628" t="str">
            <v>-</v>
          </cell>
          <cell r="M628" t="str">
            <v>-</v>
          </cell>
          <cell r="N628" t="str">
            <v>-</v>
          </cell>
        </row>
        <row r="629">
          <cell r="A629" t="str">
            <v>EC_2006_A_AT_YER</v>
          </cell>
          <cell r="B629" t="str">
            <v>EC</v>
          </cell>
          <cell r="C629">
            <v>2006</v>
          </cell>
          <cell r="D629" t="str">
            <v>A</v>
          </cell>
          <cell r="E629" t="str">
            <v>YER</v>
          </cell>
          <cell r="F629" t="str">
            <v>AT</v>
          </cell>
          <cell r="G629">
            <v>2.4419687399150902</v>
          </cell>
          <cell r="H629">
            <v>2.0434146634273676</v>
          </cell>
          <cell r="I629">
            <v>3.1095379479420204</v>
          </cell>
          <cell r="J629">
            <v>2.5748889560907484</v>
          </cell>
          <cell r="K629">
            <v>2.0686125153837942</v>
          </cell>
          <cell r="L629" t="str">
            <v>-</v>
          </cell>
          <cell r="M629" t="str">
            <v>-</v>
          </cell>
          <cell r="N629" t="str">
            <v>-</v>
          </cell>
        </row>
        <row r="630">
          <cell r="A630" t="str">
            <v>EC_2006_A_PT_YER</v>
          </cell>
          <cell r="B630" t="str">
            <v>EC</v>
          </cell>
          <cell r="C630">
            <v>2006</v>
          </cell>
          <cell r="D630" t="str">
            <v>A</v>
          </cell>
          <cell r="E630" t="str">
            <v>YER</v>
          </cell>
          <cell r="F630" t="str">
            <v>PT</v>
          </cell>
          <cell r="G630">
            <v>1.1820178791268177</v>
          </cell>
          <cell r="H630">
            <v>0.37376339981549656</v>
          </cell>
          <cell r="I630">
            <v>1.233976136525694</v>
          </cell>
          <cell r="J630">
            <v>1.4566955323986219</v>
          </cell>
          <cell r="K630">
            <v>1.6604852942991633</v>
          </cell>
          <cell r="L630" t="str">
            <v>-</v>
          </cell>
          <cell r="M630" t="str">
            <v>-</v>
          </cell>
          <cell r="N630" t="str">
            <v>-</v>
          </cell>
        </row>
        <row r="631">
          <cell r="A631" t="str">
            <v>EC_2006_A_FI_YER</v>
          </cell>
          <cell r="B631" t="str">
            <v>EC</v>
          </cell>
          <cell r="C631">
            <v>2006</v>
          </cell>
          <cell r="D631" t="str">
            <v>A</v>
          </cell>
          <cell r="E631" t="str">
            <v>YER</v>
          </cell>
          <cell r="F631" t="str">
            <v>FI</v>
          </cell>
          <cell r="G631">
            <v>3.5076226350605477</v>
          </cell>
          <cell r="H631">
            <v>2.9257789121028166</v>
          </cell>
          <cell r="I631">
            <v>4.8566998182012489</v>
          </cell>
          <cell r="J631">
            <v>3.0429799646104261</v>
          </cell>
          <cell r="K631">
            <v>2.6230341780679289</v>
          </cell>
          <cell r="L631" t="str">
            <v>-</v>
          </cell>
          <cell r="M631" t="str">
            <v>-</v>
          </cell>
          <cell r="N631" t="str">
            <v>-</v>
          </cell>
        </row>
        <row r="632">
          <cell r="A632" t="str">
            <v>EC_2006_A_I3_YER</v>
          </cell>
          <cell r="B632" t="str">
            <v>EC</v>
          </cell>
          <cell r="C632">
            <v>2006</v>
          </cell>
          <cell r="D632" t="str">
            <v>A</v>
          </cell>
          <cell r="E632" t="str">
            <v>YER</v>
          </cell>
          <cell r="F632" t="str">
            <v>I3</v>
          </cell>
          <cell r="G632">
            <v>1.9783451102588057</v>
          </cell>
          <cell r="H632">
            <v>1.3500431559610782</v>
          </cell>
          <cell r="I632">
            <v>2.5778578569327859</v>
          </cell>
          <cell r="J632">
            <v>2.0830939163552165</v>
          </cell>
          <cell r="K632">
            <v>2.213503004971118</v>
          </cell>
          <cell r="L632" t="str">
            <v>-</v>
          </cell>
          <cell r="M632" t="str">
            <v>-</v>
          </cell>
          <cell r="N632" t="str">
            <v>-</v>
          </cell>
        </row>
        <row r="633">
          <cell r="A633" t="str">
            <v>EC_2006_A_BG_YER</v>
          </cell>
          <cell r="B633" t="str">
            <v>EC</v>
          </cell>
          <cell r="C633">
            <v>2006</v>
          </cell>
          <cell r="D633" t="str">
            <v>A</v>
          </cell>
          <cell r="E633" t="str">
            <v>YER</v>
          </cell>
          <cell r="F633" t="str">
            <v>BG</v>
          </cell>
          <cell r="G633">
            <v>5.7340061622067395</v>
          </cell>
          <cell r="H633">
            <v>5.5392615124158828</v>
          </cell>
          <cell r="I633">
            <v>5.9919759136388251</v>
          </cell>
          <cell r="J633">
            <v>5.9790659100635857</v>
          </cell>
          <cell r="K633">
            <v>6.2490535283808102</v>
          </cell>
          <cell r="L633" t="str">
            <v>-</v>
          </cell>
          <cell r="M633" t="str">
            <v>-</v>
          </cell>
          <cell r="N633" t="str">
            <v>-</v>
          </cell>
        </row>
        <row r="634">
          <cell r="A634" t="str">
            <v>EC_2006_A_CZ_YER</v>
          </cell>
          <cell r="B634" t="str">
            <v>EC</v>
          </cell>
          <cell r="C634">
            <v>2006</v>
          </cell>
          <cell r="D634" t="str">
            <v>A</v>
          </cell>
          <cell r="E634" t="str">
            <v>YER</v>
          </cell>
          <cell r="F634" t="str">
            <v>CZ</v>
          </cell>
          <cell r="G634">
            <v>4.2147242735716794</v>
          </cell>
          <cell r="H634">
            <v>6.0784603757069178</v>
          </cell>
          <cell r="I634">
            <v>5.9999052570132605</v>
          </cell>
          <cell r="J634">
            <v>5.1005131435829076</v>
          </cell>
          <cell r="K634">
            <v>4.7335490490311827</v>
          </cell>
          <cell r="L634" t="str">
            <v>-</v>
          </cell>
          <cell r="M634" t="str">
            <v>-</v>
          </cell>
          <cell r="N634" t="str">
            <v>-</v>
          </cell>
        </row>
        <row r="635">
          <cell r="A635" t="str">
            <v>EC_2006_A_DK_YER</v>
          </cell>
          <cell r="B635" t="str">
            <v>EC</v>
          </cell>
          <cell r="C635">
            <v>2006</v>
          </cell>
          <cell r="D635" t="str">
            <v>A</v>
          </cell>
          <cell r="E635" t="str">
            <v>YER</v>
          </cell>
          <cell r="F635" t="str">
            <v>DK</v>
          </cell>
          <cell r="G635">
            <v>1.8701549726034772</v>
          </cell>
          <cell r="H635">
            <v>2.9794040596148985</v>
          </cell>
          <cell r="I635">
            <v>2.9872817623306513</v>
          </cell>
          <cell r="J635">
            <v>2.3288749458470592</v>
          </cell>
          <cell r="K635">
            <v>2.2449266660948597</v>
          </cell>
          <cell r="L635" t="str">
            <v>-</v>
          </cell>
          <cell r="M635" t="str">
            <v>-</v>
          </cell>
          <cell r="N635" t="str">
            <v>-</v>
          </cell>
        </row>
        <row r="636">
          <cell r="A636" t="str">
            <v>EC_2006_A_EE_YER</v>
          </cell>
          <cell r="B636" t="str">
            <v>EC</v>
          </cell>
          <cell r="C636">
            <v>2006</v>
          </cell>
          <cell r="D636" t="str">
            <v>A</v>
          </cell>
          <cell r="E636" t="str">
            <v>YER</v>
          </cell>
          <cell r="F636" t="str">
            <v>EE</v>
          </cell>
          <cell r="G636">
            <v>8.0695808665231397</v>
          </cell>
          <cell r="H636">
            <v>10.474858704964763</v>
          </cell>
          <cell r="I636">
            <v>10.917688194651355</v>
          </cell>
          <cell r="J636">
            <v>9.496953039466959</v>
          </cell>
          <cell r="K636">
            <v>8.3683102786111583</v>
          </cell>
          <cell r="L636" t="str">
            <v>-</v>
          </cell>
          <cell r="M636" t="str">
            <v>-</v>
          </cell>
          <cell r="N636" t="str">
            <v>-</v>
          </cell>
        </row>
        <row r="637">
          <cell r="A637" t="str">
            <v>EC_2006_A_CY_YER</v>
          </cell>
          <cell r="B637" t="str">
            <v>EC</v>
          </cell>
          <cell r="C637">
            <v>2006</v>
          </cell>
          <cell r="D637" t="str">
            <v>A</v>
          </cell>
          <cell r="E637" t="str">
            <v>YER</v>
          </cell>
          <cell r="F637" t="str">
            <v>CY</v>
          </cell>
          <cell r="G637">
            <v>3.9212276447605277</v>
          </cell>
          <cell r="H637">
            <v>3.7502795506545672</v>
          </cell>
          <cell r="I637">
            <v>3.8259780313205205</v>
          </cell>
          <cell r="J637">
            <v>3.8412092096103079</v>
          </cell>
          <cell r="K637">
            <v>3.9480983952195015</v>
          </cell>
          <cell r="L637" t="str">
            <v>-</v>
          </cell>
          <cell r="M637" t="str">
            <v>-</v>
          </cell>
          <cell r="N637" t="str">
            <v>-</v>
          </cell>
        </row>
        <row r="638">
          <cell r="A638" t="str">
            <v>EC_2006_A_LV_YER</v>
          </cell>
          <cell r="B638" t="str">
            <v>EC</v>
          </cell>
          <cell r="C638">
            <v>2006</v>
          </cell>
          <cell r="D638" t="str">
            <v>A</v>
          </cell>
          <cell r="E638" t="str">
            <v>YER</v>
          </cell>
          <cell r="F638" t="str">
            <v>LV</v>
          </cell>
          <cell r="G638">
            <v>8.641296740737193</v>
          </cell>
          <cell r="H638">
            <v>10.24900151148065</v>
          </cell>
          <cell r="I638">
            <v>10.962044654856173</v>
          </cell>
          <cell r="J638">
            <v>8.9025239628061748</v>
          </cell>
          <cell r="K638">
            <v>7.9595923762965537</v>
          </cell>
          <cell r="L638" t="str">
            <v>-</v>
          </cell>
          <cell r="M638" t="str">
            <v>-</v>
          </cell>
          <cell r="N638" t="str">
            <v>-</v>
          </cell>
        </row>
        <row r="639">
          <cell r="A639" t="str">
            <v>EC_2006_A_LT_YER</v>
          </cell>
          <cell r="B639" t="str">
            <v>EC</v>
          </cell>
          <cell r="C639">
            <v>2006</v>
          </cell>
          <cell r="D639" t="str">
            <v>A</v>
          </cell>
          <cell r="E639" t="str">
            <v>YER</v>
          </cell>
          <cell r="F639" t="str">
            <v>LT</v>
          </cell>
          <cell r="G639">
            <v>7.3198203882675505</v>
          </cell>
          <cell r="H639">
            <v>7.5572528617307677</v>
          </cell>
          <cell r="I639">
            <v>7.8394960081646259</v>
          </cell>
          <cell r="J639">
            <v>7.0123045579091769</v>
          </cell>
          <cell r="K639">
            <v>6.5178872201810067</v>
          </cell>
          <cell r="L639" t="str">
            <v>-</v>
          </cell>
          <cell r="M639" t="str">
            <v>-</v>
          </cell>
          <cell r="N639" t="str">
            <v>-</v>
          </cell>
        </row>
        <row r="640">
          <cell r="A640" t="str">
            <v>EC_2006_A_HU_YER</v>
          </cell>
          <cell r="B640" t="str">
            <v>EC</v>
          </cell>
          <cell r="C640">
            <v>2006</v>
          </cell>
          <cell r="D640" t="str">
            <v>A</v>
          </cell>
          <cell r="E640" t="str">
            <v>YER</v>
          </cell>
          <cell r="F640" t="str">
            <v>HU</v>
          </cell>
          <cell r="G640">
            <v>4.874899898027496</v>
          </cell>
          <cell r="H640">
            <v>4.2464221487507281</v>
          </cell>
          <cell r="I640">
            <v>3.9769589663249061</v>
          </cell>
          <cell r="J640">
            <v>2.3955330076463</v>
          </cell>
          <cell r="K640">
            <v>2.6620223588994296</v>
          </cell>
          <cell r="L640" t="str">
            <v>-</v>
          </cell>
          <cell r="M640" t="str">
            <v>-</v>
          </cell>
          <cell r="N640" t="str">
            <v>-</v>
          </cell>
        </row>
        <row r="641">
          <cell r="A641" t="str">
            <v>EC_2006_A_MT_YER</v>
          </cell>
          <cell r="B641" t="str">
            <v>EC</v>
          </cell>
          <cell r="C641">
            <v>2006</v>
          </cell>
          <cell r="D641" t="str">
            <v>A</v>
          </cell>
          <cell r="E641" t="str">
            <v>YER</v>
          </cell>
          <cell r="F641" t="str">
            <v>MT</v>
          </cell>
          <cell r="G641">
            <v>2.34813440720405E-3</v>
          </cell>
          <cell r="H641">
            <v>2.2007372968911421</v>
          </cell>
          <cell r="I641">
            <v>2.2980913377866896</v>
          </cell>
          <cell r="J641">
            <v>2.0592694074182072</v>
          </cell>
          <cell r="K641">
            <v>2.2099404961005709</v>
          </cell>
          <cell r="L641" t="str">
            <v>-</v>
          </cell>
          <cell r="M641" t="str">
            <v>-</v>
          </cell>
          <cell r="N641" t="str">
            <v>-</v>
          </cell>
        </row>
        <row r="642">
          <cell r="A642" t="str">
            <v>EC_2006_A_PL_YER</v>
          </cell>
          <cell r="B642" t="str">
            <v>EC</v>
          </cell>
          <cell r="C642">
            <v>2006</v>
          </cell>
          <cell r="D642" t="str">
            <v>A</v>
          </cell>
          <cell r="E642" t="str">
            <v>YER</v>
          </cell>
          <cell r="F642" t="str">
            <v>PL</v>
          </cell>
          <cell r="G642">
            <v>5.2665919308528819</v>
          </cell>
          <cell r="H642">
            <v>3.2431508207536375</v>
          </cell>
          <cell r="I642">
            <v>5.1943353977985218</v>
          </cell>
          <cell r="J642">
            <v>4.723740378741681</v>
          </cell>
          <cell r="K642">
            <v>4.8231621683207493</v>
          </cell>
          <cell r="L642" t="str">
            <v>-</v>
          </cell>
          <cell r="M642" t="str">
            <v>-</v>
          </cell>
          <cell r="N642" t="str">
            <v>-</v>
          </cell>
        </row>
        <row r="643">
          <cell r="A643" t="str">
            <v>EC_2006_A_RO_YER</v>
          </cell>
          <cell r="B643" t="str">
            <v>EC</v>
          </cell>
          <cell r="C643">
            <v>2006</v>
          </cell>
          <cell r="D643" t="str">
            <v>A</v>
          </cell>
          <cell r="E643" t="str">
            <v>YER</v>
          </cell>
          <cell r="F643" t="str">
            <v>RO</v>
          </cell>
          <cell r="G643">
            <v>8.4485634176746807</v>
          </cell>
          <cell r="H643">
            <v>4.0679615173743633</v>
          </cell>
          <cell r="I643">
            <v>7.1921949233450189</v>
          </cell>
          <cell r="J643">
            <v>5.7521501434015132</v>
          </cell>
          <cell r="K643">
            <v>5.6319105013431292</v>
          </cell>
          <cell r="L643" t="str">
            <v>-</v>
          </cell>
          <cell r="M643" t="str">
            <v>-</v>
          </cell>
          <cell r="N643" t="str">
            <v>-</v>
          </cell>
        </row>
        <row r="644">
          <cell r="A644" t="str">
            <v>EC_2006_A_SI_YER</v>
          </cell>
          <cell r="B644" t="str">
            <v>EC</v>
          </cell>
          <cell r="C644">
            <v>2006</v>
          </cell>
          <cell r="D644" t="str">
            <v>A</v>
          </cell>
          <cell r="E644" t="str">
            <v>YER</v>
          </cell>
          <cell r="F644" t="str">
            <v>SI</v>
          </cell>
          <cell r="G644">
            <v>4.4258811610219384</v>
          </cell>
          <cell r="H644">
            <v>4.0280582212987026</v>
          </cell>
          <cell r="I644">
            <v>4.8289936306691539</v>
          </cell>
          <cell r="J644">
            <v>4.2427335557042811</v>
          </cell>
          <cell r="K644">
            <v>4.4719761928650126</v>
          </cell>
          <cell r="L644" t="str">
            <v>-</v>
          </cell>
          <cell r="M644" t="str">
            <v>-</v>
          </cell>
          <cell r="N644" t="str">
            <v>-</v>
          </cell>
        </row>
        <row r="645">
          <cell r="A645" t="str">
            <v>EC_2006_A_SK_YER</v>
          </cell>
          <cell r="B645" t="str">
            <v>EC</v>
          </cell>
          <cell r="C645">
            <v>2006</v>
          </cell>
          <cell r="D645" t="str">
            <v>A</v>
          </cell>
          <cell r="E645" t="str">
            <v>YER</v>
          </cell>
          <cell r="F645" t="str">
            <v>SK</v>
          </cell>
          <cell r="G645">
            <v>5.4160237321140947</v>
          </cell>
          <cell r="H645">
            <v>6.0367255593545055</v>
          </cell>
          <cell r="I645">
            <v>6.6928886519307396</v>
          </cell>
          <cell r="J645">
            <v>7.211510534905341</v>
          </cell>
          <cell r="K645">
            <v>5.7146737758988708</v>
          </cell>
          <cell r="N645" t="str">
            <v>-</v>
          </cell>
        </row>
        <row r="646">
          <cell r="A646" t="str">
            <v>EC_2006_A_SE_YER</v>
          </cell>
          <cell r="B646" t="str">
            <v>EC</v>
          </cell>
          <cell r="C646">
            <v>2006</v>
          </cell>
          <cell r="D646" t="str">
            <v>A</v>
          </cell>
          <cell r="E646" t="str">
            <v>YER</v>
          </cell>
          <cell r="F646" t="str">
            <v>SE</v>
          </cell>
          <cell r="G646">
            <v>3.744668036180987</v>
          </cell>
          <cell r="H646">
            <v>2.701716424068823</v>
          </cell>
          <cell r="I646">
            <v>3.9906436923255795</v>
          </cell>
          <cell r="J646">
            <v>3.3359205824533333</v>
          </cell>
          <cell r="K646">
            <v>3.1159938167091505</v>
          </cell>
          <cell r="N646" t="str">
            <v>-</v>
          </cell>
        </row>
        <row r="647">
          <cell r="A647" t="str">
            <v>EC_2006_A_GB_YER</v>
          </cell>
          <cell r="B647" t="str">
            <v>EC</v>
          </cell>
          <cell r="C647">
            <v>2006</v>
          </cell>
          <cell r="D647" t="str">
            <v>A</v>
          </cell>
          <cell r="E647" t="str">
            <v>YER</v>
          </cell>
          <cell r="F647" t="str">
            <v>GB</v>
          </cell>
          <cell r="G647">
            <v>3.2627951359848417</v>
          </cell>
          <cell r="H647">
            <v>1.8521500741731645</v>
          </cell>
          <cell r="I647">
            <v>2.6572977799272701</v>
          </cell>
          <cell r="J647">
            <v>2.6406078852215353</v>
          </cell>
          <cell r="K647">
            <v>2.4211166494690239</v>
          </cell>
          <cell r="N647" t="str">
            <v>-</v>
          </cell>
        </row>
        <row r="648">
          <cell r="A648" t="str">
            <v>EC_2006_A_D3_YER</v>
          </cell>
          <cell r="B648" t="str">
            <v>EC</v>
          </cell>
          <cell r="C648">
            <v>2006</v>
          </cell>
          <cell r="D648" t="str">
            <v>A</v>
          </cell>
          <cell r="E648" t="str">
            <v>YER</v>
          </cell>
          <cell r="F648" t="str">
            <v>D3</v>
          </cell>
          <cell r="G648">
            <v>2.3719380799322343</v>
          </cell>
          <cell r="H648">
            <v>1.653308776806095</v>
          </cell>
          <cell r="I648">
            <v>2.7880472350754859</v>
          </cell>
          <cell r="J648">
            <v>2.3629064263705812</v>
          </cell>
          <cell r="K648">
            <v>2.4126674727829922</v>
          </cell>
          <cell r="N648" t="str">
            <v>-</v>
          </cell>
        </row>
        <row r="649">
          <cell r="A649" t="str">
            <v>EC_2006_A_i3_DEF</v>
          </cell>
          <cell r="B649" t="str">
            <v>EC</v>
          </cell>
          <cell r="C649">
            <v>2006</v>
          </cell>
          <cell r="D649" t="str">
            <v>A</v>
          </cell>
          <cell r="E649" t="str">
            <v>DEF</v>
          </cell>
          <cell r="F649" t="str">
            <v>i3</v>
          </cell>
          <cell r="G649">
            <v>-2.7881999999999998</v>
          </cell>
          <cell r="H649">
            <v>-2.4258999999999999</v>
          </cell>
          <cell r="I649">
            <v>-1.9758</v>
          </cell>
          <cell r="J649">
            <v>-1.4851000000000001</v>
          </cell>
          <cell r="K649">
            <v>-1.3250999999999999</v>
          </cell>
          <cell r="N649" t="str">
            <v>-</v>
          </cell>
        </row>
        <row r="650">
          <cell r="A650" t="str">
            <v>EC_2006_A_i3_MAL</v>
          </cell>
          <cell r="B650" t="str">
            <v>EC</v>
          </cell>
          <cell r="C650">
            <v>2006</v>
          </cell>
          <cell r="D650" t="str">
            <v>A</v>
          </cell>
          <cell r="E650" t="str">
            <v>MAL</v>
          </cell>
          <cell r="F650" t="str">
            <v>i3</v>
          </cell>
          <cell r="G650">
            <v>69.709713300000004</v>
          </cell>
          <cell r="H650">
            <v>70.624457699999994</v>
          </cell>
          <cell r="I650">
            <v>69.372932399999996</v>
          </cell>
          <cell r="J650">
            <v>68.025585100000001</v>
          </cell>
          <cell r="K650">
            <v>66.885095000000007</v>
          </cell>
          <cell r="N650" t="str">
            <v>-</v>
          </cell>
        </row>
        <row r="651">
          <cell r="A651" t="str">
            <v>EC_2006_A_i3_CAB</v>
          </cell>
          <cell r="B651" t="str">
            <v>EC</v>
          </cell>
          <cell r="C651">
            <v>2006</v>
          </cell>
          <cell r="D651" t="str">
            <v>A</v>
          </cell>
          <cell r="E651" t="str">
            <v>CAB</v>
          </cell>
          <cell r="F651" t="str">
            <v>i3</v>
          </cell>
          <cell r="G651">
            <v>-2.5209000000000001</v>
          </cell>
          <cell r="H651">
            <v>-1.8547</v>
          </cell>
          <cell r="I651">
            <v>-1.6556</v>
          </cell>
          <cell r="J651">
            <v>-1.1569</v>
          </cell>
          <cell r="K651">
            <v>-1.0327999999999999</v>
          </cell>
          <cell r="N651" t="str">
            <v>-</v>
          </cell>
        </row>
        <row r="652">
          <cell r="A652" t="str">
            <v>EC_2006_A_i3_YER</v>
          </cell>
          <cell r="B652" t="str">
            <v>EC</v>
          </cell>
          <cell r="C652">
            <v>2006</v>
          </cell>
          <cell r="D652" t="str">
            <v>A</v>
          </cell>
          <cell r="E652" t="str">
            <v>YER</v>
          </cell>
          <cell r="F652" t="str">
            <v>i3</v>
          </cell>
          <cell r="G652">
            <v>1.9864872014387025</v>
          </cell>
          <cell r="H652">
            <v>1.359065681707694</v>
          </cell>
          <cell r="I652">
            <v>2.5856078550926753</v>
          </cell>
          <cell r="J652">
            <v>2.0906785920520532</v>
          </cell>
          <cell r="K652">
            <v>2.2216992489049625</v>
          </cell>
          <cell r="N652" t="str">
            <v>-</v>
          </cell>
        </row>
        <row r="653">
          <cell r="N653" t="str">
            <v>-</v>
          </cell>
        </row>
        <row r="654">
          <cell r="N654" t="str">
            <v>-</v>
          </cell>
        </row>
        <row r="655">
          <cell r="A655" t="str">
            <v>Inflation figures</v>
          </cell>
          <cell r="B655" t="str">
            <v>1.0.0.0.ZCPIH</v>
          </cell>
          <cell r="N655" t="str">
            <v>-</v>
          </cell>
        </row>
        <row r="656">
          <cell r="A656" t="str">
            <v>EC Autumn 2006 FORECASTS for inflation</v>
          </cell>
          <cell r="N656" t="str">
            <v>-</v>
          </cell>
        </row>
        <row r="657">
          <cell r="A657" t="str">
            <v>EC_2006_A_BE_HICP</v>
          </cell>
          <cell r="B657" t="str">
            <v>EC</v>
          </cell>
          <cell r="C657">
            <v>2006</v>
          </cell>
          <cell r="D657" t="str">
            <v>A</v>
          </cell>
          <cell r="E657" t="str">
            <v>HICP</v>
          </cell>
          <cell r="F657" t="str">
            <v>BE</v>
          </cell>
          <cell r="G657">
            <v>1.8622940381134212</v>
          </cell>
          <cell r="H657">
            <v>2.5347803511829303</v>
          </cell>
          <cell r="I657">
            <v>2.3730237000000098</v>
          </cell>
          <cell r="J657">
            <v>1.812995780449933</v>
          </cell>
          <cell r="K657">
            <v>1.7490501301478334</v>
          </cell>
          <cell r="L657" t="str">
            <v>-</v>
          </cell>
          <cell r="M657" t="str">
            <v>-</v>
          </cell>
          <cell r="N657" t="str">
            <v>-</v>
          </cell>
        </row>
        <row r="658">
          <cell r="A658" t="str">
            <v>EC_2006_A_DE_HICP</v>
          </cell>
          <cell r="B658" t="str">
            <v>EC</v>
          </cell>
          <cell r="C658">
            <v>2006</v>
          </cell>
          <cell r="D658" t="str">
            <v>A</v>
          </cell>
          <cell r="E658" t="str">
            <v>HICP</v>
          </cell>
          <cell r="F658" t="str">
            <v>DE</v>
          </cell>
          <cell r="G658">
            <v>1.7776415425836189</v>
          </cell>
          <cell r="H658">
            <v>1.9423323358078948</v>
          </cell>
          <cell r="I658">
            <v>1.8</v>
          </cell>
          <cell r="J658">
            <v>2.2000000000000002</v>
          </cell>
          <cell r="K658">
            <v>1.2000046136278808</v>
          </cell>
          <cell r="L658" t="str">
            <v>-</v>
          </cell>
          <cell r="M658" t="str">
            <v>-</v>
          </cell>
          <cell r="N658" t="str">
            <v>-</v>
          </cell>
        </row>
        <row r="659">
          <cell r="A659" t="str">
            <v>EC_2006_A_GR_HICP</v>
          </cell>
          <cell r="B659" t="str">
            <v>EC</v>
          </cell>
          <cell r="C659">
            <v>2006</v>
          </cell>
          <cell r="D659" t="str">
            <v>A</v>
          </cell>
          <cell r="E659" t="str">
            <v>HICP</v>
          </cell>
          <cell r="F659" t="str">
            <v>GR</v>
          </cell>
          <cell r="G659">
            <v>3.0305406759782327</v>
          </cell>
          <cell r="H659">
            <v>3.4850193600964419</v>
          </cell>
          <cell r="I659">
            <v>3.3000329999999911</v>
          </cell>
          <cell r="J659">
            <v>3.3001287618175335</v>
          </cell>
          <cell r="K659">
            <v>3.2996588721934339</v>
          </cell>
          <cell r="L659" t="str">
            <v>-</v>
          </cell>
          <cell r="M659" t="str">
            <v>-</v>
          </cell>
          <cell r="N659" t="str">
            <v>-</v>
          </cell>
        </row>
        <row r="660">
          <cell r="A660" t="str">
            <v>EC_2006_A_ES_HICP</v>
          </cell>
          <cell r="B660" t="str">
            <v>EC</v>
          </cell>
          <cell r="C660">
            <v>2006</v>
          </cell>
          <cell r="D660" t="str">
            <v>A</v>
          </cell>
          <cell r="E660" t="str">
            <v>HICP</v>
          </cell>
          <cell r="F660" t="str">
            <v>ES</v>
          </cell>
          <cell r="G660">
            <v>3.050847388648581</v>
          </cell>
          <cell r="H660">
            <v>3.3834586757660157</v>
          </cell>
          <cell r="I660">
            <v>3.5819999999999963</v>
          </cell>
          <cell r="J660">
            <v>2.7678554188951709</v>
          </cell>
          <cell r="K660">
            <v>2.7299457956392326</v>
          </cell>
          <cell r="L660" t="str">
            <v>-</v>
          </cell>
          <cell r="M660" t="str">
            <v>-</v>
          </cell>
          <cell r="N660" t="str">
            <v>-</v>
          </cell>
        </row>
        <row r="661">
          <cell r="A661" t="str">
            <v>EC_2006_A_FR_HICP</v>
          </cell>
          <cell r="B661" t="str">
            <v>EC</v>
          </cell>
          <cell r="C661">
            <v>2006</v>
          </cell>
          <cell r="D661" t="str">
            <v>A</v>
          </cell>
          <cell r="E661" t="str">
            <v>HICP</v>
          </cell>
          <cell r="F661" t="str">
            <v>FR</v>
          </cell>
          <cell r="G661">
            <v>2.3418673575693605</v>
          </cell>
          <cell r="H661">
            <v>1.8983150681554761</v>
          </cell>
          <cell r="I661">
            <v>1.9543238000000018</v>
          </cell>
          <cell r="J661">
            <v>1.7598420872465326</v>
          </cell>
          <cell r="K661">
            <v>1.8598080016319241</v>
          </cell>
          <cell r="L661" t="str">
            <v>-</v>
          </cell>
          <cell r="M661" t="str">
            <v>-</v>
          </cell>
          <cell r="N661" t="str">
            <v>-</v>
          </cell>
        </row>
        <row r="662">
          <cell r="A662" t="str">
            <v>EC_2006_A_IE_HICP</v>
          </cell>
          <cell r="B662" t="str">
            <v>EC</v>
          </cell>
          <cell r="C662">
            <v>2006</v>
          </cell>
          <cell r="D662" t="str">
            <v>A</v>
          </cell>
          <cell r="E662" t="str">
            <v>HICP</v>
          </cell>
          <cell r="F662" t="str">
            <v>IE</v>
          </cell>
          <cell r="G662">
            <v>2.3090117336222127</v>
          </cell>
          <cell r="H662">
            <v>2.1795202290600058</v>
          </cell>
          <cell r="I662">
            <v>2.8997576999999941</v>
          </cell>
          <cell r="J662">
            <v>2.7003163681890818</v>
          </cell>
          <cell r="K662">
            <v>2.1994555296760199</v>
          </cell>
          <cell r="L662" t="str">
            <v>-</v>
          </cell>
          <cell r="M662" t="str">
            <v>-</v>
          </cell>
          <cell r="N662" t="str">
            <v>-</v>
          </cell>
        </row>
        <row r="663">
          <cell r="A663" t="str">
            <v>EC_2006_A_IT_HICP</v>
          </cell>
          <cell r="B663" t="str">
            <v>EC</v>
          </cell>
          <cell r="C663">
            <v>2006</v>
          </cell>
          <cell r="D663" t="str">
            <v>A</v>
          </cell>
          <cell r="E663" t="str">
            <v>HICP</v>
          </cell>
          <cell r="F663" t="str">
            <v>IT</v>
          </cell>
          <cell r="G663">
            <v>2.2647959592744238</v>
          </cell>
          <cell r="H663">
            <v>2.2007103807857531</v>
          </cell>
          <cell r="I663">
            <v>2.2999999999999909</v>
          </cell>
          <cell r="J663">
            <v>2.0332355816226722</v>
          </cell>
          <cell r="K663">
            <v>1.8777543590726253</v>
          </cell>
          <cell r="L663" t="str">
            <v>-</v>
          </cell>
          <cell r="M663" t="str">
            <v>-</v>
          </cell>
          <cell r="N663" t="str">
            <v>-</v>
          </cell>
        </row>
        <row r="664">
          <cell r="A664" t="str">
            <v>EC_2006_A_LU_HICP</v>
          </cell>
          <cell r="B664" t="str">
            <v>EC</v>
          </cell>
          <cell r="C664">
            <v>2006</v>
          </cell>
          <cell r="D664" t="str">
            <v>A</v>
          </cell>
          <cell r="E664" t="str">
            <v>HICP</v>
          </cell>
          <cell r="F664" t="str">
            <v>LU</v>
          </cell>
          <cell r="G664">
            <v>3.2323525806427833</v>
          </cell>
          <cell r="H664">
            <v>3.7629878951644491</v>
          </cell>
          <cell r="I664">
            <v>3.2270323000000101</v>
          </cell>
          <cell r="J664">
            <v>2.2416832572256462</v>
          </cell>
          <cell r="K664">
            <v>1.7765776482845386</v>
          </cell>
          <cell r="L664" t="str">
            <v>-</v>
          </cell>
          <cell r="M664" t="str">
            <v>-</v>
          </cell>
          <cell r="N664" t="str">
            <v>-</v>
          </cell>
        </row>
        <row r="665">
          <cell r="A665" t="str">
            <v>EC_2006_A_NL_HICP</v>
          </cell>
          <cell r="B665" t="str">
            <v>EC</v>
          </cell>
          <cell r="C665">
            <v>2006</v>
          </cell>
          <cell r="D665" t="str">
            <v>A</v>
          </cell>
          <cell r="E665" t="str">
            <v>HICP</v>
          </cell>
          <cell r="F665" t="str">
            <v>NL</v>
          </cell>
          <cell r="G665">
            <v>1.3795004919786802</v>
          </cell>
          <cell r="H665">
            <v>1.5036060059415712</v>
          </cell>
          <cell r="I665">
            <v>1.6460165000000027</v>
          </cell>
          <cell r="J665">
            <v>1.8495744985736806</v>
          </cell>
          <cell r="K665">
            <v>2.2699830947742194</v>
          </cell>
          <cell r="L665" t="str">
            <v>-</v>
          </cell>
          <cell r="M665" t="str">
            <v>-</v>
          </cell>
          <cell r="N665" t="str">
            <v>-</v>
          </cell>
        </row>
        <row r="666">
          <cell r="A666" t="str">
            <v>EC_2006_A_AT_HICP</v>
          </cell>
          <cell r="B666" t="str">
            <v>EC</v>
          </cell>
          <cell r="C666">
            <v>2006</v>
          </cell>
          <cell r="D666" t="str">
            <v>A</v>
          </cell>
          <cell r="E666" t="str">
            <v>HICP</v>
          </cell>
          <cell r="F666" t="str">
            <v>AT</v>
          </cell>
          <cell r="G666">
            <v>1.9517361953068191</v>
          </cell>
          <cell r="H666">
            <v>2.1072939053744077</v>
          </cell>
          <cell r="I666">
            <v>1.8</v>
          </cell>
          <cell r="J666">
            <v>1.8</v>
          </cell>
          <cell r="K666">
            <v>1.6999992280406495</v>
          </cell>
          <cell r="L666" t="str">
            <v>-</v>
          </cell>
          <cell r="M666" t="str">
            <v>-</v>
          </cell>
          <cell r="N666" t="str">
            <v>-</v>
          </cell>
        </row>
        <row r="667">
          <cell r="A667" t="str">
            <v>EC_2006_A_PT_HICP</v>
          </cell>
          <cell r="B667" t="str">
            <v>EC</v>
          </cell>
          <cell r="C667">
            <v>2006</v>
          </cell>
          <cell r="D667" t="str">
            <v>A</v>
          </cell>
          <cell r="E667" t="str">
            <v>HICP</v>
          </cell>
          <cell r="F667" t="str">
            <v>PT</v>
          </cell>
          <cell r="G667">
            <v>2.5080078359629887</v>
          </cell>
          <cell r="H667">
            <v>2.1275181082991645</v>
          </cell>
          <cell r="I667">
            <v>2.8699999999999948</v>
          </cell>
          <cell r="J667">
            <v>2.2100029163021118</v>
          </cell>
          <cell r="K667">
            <v>2.0999980693040099</v>
          </cell>
          <cell r="L667" t="str">
            <v>-</v>
          </cell>
          <cell r="M667" t="str">
            <v>-</v>
          </cell>
          <cell r="N667" t="str">
            <v>-</v>
          </cell>
        </row>
        <row r="668">
          <cell r="A668" t="str">
            <v>EC_2006_A_FI_HICP</v>
          </cell>
          <cell r="B668" t="str">
            <v>EC</v>
          </cell>
          <cell r="C668">
            <v>2006</v>
          </cell>
          <cell r="D668" t="str">
            <v>A</v>
          </cell>
          <cell r="E668" t="str">
            <v>HICP</v>
          </cell>
          <cell r="F668" t="str">
            <v>FI</v>
          </cell>
          <cell r="G668">
            <v>0.13950069170161061</v>
          </cell>
          <cell r="H668">
            <v>0.76985112936345246</v>
          </cell>
          <cell r="I668">
            <v>1.3399976000000091</v>
          </cell>
          <cell r="J668">
            <v>1.4999947069270325</v>
          </cell>
          <cell r="K668">
            <v>1.6000010935242059</v>
          </cell>
          <cell r="L668" t="str">
            <v>-</v>
          </cell>
          <cell r="M668" t="str">
            <v>-</v>
          </cell>
          <cell r="N668" t="str">
            <v>-</v>
          </cell>
        </row>
        <row r="669">
          <cell r="A669" t="str">
            <v>EC_2006_A_I3_HICP</v>
          </cell>
          <cell r="B669" t="str">
            <v>EC</v>
          </cell>
          <cell r="C669">
            <v>2006</v>
          </cell>
          <cell r="D669" t="str">
            <v>A</v>
          </cell>
          <cell r="E669" t="str">
            <v>HICP</v>
          </cell>
          <cell r="F669" t="str">
            <v>I3</v>
          </cell>
          <cell r="G669">
            <v>2.1440634543293369</v>
          </cell>
          <cell r="H669">
            <v>2.1709438470157938</v>
          </cell>
          <cell r="I669">
            <v>2.2228404000000035</v>
          </cell>
          <cell r="J669">
            <v>2.1269335615135221</v>
          </cell>
          <cell r="K669">
            <v>1.8483018030577059</v>
          </cell>
          <cell r="L669" t="str">
            <v>-</v>
          </cell>
          <cell r="M669" t="str">
            <v>-</v>
          </cell>
          <cell r="N669" t="str">
            <v>-</v>
          </cell>
        </row>
        <row r="670">
          <cell r="A670" t="str">
            <v>EC_2006_A_BG_HICP</v>
          </cell>
          <cell r="B670" t="str">
            <v>EC</v>
          </cell>
          <cell r="C670">
            <v>2006</v>
          </cell>
          <cell r="D670" t="str">
            <v>A</v>
          </cell>
          <cell r="E670" t="str">
            <v>HICP</v>
          </cell>
          <cell r="F670" t="str">
            <v>BG</v>
          </cell>
          <cell r="G670">
            <v>6.1472997574329336</v>
          </cell>
          <cell r="H670">
            <v>5.0395418676852488</v>
          </cell>
          <cell r="I670">
            <v>7.0000000000000062</v>
          </cell>
          <cell r="J670">
            <v>3.5000000000000142</v>
          </cell>
          <cell r="K670">
            <v>3.799720077655877</v>
          </cell>
          <cell r="N670" t="str">
            <v>-</v>
          </cell>
        </row>
        <row r="671">
          <cell r="A671" t="str">
            <v>EC_2006_A_CZ_HICP</v>
          </cell>
          <cell r="B671" t="str">
            <v>EC</v>
          </cell>
          <cell r="C671">
            <v>2006</v>
          </cell>
          <cell r="D671" t="str">
            <v>A</v>
          </cell>
          <cell r="E671" t="str">
            <v>HICP</v>
          </cell>
          <cell r="F671" t="str">
            <v>CZ</v>
          </cell>
          <cell r="G671">
            <v>2.5589563239530433</v>
          </cell>
          <cell r="H671">
            <v>1.5839040539701088</v>
          </cell>
          <cell r="I671">
            <v>2.5007999000000058</v>
          </cell>
          <cell r="J671">
            <v>2.6992752278023779</v>
          </cell>
          <cell r="K671">
            <v>2.8999962197287621</v>
          </cell>
          <cell r="L671" t="str">
            <v>-</v>
          </cell>
          <cell r="M671" t="str">
            <v>-</v>
          </cell>
          <cell r="N671" t="str">
            <v>-</v>
          </cell>
        </row>
        <row r="672">
          <cell r="A672" t="str">
            <v>EC_2006_A_DK_HICP</v>
          </cell>
          <cell r="B672" t="str">
            <v>EC</v>
          </cell>
          <cell r="C672">
            <v>2006</v>
          </cell>
          <cell r="D672" t="str">
            <v>A</v>
          </cell>
          <cell r="E672" t="str">
            <v>HICP</v>
          </cell>
          <cell r="F672" t="str">
            <v>DK</v>
          </cell>
          <cell r="G672">
            <v>0.91524944743848202</v>
          </cell>
          <cell r="H672">
            <v>1.6996357376347859</v>
          </cell>
          <cell r="I672">
            <v>2.0001599999999842</v>
          </cell>
          <cell r="J672">
            <v>1.999176373840994</v>
          </cell>
          <cell r="K672">
            <v>1.900395101667085</v>
          </cell>
          <cell r="L672" t="str">
            <v>-</v>
          </cell>
          <cell r="M672" t="str">
            <v>-</v>
          </cell>
          <cell r="N672" t="str">
            <v>-</v>
          </cell>
        </row>
        <row r="673">
          <cell r="A673" t="str">
            <v>EC_2006_A_EE_HICP</v>
          </cell>
          <cell r="B673" t="str">
            <v>EC</v>
          </cell>
          <cell r="C673">
            <v>2006</v>
          </cell>
          <cell r="D673" t="str">
            <v>A</v>
          </cell>
          <cell r="E673" t="str">
            <v>HICP</v>
          </cell>
          <cell r="F673" t="str">
            <v>EE</v>
          </cell>
          <cell r="G673">
            <v>3.0303030205512949</v>
          </cell>
          <cell r="H673">
            <v>4.1142138172932219</v>
          </cell>
          <cell r="I673">
            <v>4.4000000000000004</v>
          </cell>
          <cell r="J673">
            <v>4.1999963601532464</v>
          </cell>
          <cell r="K673">
            <v>4.6000003445334281</v>
          </cell>
          <cell r="L673" t="str">
            <v>-</v>
          </cell>
          <cell r="M673" t="str">
            <v>-</v>
          </cell>
          <cell r="N673" t="str">
            <v>-</v>
          </cell>
        </row>
        <row r="674">
          <cell r="A674" t="str">
            <v>EC_2006_A_CY_HICP</v>
          </cell>
          <cell r="B674" t="str">
            <v>EC</v>
          </cell>
          <cell r="C674">
            <v>2006</v>
          </cell>
          <cell r="D674" t="str">
            <v>A</v>
          </cell>
          <cell r="E674" t="str">
            <v>HICP</v>
          </cell>
          <cell r="F674" t="str">
            <v>CY</v>
          </cell>
          <cell r="G674">
            <v>1.895928531110691</v>
          </cell>
          <cell r="H674">
            <v>2.0413626643162264</v>
          </cell>
          <cell r="I674">
            <v>2.3719999999999963</v>
          </cell>
          <cell r="J674">
            <v>1.9517055444848275</v>
          </cell>
          <cell r="K674">
            <v>2.3608316566062992</v>
          </cell>
          <cell r="L674" t="str">
            <v>-</v>
          </cell>
          <cell r="M674" t="str">
            <v>-</v>
          </cell>
          <cell r="N674" t="str">
            <v>-</v>
          </cell>
        </row>
        <row r="675">
          <cell r="A675" t="str">
            <v>EC_2006_A_LV_HICP</v>
          </cell>
          <cell r="B675" t="str">
            <v>EC</v>
          </cell>
          <cell r="C675">
            <v>2006</v>
          </cell>
          <cell r="D675" t="str">
            <v>A</v>
          </cell>
          <cell r="E675" t="str">
            <v>HICP</v>
          </cell>
          <cell r="F675" t="str">
            <v>LV</v>
          </cell>
          <cell r="G675">
            <v>6.1877294879919331</v>
          </cell>
          <cell r="H675">
            <v>6.895061677012837</v>
          </cell>
          <cell r="I675">
            <v>6.7499999999999893</v>
          </cell>
          <cell r="J675">
            <v>5.8004683840749305</v>
          </cell>
          <cell r="K675">
            <v>5.4496998459386159</v>
          </cell>
          <cell r="L675" t="str">
            <v>-</v>
          </cell>
          <cell r="M675" t="str">
            <v>-</v>
          </cell>
          <cell r="N675" t="str">
            <v>-</v>
          </cell>
        </row>
        <row r="676">
          <cell r="A676" t="str">
            <v>EC_2006_A_LT_HICP</v>
          </cell>
          <cell r="B676" t="str">
            <v>EC</v>
          </cell>
          <cell r="C676">
            <v>2006</v>
          </cell>
          <cell r="D676" t="str">
            <v>A</v>
          </cell>
          <cell r="E676" t="str">
            <v>HICP</v>
          </cell>
          <cell r="F676" t="str">
            <v>LT</v>
          </cell>
          <cell r="G676">
            <v>1.1652101495225997</v>
          </cell>
          <cell r="H676">
            <v>2.6600850054248504</v>
          </cell>
          <cell r="I676">
            <v>3.8000379999999945</v>
          </cell>
          <cell r="J676">
            <v>4.6002370442292051</v>
          </cell>
          <cell r="K676">
            <v>3.3000533903331242</v>
          </cell>
          <cell r="L676" t="str">
            <v>-</v>
          </cell>
          <cell r="M676" t="str">
            <v>-</v>
          </cell>
          <cell r="N676" t="str">
            <v>-</v>
          </cell>
        </row>
        <row r="677">
          <cell r="A677" t="str">
            <v>EC_2006_A_HU_HICP</v>
          </cell>
          <cell r="B677" t="str">
            <v>EC</v>
          </cell>
          <cell r="C677">
            <v>2006</v>
          </cell>
          <cell r="D677" t="str">
            <v>A</v>
          </cell>
          <cell r="E677" t="str">
            <v>HICP</v>
          </cell>
          <cell r="F677" t="str">
            <v>HU</v>
          </cell>
          <cell r="G677">
            <v>6.7729083216318431</v>
          </cell>
          <cell r="H677">
            <v>3.4852334364324333</v>
          </cell>
          <cell r="I677">
            <v>3.9279607000000105</v>
          </cell>
          <cell r="J677">
            <v>6.7719308188061156</v>
          </cell>
          <cell r="K677">
            <v>3.9372066390747529</v>
          </cell>
          <cell r="L677" t="str">
            <v>-</v>
          </cell>
          <cell r="M677" t="str">
            <v>-</v>
          </cell>
          <cell r="N677" t="str">
            <v>-</v>
          </cell>
        </row>
        <row r="678">
          <cell r="A678" t="str">
            <v>EC_2006_A_MT_HICP</v>
          </cell>
          <cell r="B678" t="str">
            <v>EC</v>
          </cell>
          <cell r="C678">
            <v>2006</v>
          </cell>
          <cell r="D678" t="str">
            <v>A</v>
          </cell>
          <cell r="E678" t="str">
            <v>HICP</v>
          </cell>
          <cell r="F678" t="str">
            <v>MT</v>
          </cell>
          <cell r="G678">
            <v>2.7234159729575325</v>
          </cell>
          <cell r="H678">
            <v>2.5313083194877795</v>
          </cell>
          <cell r="I678">
            <v>3.0000600000000155</v>
          </cell>
          <cell r="J678">
            <v>2.6000505242424143</v>
          </cell>
          <cell r="K678">
            <v>2.3997880105989911</v>
          </cell>
          <cell r="L678" t="str">
            <v>-</v>
          </cell>
          <cell r="M678" t="str">
            <v>-</v>
          </cell>
          <cell r="N678" t="str">
            <v>-</v>
          </cell>
        </row>
        <row r="679">
          <cell r="A679" t="str">
            <v>EC_2006_A_PL_HICP</v>
          </cell>
          <cell r="B679" t="str">
            <v>EC</v>
          </cell>
          <cell r="C679">
            <v>2006</v>
          </cell>
          <cell r="D679" t="str">
            <v>A</v>
          </cell>
          <cell r="E679" t="str">
            <v>HICP</v>
          </cell>
          <cell r="F679" t="str">
            <v>PL</v>
          </cell>
          <cell r="G679">
            <v>3.6035578687473313</v>
          </cell>
          <cell r="H679">
            <v>2.1683672778708862</v>
          </cell>
          <cell r="I679">
            <v>1.3998879999999936</v>
          </cell>
          <cell r="J679">
            <v>2.5007888568870928</v>
          </cell>
          <cell r="K679">
            <v>2.7995844711086626</v>
          </cell>
          <cell r="L679" t="str">
            <v>-</v>
          </cell>
          <cell r="M679" t="str">
            <v>-</v>
          </cell>
          <cell r="N679" t="str">
            <v>-</v>
          </cell>
        </row>
        <row r="680">
          <cell r="A680" t="str">
            <v>EC_2006_A_RO_HICP</v>
          </cell>
          <cell r="B680" t="str">
            <v>EC</v>
          </cell>
          <cell r="C680">
            <v>2006</v>
          </cell>
          <cell r="D680" t="str">
            <v>A</v>
          </cell>
          <cell r="E680" t="str">
            <v>HICP</v>
          </cell>
          <cell r="F680" t="str">
            <v>RO</v>
          </cell>
          <cell r="G680">
            <v>11.89079854518711</v>
          </cell>
          <cell r="H680">
            <v>9.0715762531742072</v>
          </cell>
          <cell r="I680">
            <v>6.800000000000006</v>
          </cell>
          <cell r="J680">
            <v>5.1000000936329615</v>
          </cell>
          <cell r="K680">
            <v>4.5999999068125019</v>
          </cell>
          <cell r="L680" t="str">
            <v>-</v>
          </cell>
          <cell r="M680" t="str">
            <v>-</v>
          </cell>
          <cell r="N680" t="str">
            <v>-</v>
          </cell>
        </row>
        <row r="681">
          <cell r="A681" t="str">
            <v>EC_2006_A_SI_HICP</v>
          </cell>
          <cell r="B681" t="str">
            <v>EC</v>
          </cell>
          <cell r="C681">
            <v>2006</v>
          </cell>
          <cell r="D681" t="str">
            <v>A</v>
          </cell>
          <cell r="E681" t="str">
            <v>HICP</v>
          </cell>
          <cell r="F681" t="str">
            <v>SI</v>
          </cell>
          <cell r="G681">
            <v>3.6557771932493432</v>
          </cell>
          <cell r="H681">
            <v>2.4590163934426368</v>
          </cell>
          <cell r="I681">
            <v>2.5002117999999962</v>
          </cell>
          <cell r="J681">
            <v>2.4998484929959819</v>
          </cell>
          <cell r="K681">
            <v>2.6001816947890166</v>
          </cell>
          <cell r="L681" t="str">
            <v>-</v>
          </cell>
          <cell r="M681" t="str">
            <v>-</v>
          </cell>
          <cell r="N681" t="str">
            <v>-</v>
          </cell>
        </row>
        <row r="682">
          <cell r="A682" t="str">
            <v>EC_2006_A_SK_HICP</v>
          </cell>
          <cell r="B682" t="str">
            <v>EC</v>
          </cell>
          <cell r="C682">
            <v>2006</v>
          </cell>
          <cell r="D682" t="str">
            <v>A</v>
          </cell>
          <cell r="E682" t="str">
            <v>HICP</v>
          </cell>
          <cell r="F682" t="str">
            <v>SK</v>
          </cell>
          <cell r="G682">
            <v>7.4663765797766679</v>
          </cell>
          <cell r="H682">
            <v>2.7974601790394571</v>
          </cell>
          <cell r="I682">
            <v>4.4500444999999944</v>
          </cell>
          <cell r="J682">
            <v>3.3997453203574279</v>
          </cell>
          <cell r="K682">
            <v>2.4999999999999911</v>
          </cell>
          <cell r="L682" t="str">
            <v>-</v>
          </cell>
          <cell r="M682" t="str">
            <v>-</v>
          </cell>
          <cell r="N682" t="str">
            <v>-</v>
          </cell>
        </row>
        <row r="683">
          <cell r="A683" t="str">
            <v>EC_2006_A_SE_HICP</v>
          </cell>
          <cell r="B683" t="str">
            <v>EC</v>
          </cell>
          <cell r="C683">
            <v>2006</v>
          </cell>
          <cell r="D683" t="str">
            <v>A</v>
          </cell>
          <cell r="E683" t="str">
            <v>HICP</v>
          </cell>
          <cell r="F683" t="str">
            <v>SE</v>
          </cell>
          <cell r="G683">
            <v>1.0175282287360199</v>
          </cell>
          <cell r="H683">
            <v>0.82346882563752999</v>
          </cell>
          <cell r="I683">
            <v>1.4750000000000001</v>
          </cell>
          <cell r="J683">
            <v>1.637498989899</v>
          </cell>
          <cell r="K683">
            <v>1.7500035760807719</v>
          </cell>
          <cell r="L683" t="str">
            <v>-</v>
          </cell>
          <cell r="M683" t="str">
            <v>-</v>
          </cell>
          <cell r="N683" t="str">
            <v>-</v>
          </cell>
        </row>
        <row r="684">
          <cell r="A684" t="str">
            <v>EC_2006_A_GB_HICP</v>
          </cell>
          <cell r="B684" t="str">
            <v>EC</v>
          </cell>
          <cell r="C684">
            <v>2006</v>
          </cell>
          <cell r="D684" t="str">
            <v>A</v>
          </cell>
          <cell r="E684" t="str">
            <v>HICP</v>
          </cell>
          <cell r="F684" t="str">
            <v>GB</v>
          </cell>
          <cell r="G684">
            <v>1.3363706147074828</v>
          </cell>
          <cell r="H684">
            <v>2.0530495713728003</v>
          </cell>
          <cell r="I684">
            <v>2.3810000000000109</v>
          </cell>
          <cell r="J684">
            <v>2.2230687334563903</v>
          </cell>
          <cell r="K684">
            <v>1.9998662296836445</v>
          </cell>
          <cell r="L684" t="str">
            <v>-</v>
          </cell>
          <cell r="M684" t="str">
            <v>-</v>
          </cell>
          <cell r="N684" t="str">
            <v>-</v>
          </cell>
        </row>
        <row r="685">
          <cell r="A685" t="str">
            <v>EC_2006_A_D3_HICP</v>
          </cell>
          <cell r="B685" t="str">
            <v>EC</v>
          </cell>
          <cell r="C685">
            <v>2006</v>
          </cell>
          <cell r="D685" t="str">
            <v>A</v>
          </cell>
          <cell r="E685" t="str">
            <v>HICP</v>
          </cell>
          <cell r="F685" t="str">
            <v>D3</v>
          </cell>
          <cell r="G685">
            <v>2.1489970584223528</v>
          </cell>
          <cell r="H685">
            <v>2.1598878456060122</v>
          </cell>
          <cell r="I685">
            <v>2.285006200000006</v>
          </cell>
          <cell r="J685">
            <v>2.266246721897347</v>
          </cell>
          <cell r="K685">
            <v>2.0044423796307997</v>
          </cell>
          <cell r="L685" t="str">
            <v>-</v>
          </cell>
          <cell r="M685" t="str">
            <v>-</v>
          </cell>
          <cell r="N685" t="str">
            <v>-</v>
          </cell>
        </row>
        <row r="686">
          <cell r="N686" t="str">
            <v>-</v>
          </cell>
        </row>
        <row r="687">
          <cell r="N687" t="str">
            <v>-</v>
          </cell>
        </row>
        <row r="688">
          <cell r="A688" t="str">
            <v>ESCB from September 2006</v>
          </cell>
          <cell r="C688" t="str">
            <v>back to top</v>
          </cell>
          <cell r="N688" t="str">
            <v>-</v>
          </cell>
        </row>
        <row r="689">
          <cell r="A689" t="str">
            <v>ESCB_2006_Sep_BE_DEF</v>
          </cell>
          <cell r="B689" t="str">
            <v>ESCB</v>
          </cell>
          <cell r="C689">
            <v>2006</v>
          </cell>
          <cell r="D689" t="str">
            <v>Sep</v>
          </cell>
          <cell r="E689" t="str">
            <v>DEF</v>
          </cell>
          <cell r="F689" t="str">
            <v>BE</v>
          </cell>
          <cell r="G689">
            <v>1.6314400000000001E-3</v>
          </cell>
          <cell r="H689">
            <v>7.455233E-2</v>
          </cell>
          <cell r="I689">
            <v>-0.22446630000000001</v>
          </cell>
          <cell r="J689">
            <v>-0.65785360999999998</v>
          </cell>
          <cell r="K689">
            <v>-0.75791056999999995</v>
          </cell>
          <cell r="L689" t="str">
            <v xml:space="preserve"> - </v>
          </cell>
          <cell r="M689" t="str">
            <v xml:space="preserve"> - </v>
          </cell>
          <cell r="N689" t="str">
            <v>-</v>
          </cell>
        </row>
        <row r="690">
          <cell r="A690" t="str">
            <v>ESCB_2006_Sep_DE_DEF</v>
          </cell>
          <cell r="B690" t="str">
            <v>ESCB</v>
          </cell>
          <cell r="C690">
            <v>2006</v>
          </cell>
          <cell r="D690" t="str">
            <v>Sep</v>
          </cell>
          <cell r="E690" t="str">
            <v>DEF</v>
          </cell>
          <cell r="F690" t="str">
            <v>DE</v>
          </cell>
          <cell r="G690">
            <v>-3.6643874300000001</v>
          </cell>
          <cell r="H690">
            <v>-3.3079492300000002</v>
          </cell>
          <cell r="I690">
            <v>-2.5665365699999998</v>
          </cell>
          <cell r="J690">
            <v>-1.5468506200000001</v>
          </cell>
          <cell r="K690">
            <v>-0.98270018000000003</v>
          </cell>
          <cell r="L690" t="str">
            <v xml:space="preserve"> - </v>
          </cell>
          <cell r="M690" t="str">
            <v xml:space="preserve"> - </v>
          </cell>
          <cell r="N690" t="str">
            <v>-</v>
          </cell>
        </row>
        <row r="691">
          <cell r="A691" t="str">
            <v>ESCB_2006_Sep_GR_DEF</v>
          </cell>
          <cell r="B691" t="str">
            <v>ESCB</v>
          </cell>
          <cell r="C691">
            <v>2006</v>
          </cell>
          <cell r="D691" t="str">
            <v>Sep</v>
          </cell>
          <cell r="E691" t="str">
            <v>DEF</v>
          </cell>
          <cell r="F691" t="str">
            <v>GR</v>
          </cell>
          <cell r="G691">
            <v>-6.9357524100000001</v>
          </cell>
          <cell r="H691">
            <v>-4.5359283399999999</v>
          </cell>
          <cell r="I691">
            <v>-2.9775654399999998</v>
          </cell>
          <cell r="J691">
            <v>-3.1667084600000002</v>
          </cell>
          <cell r="K691">
            <v>-3.1672694699999999</v>
          </cell>
          <cell r="L691" t="str">
            <v xml:space="preserve"> - </v>
          </cell>
          <cell r="M691" t="str">
            <v xml:space="preserve"> - </v>
          </cell>
          <cell r="N691" t="str">
            <v>-</v>
          </cell>
        </row>
        <row r="692">
          <cell r="A692" t="str">
            <v>ESCB_2006_Sep_ES_DEF</v>
          </cell>
          <cell r="B692" t="str">
            <v>ESCB</v>
          </cell>
          <cell r="C692">
            <v>2006</v>
          </cell>
          <cell r="D692" t="str">
            <v>Sep</v>
          </cell>
          <cell r="E692" t="str">
            <v>DEF</v>
          </cell>
          <cell r="F692" t="str">
            <v>ES</v>
          </cell>
          <cell r="G692">
            <v>-0.14009047999999999</v>
          </cell>
          <cell r="H692">
            <v>1.09839088</v>
          </cell>
          <cell r="I692">
            <v>1.1299784399999999</v>
          </cell>
          <cell r="J692">
            <v>0.68239963999999997</v>
          </cell>
          <cell r="K692">
            <v>0.35400512000000001</v>
          </cell>
          <cell r="L692" t="str">
            <v xml:space="preserve"> - </v>
          </cell>
          <cell r="M692" t="str">
            <v xml:space="preserve"> - </v>
          </cell>
          <cell r="N692" t="str">
            <v>-</v>
          </cell>
        </row>
        <row r="693">
          <cell r="A693" t="str">
            <v>ESCB_2006_Sep_FR_DEF</v>
          </cell>
          <cell r="B693" t="str">
            <v>ESCB</v>
          </cell>
          <cell r="C693">
            <v>2006</v>
          </cell>
          <cell r="D693" t="str">
            <v>Sep</v>
          </cell>
          <cell r="E693" t="str">
            <v>DEF</v>
          </cell>
          <cell r="F693" t="str">
            <v>FR</v>
          </cell>
          <cell r="G693">
            <v>-3.7075187700000001</v>
          </cell>
          <cell r="H693">
            <v>-2.90709895</v>
          </cell>
          <cell r="I693">
            <v>-2.7020572</v>
          </cell>
          <cell r="J693">
            <v>-2.8243153599999999</v>
          </cell>
          <cell r="K693">
            <v>-2.2200405399999998</v>
          </cell>
          <cell r="L693" t="str">
            <v xml:space="preserve"> - </v>
          </cell>
          <cell r="M693" t="str">
            <v xml:space="preserve"> - </v>
          </cell>
          <cell r="N693" t="str">
            <v>-</v>
          </cell>
        </row>
        <row r="694">
          <cell r="A694" t="str">
            <v>ESCB_2006_Sep_IE_DEF</v>
          </cell>
          <cell r="B694" t="str">
            <v>ESCB</v>
          </cell>
          <cell r="C694">
            <v>2006</v>
          </cell>
          <cell r="D694" t="str">
            <v>Sep</v>
          </cell>
          <cell r="E694" t="str">
            <v>DEF</v>
          </cell>
          <cell r="F694" t="str">
            <v>IE</v>
          </cell>
          <cell r="G694">
            <v>1.5264838300000001</v>
          </cell>
          <cell r="H694">
            <v>1.01266342</v>
          </cell>
          <cell r="I694">
            <v>0.54628423000000004</v>
          </cell>
          <cell r="J694">
            <v>0.49591991000000002</v>
          </cell>
          <cell r="K694">
            <v>0.21795312999999999</v>
          </cell>
          <cell r="L694" t="str">
            <v xml:space="preserve"> - </v>
          </cell>
          <cell r="M694" t="str">
            <v xml:space="preserve"> - </v>
          </cell>
          <cell r="N694" t="str">
            <v>-</v>
          </cell>
        </row>
        <row r="695">
          <cell r="A695" t="str">
            <v>ESCB_2006_Sep_IT_DEF</v>
          </cell>
          <cell r="B695" t="str">
            <v>ESCB</v>
          </cell>
          <cell r="C695">
            <v>2006</v>
          </cell>
          <cell r="D695" t="str">
            <v>Sep</v>
          </cell>
          <cell r="E695" t="str">
            <v>DEF</v>
          </cell>
          <cell r="F695" t="str">
            <v>IT</v>
          </cell>
          <cell r="G695">
            <v>-3.43099066</v>
          </cell>
          <cell r="H695">
            <v>-4.1047358899999997</v>
          </cell>
          <cell r="I695">
            <v>-4.2402692699999998</v>
          </cell>
          <cell r="J695">
            <v>-4.5021714900000003</v>
          </cell>
          <cell r="K695">
            <v>-4.57764054</v>
          </cell>
          <cell r="L695" t="str">
            <v xml:space="preserve"> - </v>
          </cell>
          <cell r="M695" t="str">
            <v xml:space="preserve"> - </v>
          </cell>
          <cell r="N695" t="str">
            <v>-</v>
          </cell>
        </row>
        <row r="696">
          <cell r="A696" t="str">
            <v>ESCB_2006_Sep_LU_DEF</v>
          </cell>
          <cell r="B696" t="str">
            <v>ESCB</v>
          </cell>
          <cell r="C696">
            <v>2006</v>
          </cell>
          <cell r="D696" t="str">
            <v>Sep</v>
          </cell>
          <cell r="E696" t="str">
            <v>DEF</v>
          </cell>
          <cell r="F696" t="str">
            <v>LU</v>
          </cell>
          <cell r="G696">
            <v>-1.1436099099999999</v>
          </cell>
          <cell r="H696">
            <v>-1.87131212</v>
          </cell>
          <cell r="I696">
            <v>-1.0537510299999999</v>
          </cell>
          <cell r="J696">
            <v>-0.89510413</v>
          </cell>
          <cell r="K696">
            <v>-1.07276459</v>
          </cell>
          <cell r="L696" t="str">
            <v xml:space="preserve"> - </v>
          </cell>
          <cell r="M696" t="str">
            <v xml:space="preserve"> - </v>
          </cell>
          <cell r="N696" t="str">
            <v>-</v>
          </cell>
        </row>
        <row r="697">
          <cell r="A697" t="str">
            <v>ESCB_2006_Sep_NL_DEF</v>
          </cell>
          <cell r="B697" t="str">
            <v>ESCB</v>
          </cell>
          <cell r="C697">
            <v>2006</v>
          </cell>
          <cell r="D697" t="str">
            <v>Sep</v>
          </cell>
          <cell r="E697" t="str">
            <v>DEF</v>
          </cell>
          <cell r="F697" t="str">
            <v>NL</v>
          </cell>
          <cell r="G697">
            <v>-2.0616320300000002</v>
          </cell>
          <cell r="H697">
            <v>-0.26863892</v>
          </cell>
          <cell r="I697">
            <v>1.219232E-2</v>
          </cell>
          <cell r="J697">
            <v>0.18238557999999999</v>
          </cell>
          <cell r="K697">
            <v>7.7223979999999998E-2</v>
          </cell>
          <cell r="L697" t="str">
            <v xml:space="preserve"> - </v>
          </cell>
          <cell r="M697" t="str">
            <v xml:space="preserve"> - </v>
          </cell>
          <cell r="N697" t="str">
            <v>-</v>
          </cell>
        </row>
        <row r="698">
          <cell r="A698" t="str">
            <v>ESCB_2006_Sep_AT_DEF</v>
          </cell>
          <cell r="B698" t="str">
            <v>ESCB</v>
          </cell>
          <cell r="C698">
            <v>2006</v>
          </cell>
          <cell r="D698" t="str">
            <v>Sep</v>
          </cell>
          <cell r="E698" t="str">
            <v>DEF</v>
          </cell>
          <cell r="F698" t="str">
            <v>AT</v>
          </cell>
          <cell r="G698">
            <v>-1.1214629199999999</v>
          </cell>
          <cell r="H698">
            <v>-1.5148786400000001</v>
          </cell>
          <cell r="I698">
            <v>-1.63081141</v>
          </cell>
          <cell r="J698">
            <v>-1.1964777</v>
          </cell>
          <cell r="K698">
            <v>-1.0026961299999999</v>
          </cell>
          <cell r="L698" t="str">
            <v xml:space="preserve"> - </v>
          </cell>
          <cell r="M698" t="str">
            <v xml:space="preserve"> - </v>
          </cell>
          <cell r="N698" t="str">
            <v>-</v>
          </cell>
        </row>
        <row r="699">
          <cell r="A699" t="str">
            <v>ESCB_2006_Sep_PT_DEF</v>
          </cell>
          <cell r="B699" t="str">
            <v>ESCB</v>
          </cell>
          <cell r="C699">
            <v>2006</v>
          </cell>
          <cell r="D699" t="str">
            <v>Sep</v>
          </cell>
          <cell r="E699" t="str">
            <v>DEF</v>
          </cell>
          <cell r="F699" t="str">
            <v>PT</v>
          </cell>
          <cell r="G699">
            <v>-3.1916753</v>
          </cell>
          <cell r="H699">
            <v>-6.0300007300000003</v>
          </cell>
          <cell r="I699">
            <v>-5.1692033000000004</v>
          </cell>
          <cell r="J699">
            <v>-5.2039039200000001</v>
          </cell>
          <cell r="K699">
            <v>-5.0072178200000002</v>
          </cell>
          <cell r="L699" t="str">
            <v xml:space="preserve"> - </v>
          </cell>
          <cell r="M699" t="str">
            <v xml:space="preserve"> - </v>
          </cell>
          <cell r="N699" t="str">
            <v>-</v>
          </cell>
        </row>
        <row r="700">
          <cell r="A700" t="str">
            <v>ESCB_2006_Sep_FI_DEF</v>
          </cell>
          <cell r="B700" t="str">
            <v>ESCB</v>
          </cell>
          <cell r="C700">
            <v>2006</v>
          </cell>
          <cell r="D700" t="str">
            <v>Sep</v>
          </cell>
          <cell r="E700" t="str">
            <v>DEF</v>
          </cell>
          <cell r="F700" t="str">
            <v>FI</v>
          </cell>
          <cell r="G700">
            <v>2.32007108</v>
          </cell>
          <cell r="H700">
            <v>2.6358485699999998</v>
          </cell>
          <cell r="I700">
            <v>2.9854922099999999</v>
          </cell>
          <cell r="J700">
            <v>2.95741963</v>
          </cell>
          <cell r="K700">
            <v>3.2144912200000002</v>
          </cell>
          <cell r="L700" t="str">
            <v xml:space="preserve"> - </v>
          </cell>
          <cell r="M700" t="str">
            <v xml:space="preserve"> - </v>
          </cell>
          <cell r="N700" t="str">
            <v>-</v>
          </cell>
        </row>
        <row r="701">
          <cell r="A701" t="str">
            <v>ESCB_2006_Sep_CZ_DEF</v>
          </cell>
          <cell r="B701" t="str">
            <v>ESCB</v>
          </cell>
          <cell r="C701">
            <v>2006</v>
          </cell>
          <cell r="D701" t="str">
            <v>Sep</v>
          </cell>
          <cell r="E701" t="str">
            <v>DEF</v>
          </cell>
          <cell r="F701" t="str">
            <v>CZ</v>
          </cell>
          <cell r="G701" t="str">
            <v xml:space="preserve"> - </v>
          </cell>
          <cell r="H701" t="str">
            <v xml:space="preserve"> - </v>
          </cell>
          <cell r="I701" t="str">
            <v xml:space="preserve"> - </v>
          </cell>
          <cell r="J701" t="str">
            <v xml:space="preserve"> - </v>
          </cell>
          <cell r="K701" t="str">
            <v xml:space="preserve"> - </v>
          </cell>
          <cell r="L701" t="str">
            <v xml:space="preserve"> - </v>
          </cell>
          <cell r="M701" t="str">
            <v xml:space="preserve"> - </v>
          </cell>
          <cell r="N701" t="str">
            <v>-</v>
          </cell>
        </row>
        <row r="702">
          <cell r="A702" t="str">
            <v>ESCB_2006_Sep_DK_DEF</v>
          </cell>
          <cell r="B702" t="str">
            <v>ESCB</v>
          </cell>
          <cell r="C702">
            <v>2006</v>
          </cell>
          <cell r="D702" t="str">
            <v>Sep</v>
          </cell>
          <cell r="E702" t="str">
            <v>DEF</v>
          </cell>
          <cell r="F702" t="str">
            <v>DK</v>
          </cell>
          <cell r="G702" t="str">
            <v xml:space="preserve"> - </v>
          </cell>
          <cell r="H702" t="str">
            <v xml:space="preserve"> - </v>
          </cell>
          <cell r="I702" t="str">
            <v xml:space="preserve"> - </v>
          </cell>
          <cell r="J702" t="str">
            <v xml:space="preserve"> - </v>
          </cell>
          <cell r="K702" t="str">
            <v xml:space="preserve"> - </v>
          </cell>
          <cell r="L702" t="str">
            <v xml:space="preserve"> - </v>
          </cell>
          <cell r="M702" t="str">
            <v xml:space="preserve"> - </v>
          </cell>
          <cell r="N702" t="str">
            <v>-</v>
          </cell>
        </row>
        <row r="703">
          <cell r="A703" t="str">
            <v>ESCB_2006_Sep_EE_DEF</v>
          </cell>
          <cell r="B703" t="str">
            <v>ESCB</v>
          </cell>
          <cell r="C703">
            <v>2006</v>
          </cell>
          <cell r="D703" t="str">
            <v>Sep</v>
          </cell>
          <cell r="E703" t="str">
            <v>DEF</v>
          </cell>
          <cell r="F703" t="str">
            <v>EE</v>
          </cell>
          <cell r="G703" t="str">
            <v xml:space="preserve"> - </v>
          </cell>
          <cell r="H703" t="str">
            <v xml:space="preserve"> - </v>
          </cell>
          <cell r="I703" t="str">
            <v xml:space="preserve"> - </v>
          </cell>
          <cell r="J703" t="str">
            <v xml:space="preserve"> - </v>
          </cell>
          <cell r="K703" t="str">
            <v xml:space="preserve"> - </v>
          </cell>
          <cell r="L703" t="str">
            <v xml:space="preserve"> - </v>
          </cell>
          <cell r="M703" t="str">
            <v xml:space="preserve"> - </v>
          </cell>
          <cell r="N703" t="str">
            <v>-</v>
          </cell>
        </row>
        <row r="704">
          <cell r="A704" t="str">
            <v>ESCB_2006_Sep_CY_DEF</v>
          </cell>
          <cell r="B704" t="str">
            <v>ESCB</v>
          </cell>
          <cell r="C704">
            <v>2006</v>
          </cell>
          <cell r="D704" t="str">
            <v>Sep</v>
          </cell>
          <cell r="E704" t="str">
            <v>DEF</v>
          </cell>
          <cell r="F704" t="str">
            <v>CY</v>
          </cell>
          <cell r="G704" t="str">
            <v xml:space="preserve"> - </v>
          </cell>
          <cell r="H704" t="str">
            <v xml:space="preserve"> - </v>
          </cell>
          <cell r="I704" t="str">
            <v xml:space="preserve"> - </v>
          </cell>
          <cell r="J704" t="str">
            <v xml:space="preserve"> - </v>
          </cell>
          <cell r="K704" t="str">
            <v xml:space="preserve"> - </v>
          </cell>
          <cell r="L704" t="str">
            <v xml:space="preserve"> - </v>
          </cell>
          <cell r="M704" t="str">
            <v xml:space="preserve"> - </v>
          </cell>
          <cell r="N704" t="str">
            <v>-</v>
          </cell>
        </row>
        <row r="705">
          <cell r="A705" t="str">
            <v>ESCB_2006_Sep_LV_DEF</v>
          </cell>
          <cell r="B705" t="str">
            <v>ESCB</v>
          </cell>
          <cell r="C705">
            <v>2006</v>
          </cell>
          <cell r="D705" t="str">
            <v>Sep</v>
          </cell>
          <cell r="E705" t="str">
            <v>DEF</v>
          </cell>
          <cell r="F705" t="str">
            <v>LV</v>
          </cell>
          <cell r="G705" t="str">
            <v xml:space="preserve"> - </v>
          </cell>
          <cell r="H705" t="str">
            <v xml:space="preserve"> - </v>
          </cell>
          <cell r="I705" t="str">
            <v xml:space="preserve"> - </v>
          </cell>
          <cell r="J705" t="str">
            <v xml:space="preserve"> - </v>
          </cell>
          <cell r="K705" t="str">
            <v xml:space="preserve"> - </v>
          </cell>
          <cell r="L705" t="str">
            <v xml:space="preserve"> - </v>
          </cell>
          <cell r="M705" t="str">
            <v xml:space="preserve"> - </v>
          </cell>
          <cell r="N705" t="str">
            <v>-</v>
          </cell>
        </row>
        <row r="706">
          <cell r="A706" t="str">
            <v>ESCB_2006_Sep_LT_DEF</v>
          </cell>
          <cell r="B706" t="str">
            <v>ESCB</v>
          </cell>
          <cell r="C706">
            <v>2006</v>
          </cell>
          <cell r="D706" t="str">
            <v>Sep</v>
          </cell>
          <cell r="E706" t="str">
            <v>DEF</v>
          </cell>
          <cell r="F706" t="str">
            <v>LT</v>
          </cell>
          <cell r="G706" t="str">
            <v xml:space="preserve"> - </v>
          </cell>
          <cell r="H706" t="str">
            <v xml:space="preserve"> - </v>
          </cell>
          <cell r="I706" t="str">
            <v xml:space="preserve"> - </v>
          </cell>
          <cell r="J706" t="str">
            <v xml:space="preserve"> - </v>
          </cell>
          <cell r="K706" t="str">
            <v xml:space="preserve"> - </v>
          </cell>
          <cell r="L706" t="str">
            <v xml:space="preserve"> - </v>
          </cell>
          <cell r="M706" t="str">
            <v xml:space="preserve"> - </v>
          </cell>
          <cell r="N706" t="str">
            <v>-</v>
          </cell>
        </row>
        <row r="707">
          <cell r="A707" t="str">
            <v>ESCB_2006_Sep_HU_DEF</v>
          </cell>
          <cell r="B707" t="str">
            <v>ESCB</v>
          </cell>
          <cell r="C707">
            <v>2006</v>
          </cell>
          <cell r="D707" t="str">
            <v>Sep</v>
          </cell>
          <cell r="E707" t="str">
            <v>DEF</v>
          </cell>
          <cell r="F707" t="str">
            <v>HU</v>
          </cell>
          <cell r="G707" t="str">
            <v xml:space="preserve"> - </v>
          </cell>
          <cell r="H707" t="str">
            <v xml:space="preserve"> - </v>
          </cell>
          <cell r="I707" t="str">
            <v xml:space="preserve"> - </v>
          </cell>
          <cell r="J707" t="str">
            <v xml:space="preserve"> - </v>
          </cell>
          <cell r="K707" t="str">
            <v xml:space="preserve"> - </v>
          </cell>
          <cell r="L707" t="str">
            <v xml:space="preserve"> - </v>
          </cell>
          <cell r="M707" t="str">
            <v xml:space="preserve"> - </v>
          </cell>
          <cell r="N707" t="str">
            <v>-</v>
          </cell>
        </row>
        <row r="708">
          <cell r="A708" t="str">
            <v>ESCB_2006_Sep_MT_DEF</v>
          </cell>
          <cell r="B708" t="str">
            <v>ESCB</v>
          </cell>
          <cell r="C708">
            <v>2006</v>
          </cell>
          <cell r="D708" t="str">
            <v>Sep</v>
          </cell>
          <cell r="E708" t="str">
            <v>DEF</v>
          </cell>
          <cell r="F708" t="str">
            <v>MT</v>
          </cell>
          <cell r="G708" t="str">
            <v xml:space="preserve"> - </v>
          </cell>
          <cell r="H708" t="str">
            <v xml:space="preserve"> - </v>
          </cell>
          <cell r="I708" t="str">
            <v xml:space="preserve"> - </v>
          </cell>
          <cell r="J708" t="str">
            <v xml:space="preserve"> - </v>
          </cell>
          <cell r="K708" t="str">
            <v xml:space="preserve"> - </v>
          </cell>
          <cell r="L708" t="str">
            <v xml:space="preserve"> - </v>
          </cell>
          <cell r="M708" t="str">
            <v xml:space="preserve"> - </v>
          </cell>
          <cell r="N708" t="str">
            <v>-</v>
          </cell>
        </row>
        <row r="709">
          <cell r="A709" t="str">
            <v>ESCB_2006_Sep_PL_DEF</v>
          </cell>
          <cell r="B709" t="str">
            <v>ESCB</v>
          </cell>
          <cell r="C709">
            <v>2006</v>
          </cell>
          <cell r="D709" t="str">
            <v>Sep</v>
          </cell>
          <cell r="E709" t="str">
            <v>DEF</v>
          </cell>
          <cell r="F709" t="str">
            <v>PL</v>
          </cell>
          <cell r="G709" t="str">
            <v xml:space="preserve"> - </v>
          </cell>
          <cell r="H709" t="str">
            <v xml:space="preserve"> - </v>
          </cell>
          <cell r="I709" t="str">
            <v xml:space="preserve"> - </v>
          </cell>
          <cell r="J709" t="str">
            <v xml:space="preserve"> - </v>
          </cell>
          <cell r="K709" t="str">
            <v xml:space="preserve"> - </v>
          </cell>
          <cell r="L709" t="str">
            <v xml:space="preserve"> - </v>
          </cell>
          <cell r="M709" t="str">
            <v xml:space="preserve"> - </v>
          </cell>
          <cell r="N709" t="str">
            <v>-</v>
          </cell>
        </row>
        <row r="710">
          <cell r="A710" t="str">
            <v>ESCB_2006_Sep_SI_DEF</v>
          </cell>
          <cell r="B710" t="str">
            <v>ESCB</v>
          </cell>
          <cell r="C710">
            <v>2006</v>
          </cell>
          <cell r="D710" t="str">
            <v>Sep</v>
          </cell>
          <cell r="E710" t="str">
            <v>DEF</v>
          </cell>
          <cell r="F710" t="str">
            <v>SI</v>
          </cell>
          <cell r="G710">
            <v>-2.3274166799999998</v>
          </cell>
          <cell r="H710">
            <v>-1.7610092399999999</v>
          </cell>
          <cell r="I710">
            <v>-1.5650152500000001</v>
          </cell>
          <cell r="J710">
            <v>-1.70752177</v>
          </cell>
          <cell r="K710">
            <v>-1.87733968</v>
          </cell>
          <cell r="L710" t="str">
            <v xml:space="preserve"> - </v>
          </cell>
          <cell r="M710" t="str">
            <v xml:space="preserve"> - </v>
          </cell>
          <cell r="N710" t="str">
            <v>-</v>
          </cell>
        </row>
        <row r="711">
          <cell r="A711" t="str">
            <v>ESCB_2006_Sep_SK_DEF</v>
          </cell>
          <cell r="B711" t="str">
            <v>ESCB</v>
          </cell>
          <cell r="C711">
            <v>2006</v>
          </cell>
          <cell r="D711" t="str">
            <v>Sep</v>
          </cell>
          <cell r="E711" t="str">
            <v>DEF</v>
          </cell>
          <cell r="F711" t="str">
            <v>SK</v>
          </cell>
          <cell r="G711" t="str">
            <v xml:space="preserve"> - </v>
          </cell>
          <cell r="H711" t="str">
            <v xml:space="preserve"> - </v>
          </cell>
          <cell r="I711" t="str">
            <v xml:space="preserve"> - </v>
          </cell>
          <cell r="J711" t="str">
            <v xml:space="preserve"> - </v>
          </cell>
          <cell r="K711" t="str">
            <v xml:space="preserve"> - </v>
          </cell>
          <cell r="L711" t="str">
            <v xml:space="preserve"> - </v>
          </cell>
          <cell r="M711" t="str">
            <v xml:space="preserve"> - </v>
          </cell>
          <cell r="N711" t="str">
            <v>-</v>
          </cell>
        </row>
        <row r="712">
          <cell r="A712" t="str">
            <v>ESCB_2006_Sep_SE_DEF</v>
          </cell>
          <cell r="B712" t="str">
            <v>ESCB</v>
          </cell>
          <cell r="C712">
            <v>2006</v>
          </cell>
          <cell r="D712" t="str">
            <v>Sep</v>
          </cell>
          <cell r="E712" t="str">
            <v>DEF</v>
          </cell>
          <cell r="F712" t="str">
            <v>SE</v>
          </cell>
          <cell r="G712" t="str">
            <v xml:space="preserve"> - </v>
          </cell>
          <cell r="H712" t="str">
            <v xml:space="preserve"> - </v>
          </cell>
          <cell r="I712" t="str">
            <v xml:space="preserve"> - </v>
          </cell>
          <cell r="J712" t="str">
            <v xml:space="preserve"> - </v>
          </cell>
          <cell r="K712" t="str">
            <v xml:space="preserve"> - </v>
          </cell>
          <cell r="L712" t="str">
            <v xml:space="preserve"> - </v>
          </cell>
          <cell r="M712" t="str">
            <v xml:space="preserve"> - </v>
          </cell>
          <cell r="N712" t="str">
            <v>-</v>
          </cell>
        </row>
        <row r="713">
          <cell r="A713" t="str">
            <v>ESCB_2006_Sep_GB_DEF</v>
          </cell>
          <cell r="B713" t="str">
            <v>ESCB</v>
          </cell>
          <cell r="C713">
            <v>2006</v>
          </cell>
          <cell r="D713" t="str">
            <v>Sep</v>
          </cell>
          <cell r="E713" t="str">
            <v>DEF</v>
          </cell>
          <cell r="F713" t="str">
            <v>GB</v>
          </cell>
          <cell r="G713" t="str">
            <v xml:space="preserve"> - </v>
          </cell>
          <cell r="H713" t="str">
            <v xml:space="preserve"> - </v>
          </cell>
          <cell r="I713" t="str">
            <v xml:space="preserve"> - </v>
          </cell>
          <cell r="J713" t="str">
            <v xml:space="preserve"> - </v>
          </cell>
          <cell r="K713" t="str">
            <v xml:space="preserve"> - </v>
          </cell>
          <cell r="L713" t="str">
            <v xml:space="preserve"> - </v>
          </cell>
          <cell r="M713" t="str">
            <v xml:space="preserve"> - </v>
          </cell>
          <cell r="N713" t="str">
            <v>-</v>
          </cell>
        </row>
        <row r="714">
          <cell r="A714" t="str">
            <v>ESCB_2006_Sep_I2_DEF</v>
          </cell>
          <cell r="B714" t="str">
            <v>ESCB</v>
          </cell>
          <cell r="C714">
            <v>2006</v>
          </cell>
          <cell r="D714" t="str">
            <v>Sep</v>
          </cell>
          <cell r="E714" t="str">
            <v>DEF</v>
          </cell>
          <cell r="F714" t="str">
            <v>I3</v>
          </cell>
          <cell r="G714">
            <v>-2.7685083800000001</v>
          </cell>
          <cell r="H714">
            <v>-2.35894979</v>
          </cell>
          <cell r="I714">
            <v>-2.0519791999999999</v>
          </cell>
          <cell r="J714">
            <v>-1.8808805900000001</v>
          </cell>
          <cell r="K714">
            <v>-1.6492178</v>
          </cell>
          <cell r="L714" t="str">
            <v xml:space="preserve"> - </v>
          </cell>
          <cell r="M714" t="str">
            <v xml:space="preserve"> - </v>
          </cell>
          <cell r="N714" t="str">
            <v>-</v>
          </cell>
        </row>
        <row r="715">
          <cell r="A715" t="str">
            <v>ESCB_2006_Sep_D3_DEF</v>
          </cell>
          <cell r="B715" t="str">
            <v>ESCB</v>
          </cell>
          <cell r="C715">
            <v>2006</v>
          </cell>
          <cell r="D715" t="str">
            <v>Sep</v>
          </cell>
          <cell r="E715" t="str">
            <v>DEF</v>
          </cell>
          <cell r="F715" t="str">
            <v>D3</v>
          </cell>
          <cell r="G715" t="str">
            <v xml:space="preserve"> - </v>
          </cell>
          <cell r="H715" t="str">
            <v xml:space="preserve"> - </v>
          </cell>
          <cell r="I715" t="str">
            <v xml:space="preserve"> - </v>
          </cell>
          <cell r="J715" t="str">
            <v xml:space="preserve"> - </v>
          </cell>
          <cell r="K715" t="str">
            <v xml:space="preserve"> - </v>
          </cell>
          <cell r="L715" t="str">
            <v xml:space="preserve"> - </v>
          </cell>
          <cell r="M715" t="str">
            <v xml:space="preserve"> - </v>
          </cell>
          <cell r="N715" t="str">
            <v>-</v>
          </cell>
        </row>
        <row r="716">
          <cell r="A716" t="str">
            <v>ESCB_2006_Sep_BE_MAL</v>
          </cell>
          <cell r="B716" t="str">
            <v>ESCB</v>
          </cell>
          <cell r="C716">
            <v>2006</v>
          </cell>
          <cell r="D716" t="str">
            <v>Sep</v>
          </cell>
          <cell r="E716" t="str">
            <v>MAL</v>
          </cell>
          <cell r="F716" t="str">
            <v>BE</v>
          </cell>
          <cell r="G716">
            <v>94.718543670000003</v>
          </cell>
          <cell r="H716">
            <v>93.309942520000007</v>
          </cell>
          <cell r="I716">
            <v>90.080556450000003</v>
          </cell>
          <cell r="J716">
            <v>87.727764449999995</v>
          </cell>
          <cell r="K716">
            <v>85.49136756</v>
          </cell>
          <cell r="L716" t="str">
            <v xml:space="preserve"> - </v>
          </cell>
          <cell r="M716" t="str">
            <v xml:space="preserve"> - </v>
          </cell>
          <cell r="N716" t="str">
            <v>-</v>
          </cell>
        </row>
        <row r="717">
          <cell r="A717" t="str">
            <v>ESCB_2006_Sep_DE_MAL</v>
          </cell>
          <cell r="B717" t="str">
            <v>ESCB</v>
          </cell>
          <cell r="C717">
            <v>2006</v>
          </cell>
          <cell r="D717" t="str">
            <v>Sep</v>
          </cell>
          <cell r="E717" t="str">
            <v>MAL</v>
          </cell>
          <cell r="F717" t="str">
            <v>DE</v>
          </cell>
          <cell r="G717">
            <v>65.48854738</v>
          </cell>
          <cell r="H717">
            <v>67.723714090000001</v>
          </cell>
          <cell r="I717">
            <v>67.598941949999997</v>
          </cell>
          <cell r="J717">
            <v>66.101683710000003</v>
          </cell>
          <cell r="K717">
            <v>65.144684960000006</v>
          </cell>
          <cell r="L717" t="str">
            <v xml:space="preserve"> - </v>
          </cell>
          <cell r="M717" t="str">
            <v xml:space="preserve"> - </v>
          </cell>
          <cell r="N717" t="str">
            <v>-</v>
          </cell>
        </row>
        <row r="718">
          <cell r="A718" t="str">
            <v>ESCB_2006_Sep_GR_MAL</v>
          </cell>
          <cell r="B718" t="str">
            <v>ESCB</v>
          </cell>
          <cell r="C718">
            <v>2006</v>
          </cell>
          <cell r="D718" t="str">
            <v>Sep</v>
          </cell>
          <cell r="E718" t="str">
            <v>MAL</v>
          </cell>
          <cell r="F718" t="str">
            <v>GR</v>
          </cell>
          <cell r="G718">
            <v>108.48179405</v>
          </cell>
          <cell r="H718">
            <v>107.4982988</v>
          </cell>
          <cell r="I718">
            <v>104.10841659</v>
          </cell>
          <cell r="J718">
            <v>100.85196711</v>
          </cell>
          <cell r="K718">
            <v>98.411719360000006</v>
          </cell>
          <cell r="L718" t="str">
            <v xml:space="preserve"> - </v>
          </cell>
          <cell r="M718" t="str">
            <v xml:space="preserve"> - </v>
          </cell>
          <cell r="N718" t="str">
            <v>-</v>
          </cell>
        </row>
        <row r="719">
          <cell r="A719" t="str">
            <v>ESCB_2006_Sep_ES_MAL</v>
          </cell>
          <cell r="B719" t="str">
            <v>ESCB</v>
          </cell>
          <cell r="C719">
            <v>2006</v>
          </cell>
          <cell r="D719" t="str">
            <v>Sep</v>
          </cell>
          <cell r="E719" t="str">
            <v>MAL</v>
          </cell>
          <cell r="F719" t="str">
            <v>ES</v>
          </cell>
          <cell r="G719">
            <v>46.397656320000003</v>
          </cell>
          <cell r="H719">
            <v>43.156710019999998</v>
          </cell>
          <cell r="I719">
            <v>39.837920750000002</v>
          </cell>
          <cell r="J719">
            <v>37.531569570000002</v>
          </cell>
          <cell r="K719">
            <v>35.99604128</v>
          </cell>
          <cell r="L719" t="str">
            <v xml:space="preserve"> - </v>
          </cell>
          <cell r="M719" t="str">
            <v xml:space="preserve"> - </v>
          </cell>
          <cell r="N719" t="str">
            <v>-</v>
          </cell>
        </row>
        <row r="720">
          <cell r="A720" t="str">
            <v>ESCB_2006_Sep_FR_MAL</v>
          </cell>
          <cell r="B720" t="str">
            <v>ESCB</v>
          </cell>
          <cell r="C720">
            <v>2006</v>
          </cell>
          <cell r="D720" t="str">
            <v>Sep</v>
          </cell>
          <cell r="E720" t="str">
            <v>MAL</v>
          </cell>
          <cell r="F720" t="str">
            <v>FR</v>
          </cell>
          <cell r="G720">
            <v>65.450586299999998</v>
          </cell>
          <cell r="H720">
            <v>67.634355490000004</v>
          </cell>
          <cell r="I720">
            <v>66.186585210000004</v>
          </cell>
          <cell r="J720">
            <v>66.104569780000006</v>
          </cell>
          <cell r="K720">
            <v>65.325342030000002</v>
          </cell>
          <cell r="L720" t="str">
            <v xml:space="preserve"> - </v>
          </cell>
          <cell r="M720" t="str">
            <v xml:space="preserve"> - </v>
          </cell>
          <cell r="N720" t="str">
            <v>-</v>
          </cell>
        </row>
        <row r="721">
          <cell r="A721" t="str">
            <v>ESCB_2006_Sep_IE_MAL</v>
          </cell>
          <cell r="B721" t="str">
            <v>ESCB</v>
          </cell>
          <cell r="C721">
            <v>2006</v>
          </cell>
          <cell r="D721" t="str">
            <v>Sep</v>
          </cell>
          <cell r="E721" t="str">
            <v>MAL</v>
          </cell>
          <cell r="F721" t="str">
            <v>IE</v>
          </cell>
          <cell r="G721">
            <v>29.445461640000001</v>
          </cell>
          <cell r="H721">
            <v>27.565773879999998</v>
          </cell>
          <cell r="I721">
            <v>24.887004839999999</v>
          </cell>
          <cell r="J721">
            <v>22.58312501</v>
          </cell>
          <cell r="K721">
            <v>20.65719343</v>
          </cell>
          <cell r="L721" t="str">
            <v xml:space="preserve"> - </v>
          </cell>
          <cell r="M721" t="str">
            <v xml:space="preserve"> - </v>
          </cell>
          <cell r="N721" t="str">
            <v>-</v>
          </cell>
        </row>
        <row r="722">
          <cell r="A722" t="str">
            <v>ESCB_2006_Sep_IT_MAL</v>
          </cell>
          <cell r="B722" t="str">
            <v>ESCB</v>
          </cell>
          <cell r="C722">
            <v>2006</v>
          </cell>
          <cell r="D722" t="str">
            <v>Sep</v>
          </cell>
          <cell r="E722" t="str">
            <v>MAL</v>
          </cell>
          <cell r="F722" t="str">
            <v>IT</v>
          </cell>
          <cell r="G722">
            <v>103.81669991</v>
          </cell>
          <cell r="H722">
            <v>106.37259295</v>
          </cell>
          <cell r="I722">
            <v>107.95545871</v>
          </cell>
          <cell r="J722">
            <v>109.22100277</v>
          </cell>
          <cell r="K722">
            <v>110.46787743</v>
          </cell>
          <cell r="L722" t="str">
            <v xml:space="preserve"> - </v>
          </cell>
          <cell r="M722" t="str">
            <v xml:space="preserve"> - </v>
          </cell>
          <cell r="N722" t="str">
            <v>-</v>
          </cell>
        </row>
        <row r="723">
          <cell r="A723" t="str">
            <v>ESCB_2006_Sep_LU_MAL</v>
          </cell>
          <cell r="B723" t="str">
            <v>ESCB</v>
          </cell>
          <cell r="C723">
            <v>2006</v>
          </cell>
          <cell r="D723" t="str">
            <v>Sep</v>
          </cell>
          <cell r="E723" t="str">
            <v>MAL</v>
          </cell>
          <cell r="F723" t="str">
            <v>LU</v>
          </cell>
          <cell r="G723">
            <v>6.5869653799999996</v>
          </cell>
          <cell r="H723">
            <v>6.01671478</v>
          </cell>
          <cell r="I723">
            <v>7.5929805400000001</v>
          </cell>
          <cell r="J723">
            <v>8.4959577799999995</v>
          </cell>
          <cell r="K723">
            <v>9.1205646999999992</v>
          </cell>
          <cell r="L723" t="str">
            <v xml:space="preserve"> - </v>
          </cell>
          <cell r="M723" t="str">
            <v xml:space="preserve"> - </v>
          </cell>
          <cell r="N723" t="str">
            <v>-</v>
          </cell>
        </row>
        <row r="724">
          <cell r="A724" t="str">
            <v>ESCB_2006_Sep_NL_MAL</v>
          </cell>
          <cell r="B724" t="str">
            <v>ESCB</v>
          </cell>
          <cell r="C724">
            <v>2006</v>
          </cell>
          <cell r="D724" t="str">
            <v>Sep</v>
          </cell>
          <cell r="E724" t="str">
            <v>MAL</v>
          </cell>
          <cell r="F724" t="str">
            <v>NL</v>
          </cell>
          <cell r="G724">
            <v>52.557700730000001</v>
          </cell>
          <cell r="H724">
            <v>52.658383630000003</v>
          </cell>
          <cell r="I724">
            <v>51.046331000000002</v>
          </cell>
          <cell r="J724">
            <v>48.604330230000002</v>
          </cell>
          <cell r="K724">
            <v>46.384220390000003</v>
          </cell>
          <cell r="L724" t="str">
            <v xml:space="preserve"> - </v>
          </cell>
          <cell r="M724" t="str">
            <v xml:space="preserve"> - </v>
          </cell>
          <cell r="N724" t="str">
            <v>-</v>
          </cell>
        </row>
        <row r="725">
          <cell r="A725" t="str">
            <v>ESCB_2006_Sep_AT_MAL</v>
          </cell>
          <cell r="B725" t="str">
            <v>ESCB</v>
          </cell>
          <cell r="C725">
            <v>2006</v>
          </cell>
          <cell r="D725" t="str">
            <v>Sep</v>
          </cell>
          <cell r="E725" t="str">
            <v>MAL</v>
          </cell>
          <cell r="F725" t="str">
            <v>AT</v>
          </cell>
          <cell r="G725">
            <v>63.554754369999998</v>
          </cell>
          <cell r="H725">
            <v>62.875386659999997</v>
          </cell>
          <cell r="I725">
            <v>62.180948780000001</v>
          </cell>
          <cell r="J725">
            <v>61.218207980000003</v>
          </cell>
          <cell r="K725">
            <v>59.992981640000004</v>
          </cell>
          <cell r="L725" t="str">
            <v xml:space="preserve"> - </v>
          </cell>
          <cell r="M725" t="str">
            <v xml:space="preserve"> - </v>
          </cell>
          <cell r="N725" t="str">
            <v>-</v>
          </cell>
        </row>
        <row r="726">
          <cell r="A726" t="str">
            <v>ESCB_2006_Sep_PT_MAL</v>
          </cell>
          <cell r="B726" t="str">
            <v>ESCB</v>
          </cell>
          <cell r="C726">
            <v>2006</v>
          </cell>
          <cell r="D726" t="str">
            <v>Sep</v>
          </cell>
          <cell r="E726" t="str">
            <v>MAL</v>
          </cell>
          <cell r="F726" t="str">
            <v>PT</v>
          </cell>
          <cell r="G726">
            <v>58.573659800000001</v>
          </cell>
          <cell r="H726">
            <v>63.975052210000001</v>
          </cell>
          <cell r="I726">
            <v>68.486669480000003</v>
          </cell>
          <cell r="J726">
            <v>70.956104620000005</v>
          </cell>
          <cell r="K726">
            <v>73.005265159999993</v>
          </cell>
          <cell r="L726" t="str">
            <v xml:space="preserve"> - </v>
          </cell>
          <cell r="M726" t="str">
            <v xml:space="preserve"> - </v>
          </cell>
          <cell r="N726" t="str">
            <v>-</v>
          </cell>
        </row>
        <row r="727">
          <cell r="A727" t="str">
            <v>ESCB_2006_Sep_FI_MAL</v>
          </cell>
          <cell r="B727" t="str">
            <v>ESCB</v>
          </cell>
          <cell r="C727">
            <v>2006</v>
          </cell>
          <cell r="D727" t="str">
            <v>Sep</v>
          </cell>
          <cell r="E727" t="str">
            <v>MAL</v>
          </cell>
          <cell r="F727" t="str">
            <v>FI</v>
          </cell>
          <cell r="G727">
            <v>44.272879850000002</v>
          </cell>
          <cell r="H727">
            <v>41.084213239999997</v>
          </cell>
          <cell r="I727">
            <v>39.279147389999999</v>
          </cell>
          <cell r="J727">
            <v>37.737985119999998</v>
          </cell>
          <cell r="K727">
            <v>35.79166257</v>
          </cell>
          <cell r="L727" t="str">
            <v xml:space="preserve"> - </v>
          </cell>
          <cell r="M727" t="str">
            <v xml:space="preserve"> - </v>
          </cell>
          <cell r="N727" t="str">
            <v>-</v>
          </cell>
        </row>
        <row r="728">
          <cell r="A728" t="str">
            <v>ESCB_2006_Sep_CZ_MAL</v>
          </cell>
          <cell r="B728" t="str">
            <v>ESCB</v>
          </cell>
          <cell r="C728">
            <v>2006</v>
          </cell>
          <cell r="D728" t="str">
            <v>Sep</v>
          </cell>
          <cell r="E728" t="str">
            <v>MAL</v>
          </cell>
          <cell r="F728" t="str">
            <v>CZ</v>
          </cell>
          <cell r="G728" t="str">
            <v xml:space="preserve"> - </v>
          </cell>
          <cell r="H728" t="str">
            <v xml:space="preserve"> - </v>
          </cell>
          <cell r="I728" t="str">
            <v xml:space="preserve"> - </v>
          </cell>
          <cell r="J728" t="str">
            <v xml:space="preserve"> - </v>
          </cell>
          <cell r="K728" t="str">
            <v xml:space="preserve"> - </v>
          </cell>
          <cell r="L728" t="str">
            <v xml:space="preserve"> - </v>
          </cell>
          <cell r="M728" t="str">
            <v xml:space="preserve"> - </v>
          </cell>
          <cell r="N728" t="str">
            <v>-</v>
          </cell>
        </row>
        <row r="729">
          <cell r="A729" t="str">
            <v>ESCB_2006_Sep_DK_MAL</v>
          </cell>
          <cell r="B729" t="str">
            <v>ESCB</v>
          </cell>
          <cell r="C729">
            <v>2006</v>
          </cell>
          <cell r="D729" t="str">
            <v>Sep</v>
          </cell>
          <cell r="E729" t="str">
            <v>MAL</v>
          </cell>
          <cell r="F729" t="str">
            <v>DK</v>
          </cell>
          <cell r="G729" t="str">
            <v xml:space="preserve"> - </v>
          </cell>
          <cell r="H729" t="str">
            <v xml:space="preserve"> - </v>
          </cell>
          <cell r="I729" t="str">
            <v xml:space="preserve"> - </v>
          </cell>
          <cell r="J729" t="str">
            <v xml:space="preserve"> - </v>
          </cell>
          <cell r="K729" t="str">
            <v xml:space="preserve"> - </v>
          </cell>
          <cell r="L729" t="str">
            <v xml:space="preserve"> - </v>
          </cell>
          <cell r="M729" t="str">
            <v xml:space="preserve"> - </v>
          </cell>
          <cell r="N729" t="str">
            <v>-</v>
          </cell>
        </row>
        <row r="730">
          <cell r="A730" t="str">
            <v>ESCB_2006_Sep_EE_MAL</v>
          </cell>
          <cell r="B730" t="str">
            <v>ESCB</v>
          </cell>
          <cell r="C730">
            <v>2006</v>
          </cell>
          <cell r="D730" t="str">
            <v>Sep</v>
          </cell>
          <cell r="E730" t="str">
            <v>MAL</v>
          </cell>
          <cell r="F730" t="str">
            <v>EE</v>
          </cell>
          <cell r="G730" t="str">
            <v xml:space="preserve"> - </v>
          </cell>
          <cell r="H730" t="str">
            <v xml:space="preserve"> - </v>
          </cell>
          <cell r="I730" t="str">
            <v xml:space="preserve"> - </v>
          </cell>
          <cell r="J730" t="str">
            <v xml:space="preserve"> - </v>
          </cell>
          <cell r="K730" t="str">
            <v xml:space="preserve"> - </v>
          </cell>
          <cell r="L730" t="str">
            <v xml:space="preserve"> - </v>
          </cell>
          <cell r="M730" t="str">
            <v xml:space="preserve"> - </v>
          </cell>
          <cell r="N730" t="str">
            <v>-</v>
          </cell>
        </row>
        <row r="731">
          <cell r="A731" t="str">
            <v>ESCB_2006_Sep_CY_MAL</v>
          </cell>
          <cell r="B731" t="str">
            <v>ESCB</v>
          </cell>
          <cell r="C731">
            <v>2006</v>
          </cell>
          <cell r="D731" t="str">
            <v>Sep</v>
          </cell>
          <cell r="E731" t="str">
            <v>MAL</v>
          </cell>
          <cell r="F731" t="str">
            <v>CY</v>
          </cell>
          <cell r="G731" t="str">
            <v xml:space="preserve"> - </v>
          </cell>
          <cell r="H731" t="str">
            <v xml:space="preserve"> - </v>
          </cell>
          <cell r="I731" t="str">
            <v xml:space="preserve"> - </v>
          </cell>
          <cell r="J731" t="str">
            <v xml:space="preserve"> - </v>
          </cell>
          <cell r="K731" t="str">
            <v xml:space="preserve"> - </v>
          </cell>
          <cell r="L731" t="str">
            <v xml:space="preserve"> - </v>
          </cell>
          <cell r="M731" t="str">
            <v xml:space="preserve"> - </v>
          </cell>
          <cell r="N731" t="str">
            <v>-</v>
          </cell>
        </row>
        <row r="732">
          <cell r="A732" t="str">
            <v>ESCB_2006_Sep_LV_MAL</v>
          </cell>
          <cell r="B732" t="str">
            <v>ESCB</v>
          </cell>
          <cell r="C732">
            <v>2006</v>
          </cell>
          <cell r="D732" t="str">
            <v>Sep</v>
          </cell>
          <cell r="E732" t="str">
            <v>MAL</v>
          </cell>
          <cell r="F732" t="str">
            <v>LV</v>
          </cell>
          <cell r="G732" t="str">
            <v xml:space="preserve"> - </v>
          </cell>
          <cell r="H732" t="str">
            <v xml:space="preserve"> - </v>
          </cell>
          <cell r="I732" t="str">
            <v xml:space="preserve"> - </v>
          </cell>
          <cell r="J732" t="str">
            <v xml:space="preserve"> - </v>
          </cell>
          <cell r="K732" t="str">
            <v xml:space="preserve"> - </v>
          </cell>
          <cell r="L732" t="str">
            <v xml:space="preserve"> - </v>
          </cell>
          <cell r="M732" t="str">
            <v xml:space="preserve"> - </v>
          </cell>
          <cell r="N732" t="str">
            <v>-</v>
          </cell>
        </row>
        <row r="733">
          <cell r="A733" t="str">
            <v>ESCB_2006_Sep_LT_MAL</v>
          </cell>
          <cell r="B733" t="str">
            <v>ESCB</v>
          </cell>
          <cell r="C733">
            <v>2006</v>
          </cell>
          <cell r="D733" t="str">
            <v>Sep</v>
          </cell>
          <cell r="E733" t="str">
            <v>MAL</v>
          </cell>
          <cell r="F733" t="str">
            <v>LT</v>
          </cell>
          <cell r="G733" t="str">
            <v xml:space="preserve"> - </v>
          </cell>
          <cell r="H733" t="str">
            <v xml:space="preserve"> - </v>
          </cell>
          <cell r="I733" t="str">
            <v xml:space="preserve"> - </v>
          </cell>
          <cell r="J733" t="str">
            <v xml:space="preserve"> - </v>
          </cell>
          <cell r="K733" t="str">
            <v xml:space="preserve"> - </v>
          </cell>
          <cell r="L733" t="str">
            <v xml:space="preserve"> - </v>
          </cell>
          <cell r="M733" t="str">
            <v xml:space="preserve"> - </v>
          </cell>
          <cell r="N733" t="str">
            <v>-</v>
          </cell>
        </row>
        <row r="734">
          <cell r="A734" t="str">
            <v>ESCB_2006_Sep_HU_MAL</v>
          </cell>
          <cell r="B734" t="str">
            <v>ESCB</v>
          </cell>
          <cell r="C734">
            <v>2006</v>
          </cell>
          <cell r="D734" t="str">
            <v>Sep</v>
          </cell>
          <cell r="E734" t="str">
            <v>MAL</v>
          </cell>
          <cell r="F734" t="str">
            <v>HU</v>
          </cell>
          <cell r="G734" t="str">
            <v xml:space="preserve"> - </v>
          </cell>
          <cell r="H734" t="str">
            <v xml:space="preserve"> - </v>
          </cell>
          <cell r="I734" t="str">
            <v xml:space="preserve"> - </v>
          </cell>
          <cell r="J734" t="str">
            <v xml:space="preserve"> - </v>
          </cell>
          <cell r="K734" t="str">
            <v xml:space="preserve"> - </v>
          </cell>
          <cell r="L734" t="str">
            <v xml:space="preserve"> - </v>
          </cell>
          <cell r="M734" t="str">
            <v xml:space="preserve"> - </v>
          </cell>
          <cell r="N734" t="str">
            <v>-</v>
          </cell>
        </row>
        <row r="735">
          <cell r="A735" t="str">
            <v>ESCB_2006_Sep_MT_MAL</v>
          </cell>
          <cell r="B735" t="str">
            <v>ESCB</v>
          </cell>
          <cell r="C735">
            <v>2006</v>
          </cell>
          <cell r="D735" t="str">
            <v>Sep</v>
          </cell>
          <cell r="E735" t="str">
            <v>MAL</v>
          </cell>
          <cell r="F735" t="str">
            <v>MT</v>
          </cell>
          <cell r="G735" t="str">
            <v xml:space="preserve"> - </v>
          </cell>
          <cell r="H735" t="str">
            <v xml:space="preserve"> - </v>
          </cell>
          <cell r="I735" t="str">
            <v xml:space="preserve"> - </v>
          </cell>
          <cell r="J735" t="str">
            <v xml:space="preserve"> - </v>
          </cell>
          <cell r="K735" t="str">
            <v xml:space="preserve"> - </v>
          </cell>
          <cell r="L735" t="str">
            <v xml:space="preserve"> - </v>
          </cell>
          <cell r="M735" t="str">
            <v xml:space="preserve"> - </v>
          </cell>
          <cell r="N735" t="str">
            <v>-</v>
          </cell>
        </row>
        <row r="736">
          <cell r="A736" t="str">
            <v>ESCB_2006_Sep_PL_MAL</v>
          </cell>
          <cell r="B736" t="str">
            <v>ESCB</v>
          </cell>
          <cell r="C736">
            <v>2006</v>
          </cell>
          <cell r="D736" t="str">
            <v>Sep</v>
          </cell>
          <cell r="E736" t="str">
            <v>MAL</v>
          </cell>
          <cell r="F736" t="str">
            <v>PL</v>
          </cell>
          <cell r="G736" t="str">
            <v xml:space="preserve"> - </v>
          </cell>
          <cell r="H736" t="str">
            <v xml:space="preserve"> - </v>
          </cell>
          <cell r="I736" t="str">
            <v xml:space="preserve"> - </v>
          </cell>
          <cell r="J736" t="str">
            <v xml:space="preserve"> - </v>
          </cell>
          <cell r="K736" t="str">
            <v xml:space="preserve"> - </v>
          </cell>
          <cell r="L736" t="str">
            <v xml:space="preserve"> - </v>
          </cell>
          <cell r="M736" t="str">
            <v xml:space="preserve"> - </v>
          </cell>
          <cell r="N736" t="str">
            <v>-</v>
          </cell>
        </row>
        <row r="737">
          <cell r="A737" t="str">
            <v>ESCB_2006_Sep_SI_MAL</v>
          </cell>
          <cell r="B737" t="str">
            <v>ESCB</v>
          </cell>
          <cell r="C737">
            <v>2006</v>
          </cell>
          <cell r="D737" t="str">
            <v>Sep</v>
          </cell>
          <cell r="E737" t="str">
            <v>MAL</v>
          </cell>
          <cell r="F737" t="str">
            <v>SI</v>
          </cell>
          <cell r="G737">
            <v>29.588449149999999</v>
          </cell>
          <cell r="H737">
            <v>29.086923630000001</v>
          </cell>
          <cell r="I737">
            <v>29.46889539</v>
          </cell>
          <cell r="J737">
            <v>29.34815682</v>
          </cell>
          <cell r="K737">
            <v>29.35503563</v>
          </cell>
          <cell r="L737" t="str">
            <v xml:space="preserve"> - </v>
          </cell>
          <cell r="M737" t="str">
            <v xml:space="preserve"> - </v>
          </cell>
          <cell r="N737" t="str">
            <v>-</v>
          </cell>
        </row>
        <row r="738">
          <cell r="A738" t="str">
            <v>ESCB_2006_Sep_SK_MAL</v>
          </cell>
          <cell r="B738" t="str">
            <v>ESCB</v>
          </cell>
          <cell r="C738">
            <v>2006</v>
          </cell>
          <cell r="D738" t="str">
            <v>Sep</v>
          </cell>
          <cell r="E738" t="str">
            <v>MAL</v>
          </cell>
          <cell r="F738" t="str">
            <v>SK</v>
          </cell>
          <cell r="G738" t="str">
            <v xml:space="preserve"> - </v>
          </cell>
          <cell r="H738" t="str">
            <v xml:space="preserve"> - </v>
          </cell>
          <cell r="I738" t="str">
            <v xml:space="preserve"> - </v>
          </cell>
          <cell r="J738" t="str">
            <v xml:space="preserve"> - </v>
          </cell>
          <cell r="K738" t="str">
            <v xml:space="preserve"> - </v>
          </cell>
          <cell r="L738" t="str">
            <v xml:space="preserve"> - </v>
          </cell>
          <cell r="M738" t="str">
            <v xml:space="preserve"> - </v>
          </cell>
          <cell r="N738" t="str">
            <v>-</v>
          </cell>
        </row>
        <row r="739">
          <cell r="A739" t="str">
            <v>ESCB_2006_Sep_SE_MAL</v>
          </cell>
          <cell r="B739" t="str">
            <v>ESCB</v>
          </cell>
          <cell r="C739">
            <v>2006</v>
          </cell>
          <cell r="D739" t="str">
            <v>Sep</v>
          </cell>
          <cell r="E739" t="str">
            <v>MAL</v>
          </cell>
          <cell r="F739" t="str">
            <v>SE</v>
          </cell>
          <cell r="G739" t="str">
            <v xml:space="preserve"> - </v>
          </cell>
          <cell r="H739" t="str">
            <v xml:space="preserve"> - </v>
          </cell>
          <cell r="I739" t="str">
            <v xml:space="preserve"> - </v>
          </cell>
          <cell r="J739" t="str">
            <v xml:space="preserve"> - </v>
          </cell>
          <cell r="K739" t="str">
            <v xml:space="preserve"> - </v>
          </cell>
          <cell r="L739" t="str">
            <v xml:space="preserve"> - </v>
          </cell>
          <cell r="M739" t="str">
            <v xml:space="preserve"> - </v>
          </cell>
          <cell r="N739" t="str">
            <v>-</v>
          </cell>
        </row>
        <row r="740">
          <cell r="A740" t="str">
            <v>ESCB_2006_Sep_GB_MAL</v>
          </cell>
          <cell r="B740" t="str">
            <v>ESCB</v>
          </cell>
          <cell r="C740">
            <v>2006</v>
          </cell>
          <cell r="D740" t="str">
            <v>Sep</v>
          </cell>
          <cell r="E740" t="str">
            <v>MAL</v>
          </cell>
          <cell r="F740" t="str">
            <v>GB</v>
          </cell>
          <cell r="G740" t="str">
            <v xml:space="preserve"> - </v>
          </cell>
          <cell r="H740" t="str">
            <v xml:space="preserve"> - </v>
          </cell>
          <cell r="I740" t="str">
            <v xml:space="preserve"> - </v>
          </cell>
          <cell r="J740" t="str">
            <v xml:space="preserve"> - </v>
          </cell>
          <cell r="K740" t="str">
            <v xml:space="preserve"> - </v>
          </cell>
          <cell r="L740" t="str">
            <v xml:space="preserve"> - </v>
          </cell>
          <cell r="M740" t="str">
            <v xml:space="preserve"> - </v>
          </cell>
          <cell r="N740" t="str">
            <v>-</v>
          </cell>
        </row>
        <row r="741">
          <cell r="A741" t="str">
            <v>ESCB_2006_Sep_I2_MAL</v>
          </cell>
          <cell r="B741" t="str">
            <v>ESCB</v>
          </cell>
          <cell r="C741">
            <v>2006</v>
          </cell>
          <cell r="D741" t="str">
            <v>Sep</v>
          </cell>
          <cell r="E741" t="str">
            <v>MAL</v>
          </cell>
          <cell r="F741" t="str">
            <v>I3</v>
          </cell>
          <cell r="G741">
            <v>69.869819750000005</v>
          </cell>
          <cell r="H741">
            <v>70.778734619999994</v>
          </cell>
          <cell r="I741">
            <v>69.820762189999996</v>
          </cell>
          <cell r="J741">
            <v>68.807624309999994</v>
          </cell>
          <cell r="K741">
            <v>67.924662729999994</v>
          </cell>
          <cell r="L741" t="str">
            <v xml:space="preserve"> - </v>
          </cell>
          <cell r="M741" t="str">
            <v xml:space="preserve"> - </v>
          </cell>
          <cell r="N741" t="str">
            <v>-</v>
          </cell>
        </row>
        <row r="742">
          <cell r="A742" t="str">
            <v>ESCB_2006_Sep_D3_MAL</v>
          </cell>
          <cell r="B742" t="str">
            <v>ESCB</v>
          </cell>
          <cell r="C742">
            <v>2006</v>
          </cell>
          <cell r="D742" t="str">
            <v>Sep</v>
          </cell>
          <cell r="E742" t="str">
            <v>MAL</v>
          </cell>
          <cell r="F742" t="str">
            <v>D3</v>
          </cell>
          <cell r="G742" t="str">
            <v xml:space="preserve"> - </v>
          </cell>
          <cell r="H742" t="str">
            <v xml:space="preserve"> - </v>
          </cell>
          <cell r="I742" t="str">
            <v xml:space="preserve"> - </v>
          </cell>
          <cell r="J742" t="str">
            <v xml:space="preserve"> - </v>
          </cell>
          <cell r="K742" t="str">
            <v xml:space="preserve"> - </v>
          </cell>
          <cell r="L742" t="str">
            <v xml:space="preserve"> - </v>
          </cell>
          <cell r="M742" t="str">
            <v xml:space="preserve"> - </v>
          </cell>
          <cell r="N742" t="str">
            <v>-</v>
          </cell>
        </row>
        <row r="743">
          <cell r="A743" t="str">
            <v>ESCB_2006_Sep_BE_YER</v>
          </cell>
          <cell r="B743" t="str">
            <v>ESCB</v>
          </cell>
          <cell r="C743">
            <v>2006</v>
          </cell>
          <cell r="D743" t="str">
            <v>Sep</v>
          </cell>
          <cell r="E743" t="str">
            <v>YER</v>
          </cell>
          <cell r="F743" t="str">
            <v>BE</v>
          </cell>
          <cell r="G743">
            <v>2.3914981271895952</v>
          </cell>
          <cell r="H743">
            <v>1.5390793412358494</v>
          </cell>
          <cell r="I743">
            <v>2.7026018363723647</v>
          </cell>
          <cell r="J743">
            <v>2.1083592754259861</v>
          </cell>
          <cell r="K743">
            <v>2.1361739472117058</v>
          </cell>
          <cell r="L743" t="str">
            <v xml:space="preserve"> - </v>
          </cell>
          <cell r="M743" t="str">
            <v xml:space="preserve"> - </v>
          </cell>
          <cell r="N743" t="str">
            <v>-</v>
          </cell>
        </row>
        <row r="744">
          <cell r="A744" t="str">
            <v>ESCB_2006_Sep_DE_YER</v>
          </cell>
          <cell r="B744" t="str">
            <v>ESCB</v>
          </cell>
          <cell r="C744">
            <v>2006</v>
          </cell>
          <cell r="D744" t="str">
            <v>Sep</v>
          </cell>
          <cell r="E744" t="str">
            <v>YER</v>
          </cell>
          <cell r="F744" t="str">
            <v>DE</v>
          </cell>
          <cell r="G744">
            <v>1.0961324513440118</v>
          </cell>
          <cell r="H744">
            <v>1.1098583281134555</v>
          </cell>
          <cell r="I744">
            <v>2.3311521293368331</v>
          </cell>
          <cell r="J744">
            <v>1.4438132656445557</v>
          </cell>
          <cell r="K744">
            <v>1.5233269449333342</v>
          </cell>
          <cell r="L744" t="str">
            <v xml:space="preserve"> - </v>
          </cell>
          <cell r="M744" t="str">
            <v xml:space="preserve"> - </v>
          </cell>
          <cell r="N744" t="str">
            <v>-</v>
          </cell>
        </row>
        <row r="745">
          <cell r="A745" t="str">
            <v>ESCB_2006_Sep_GR_YER</v>
          </cell>
          <cell r="B745" t="str">
            <v>ESCB</v>
          </cell>
          <cell r="C745">
            <v>2006</v>
          </cell>
          <cell r="D745" t="str">
            <v>Sep</v>
          </cell>
          <cell r="E745" t="str">
            <v>YER</v>
          </cell>
          <cell r="F745" t="str">
            <v>GR</v>
          </cell>
          <cell r="G745">
            <v>4.6763214091983585</v>
          </cell>
          <cell r="H745">
            <v>3.6579886081431257</v>
          </cell>
          <cell r="I745">
            <v>3.8300000343768348</v>
          </cell>
          <cell r="J745">
            <v>3.580052496715691</v>
          </cell>
          <cell r="K745">
            <v>3.6058149864232503</v>
          </cell>
          <cell r="L745" t="str">
            <v xml:space="preserve"> - </v>
          </cell>
          <cell r="M745" t="str">
            <v xml:space="preserve"> - </v>
          </cell>
          <cell r="N745" t="str">
            <v>-</v>
          </cell>
        </row>
        <row r="746">
          <cell r="A746" t="str">
            <v>ESCB_2006_Sep_ES_YER</v>
          </cell>
          <cell r="B746" t="str">
            <v>ESCB</v>
          </cell>
          <cell r="C746">
            <v>2006</v>
          </cell>
          <cell r="D746" t="str">
            <v>Sep</v>
          </cell>
          <cell r="E746" t="str">
            <v>YER</v>
          </cell>
          <cell r="F746" t="str">
            <v>ES</v>
          </cell>
          <cell r="G746">
            <v>3.0945929951257778</v>
          </cell>
          <cell r="H746">
            <v>3.4265932508978247</v>
          </cell>
          <cell r="I746">
            <v>3.4857843657374321</v>
          </cell>
          <cell r="J746">
            <v>3.0756906438592635</v>
          </cell>
          <cell r="K746">
            <v>2.6530506009390997</v>
          </cell>
          <cell r="L746" t="str">
            <v xml:space="preserve"> - </v>
          </cell>
          <cell r="M746" t="str">
            <v xml:space="preserve"> - </v>
          </cell>
          <cell r="N746" t="str">
            <v>-</v>
          </cell>
        </row>
        <row r="747">
          <cell r="A747" t="str">
            <v>ESCB_2006_Sep_FR_YER</v>
          </cell>
          <cell r="B747" t="str">
            <v>ESCB</v>
          </cell>
          <cell r="C747">
            <v>2006</v>
          </cell>
          <cell r="D747" t="str">
            <v>Sep</v>
          </cell>
          <cell r="E747" t="str">
            <v>YER</v>
          </cell>
          <cell r="F747" t="str">
            <v>FR</v>
          </cell>
          <cell r="G747">
            <v>2.0303473404128525</v>
          </cell>
          <cell r="H747">
            <v>1.1994356211300072</v>
          </cell>
          <cell r="I747">
            <v>2.4013725097816296</v>
          </cell>
          <cell r="J747">
            <v>2.3002948302098147</v>
          </cell>
          <cell r="K747">
            <v>2.2931449621298228</v>
          </cell>
          <cell r="L747" t="str">
            <v xml:space="preserve"> - </v>
          </cell>
          <cell r="M747" t="str">
            <v xml:space="preserve"> - </v>
          </cell>
          <cell r="N747" t="str">
            <v>-</v>
          </cell>
        </row>
        <row r="748">
          <cell r="A748" t="str">
            <v>ESCB_2006_Sep_IE_YER</v>
          </cell>
          <cell r="B748" t="str">
            <v>ESCB</v>
          </cell>
          <cell r="C748">
            <v>2006</v>
          </cell>
          <cell r="D748" t="str">
            <v>Sep</v>
          </cell>
          <cell r="E748" t="str">
            <v>YER</v>
          </cell>
          <cell r="F748" t="str">
            <v>IE</v>
          </cell>
          <cell r="G748">
            <v>4.3098549811542153</v>
          </cell>
          <cell r="H748">
            <v>5.5251303694632936</v>
          </cell>
          <cell r="I748">
            <v>5.300000037003727</v>
          </cell>
          <cell r="J748">
            <v>5.050999974659498</v>
          </cell>
          <cell r="K748">
            <v>4.5600000183782186</v>
          </cell>
          <cell r="L748" t="str">
            <v xml:space="preserve"> - </v>
          </cell>
          <cell r="M748" t="str">
            <v xml:space="preserve"> - </v>
          </cell>
          <cell r="N748" t="str">
            <v>-</v>
          </cell>
        </row>
        <row r="749">
          <cell r="A749" t="str">
            <v>ESCB_2006_Sep_IT_YER</v>
          </cell>
          <cell r="B749" t="str">
            <v>ESCB</v>
          </cell>
          <cell r="C749">
            <v>2006</v>
          </cell>
          <cell r="D749" t="str">
            <v>Sep</v>
          </cell>
          <cell r="E749" t="str">
            <v>YER</v>
          </cell>
          <cell r="F749" t="str">
            <v>IT</v>
          </cell>
          <cell r="G749">
            <v>0.88490350253893624</v>
          </cell>
          <cell r="H749">
            <v>0.10706630747256973</v>
          </cell>
          <cell r="I749">
            <v>1.6099953994588745</v>
          </cell>
          <cell r="J749">
            <v>1.3283048136814024</v>
          </cell>
          <cell r="K749">
            <v>1.4651135547113947</v>
          </cell>
          <cell r="L749" t="str">
            <v xml:space="preserve"> - </v>
          </cell>
          <cell r="M749" t="str">
            <v xml:space="preserve"> - </v>
          </cell>
          <cell r="N749" t="str">
            <v>-</v>
          </cell>
        </row>
        <row r="750">
          <cell r="A750" t="str">
            <v>ESCB_2006_Sep_LU_YER</v>
          </cell>
          <cell r="B750" t="str">
            <v>ESCB</v>
          </cell>
          <cell r="C750">
            <v>2006</v>
          </cell>
          <cell r="D750" t="str">
            <v>Sep</v>
          </cell>
          <cell r="E750" t="str">
            <v>YER</v>
          </cell>
          <cell r="F750" t="str">
            <v>LU</v>
          </cell>
          <cell r="G750">
            <v>4.2487457083036917</v>
          </cell>
          <cell r="H750">
            <v>4.5721809496853671</v>
          </cell>
          <cell r="I750">
            <v>5.0299055886335875</v>
          </cell>
          <cell r="J750">
            <v>3.8667559066512647</v>
          </cell>
          <cell r="K750">
            <v>4.2816212634417594</v>
          </cell>
          <cell r="L750" t="str">
            <v xml:space="preserve"> - </v>
          </cell>
          <cell r="M750" t="str">
            <v xml:space="preserve"> - </v>
          </cell>
          <cell r="N750" t="str">
            <v>-</v>
          </cell>
        </row>
        <row r="751">
          <cell r="A751" t="str">
            <v>ESCB_2006_Sep_NL_YER</v>
          </cell>
          <cell r="B751" t="str">
            <v>ESCB</v>
          </cell>
          <cell r="C751">
            <v>2006</v>
          </cell>
          <cell r="D751" t="str">
            <v>Sep</v>
          </cell>
          <cell r="E751" t="str">
            <v>YER</v>
          </cell>
          <cell r="F751" t="str">
            <v>NL</v>
          </cell>
          <cell r="G751">
            <v>1.9531736569565306</v>
          </cell>
          <cell r="H751">
            <v>1.5295937446142993</v>
          </cell>
          <cell r="I751">
            <v>2.6027994075278116</v>
          </cell>
          <cell r="J751">
            <v>2.5403788848804121</v>
          </cell>
          <cell r="K751">
            <v>2.8437024161316771</v>
          </cell>
          <cell r="L751" t="str">
            <v xml:space="preserve"> - </v>
          </cell>
          <cell r="M751" t="str">
            <v xml:space="preserve"> - </v>
          </cell>
          <cell r="N751" t="str">
            <v>-</v>
          </cell>
        </row>
        <row r="752">
          <cell r="A752" t="str">
            <v>ESCB_2006_Sep_AT_YER</v>
          </cell>
          <cell r="B752" t="str">
            <v>ESCB</v>
          </cell>
          <cell r="C752">
            <v>2006</v>
          </cell>
          <cell r="D752" t="str">
            <v>Sep</v>
          </cell>
          <cell r="E752" t="str">
            <v>YER</v>
          </cell>
          <cell r="F752" t="str">
            <v>AT</v>
          </cell>
          <cell r="G752">
            <v>2.6721578246788891</v>
          </cell>
          <cell r="H752">
            <v>2.0508977073552259</v>
          </cell>
          <cell r="I752">
            <v>2.999057327300636</v>
          </cell>
          <cell r="J752">
            <v>2.4814941636786436</v>
          </cell>
          <cell r="K752">
            <v>2.2249982146337555</v>
          </cell>
          <cell r="L752" t="str">
            <v xml:space="preserve"> - </v>
          </cell>
          <cell r="M752" t="str">
            <v xml:space="preserve"> - </v>
          </cell>
          <cell r="N752" t="str">
            <v>-</v>
          </cell>
        </row>
        <row r="753">
          <cell r="A753" t="str">
            <v>ESCB_2006_Sep_PT_YER</v>
          </cell>
          <cell r="B753" t="str">
            <v>ESCB</v>
          </cell>
          <cell r="C753">
            <v>2006</v>
          </cell>
          <cell r="D753" t="str">
            <v>Sep</v>
          </cell>
          <cell r="E753" t="str">
            <v>YER</v>
          </cell>
          <cell r="F753" t="str">
            <v>PT</v>
          </cell>
          <cell r="G753">
            <v>1.1820159769293737</v>
          </cell>
          <cell r="H753">
            <v>0.37376280535228457</v>
          </cell>
          <cell r="I753">
            <v>1.2164069048679282</v>
          </cell>
          <cell r="J753">
            <v>1.5191656990567237</v>
          </cell>
          <cell r="K753">
            <v>1.6508232034787351</v>
          </cell>
          <cell r="L753" t="str">
            <v xml:space="preserve"> - </v>
          </cell>
          <cell r="M753" t="str">
            <v xml:space="preserve"> - </v>
          </cell>
          <cell r="N753" t="str">
            <v>-</v>
          </cell>
        </row>
        <row r="754">
          <cell r="A754" t="str">
            <v>ESCB_2006_Sep_FI_YER</v>
          </cell>
          <cell r="B754" t="str">
            <v>ESCB</v>
          </cell>
          <cell r="C754">
            <v>2006</v>
          </cell>
          <cell r="D754" t="str">
            <v>Sep</v>
          </cell>
          <cell r="E754" t="str">
            <v>YER</v>
          </cell>
          <cell r="F754" t="str">
            <v>FI</v>
          </cell>
          <cell r="G754">
            <v>3.1232024542491299</v>
          </cell>
          <cell r="H754">
            <v>2.9996901146575716</v>
          </cell>
          <cell r="I754">
            <v>3.8540650326600812</v>
          </cell>
          <cell r="J754">
            <v>3.0942128629779964</v>
          </cell>
          <cell r="K754">
            <v>2.9930183901576868</v>
          </cell>
          <cell r="L754" t="str">
            <v xml:space="preserve"> - </v>
          </cell>
          <cell r="M754" t="str">
            <v xml:space="preserve"> - </v>
          </cell>
          <cell r="N754" t="str">
            <v>-</v>
          </cell>
        </row>
        <row r="755">
          <cell r="A755" t="str">
            <v>ESCB_2006_Sep_CZ_YER</v>
          </cell>
          <cell r="B755" t="str">
            <v>ESCB</v>
          </cell>
          <cell r="C755">
            <v>2006</v>
          </cell>
          <cell r="D755" t="str">
            <v>Sep</v>
          </cell>
          <cell r="E755" t="str">
            <v>YER</v>
          </cell>
          <cell r="F755" t="str">
            <v>CZ</v>
          </cell>
          <cell r="G755">
            <v>4.2133440971374512</v>
          </cell>
          <cell r="H755">
            <v>6.0858631134033203</v>
          </cell>
          <cell r="I755">
            <v>5.9544186592102051</v>
          </cell>
          <cell r="J755">
            <v>4.8436026573181152</v>
          </cell>
          <cell r="K755">
            <v>4.8233351707458496</v>
          </cell>
          <cell r="L755" t="str">
            <v xml:space="preserve"> - </v>
          </cell>
          <cell r="M755" t="str">
            <v xml:space="preserve"> - </v>
          </cell>
          <cell r="N755" t="str">
            <v>-</v>
          </cell>
        </row>
        <row r="756">
          <cell r="A756" t="str">
            <v>ESCB_2006_Sep_DK_YER</v>
          </cell>
          <cell r="B756" t="str">
            <v>ESCB</v>
          </cell>
          <cell r="C756">
            <v>2006</v>
          </cell>
          <cell r="D756" t="str">
            <v>Sep</v>
          </cell>
          <cell r="E756" t="str">
            <v>YER</v>
          </cell>
          <cell r="F756" t="str">
            <v>DK</v>
          </cell>
          <cell r="G756">
            <v>1.8702446222305298</v>
          </cell>
          <cell r="H756">
            <v>3.2265505790710449</v>
          </cell>
          <cell r="I756">
            <v>2.8223087787628174</v>
          </cell>
          <cell r="J756">
            <v>2.6697628498077393</v>
          </cell>
          <cell r="K756">
            <v>2.0456950664520264</v>
          </cell>
          <cell r="L756" t="str">
            <v xml:space="preserve"> - </v>
          </cell>
          <cell r="M756" t="str">
            <v xml:space="preserve"> - </v>
          </cell>
          <cell r="N756" t="str">
            <v>-</v>
          </cell>
        </row>
        <row r="757">
          <cell r="A757" t="str">
            <v>ESCB_2006_Sep_EE_YER</v>
          </cell>
          <cell r="B757" t="str">
            <v>ESCB</v>
          </cell>
          <cell r="C757">
            <v>2006</v>
          </cell>
          <cell r="D757" t="str">
            <v>Sep</v>
          </cell>
          <cell r="E757" t="str">
            <v>YER</v>
          </cell>
          <cell r="F757" t="str">
            <v>EE</v>
          </cell>
          <cell r="G757" t="str">
            <v xml:space="preserve"> - </v>
          </cell>
          <cell r="H757" t="str">
            <v xml:space="preserve"> - </v>
          </cell>
          <cell r="I757" t="str">
            <v xml:space="preserve"> - </v>
          </cell>
          <cell r="J757" t="str">
            <v xml:space="preserve"> - </v>
          </cell>
          <cell r="K757" t="str">
            <v xml:space="preserve"> - </v>
          </cell>
          <cell r="L757" t="str">
            <v xml:space="preserve"> - </v>
          </cell>
          <cell r="M757" t="str">
            <v xml:space="preserve"> - </v>
          </cell>
          <cell r="N757" t="str">
            <v>-</v>
          </cell>
        </row>
        <row r="758">
          <cell r="A758" t="str">
            <v>ESCB_2006_Sep_CY_YER</v>
          </cell>
          <cell r="B758" t="str">
            <v>ESCB</v>
          </cell>
          <cell r="C758">
            <v>2006</v>
          </cell>
          <cell r="D758" t="str">
            <v>Sep</v>
          </cell>
          <cell r="E758" t="str">
            <v>YER</v>
          </cell>
          <cell r="F758" t="str">
            <v>CY</v>
          </cell>
          <cell r="G758" t="str">
            <v xml:space="preserve"> - </v>
          </cell>
          <cell r="H758" t="str">
            <v xml:space="preserve"> - </v>
          </cell>
          <cell r="I758" t="str">
            <v xml:space="preserve"> - </v>
          </cell>
          <cell r="J758" t="str">
            <v xml:space="preserve"> - </v>
          </cell>
          <cell r="K758" t="str">
            <v xml:space="preserve"> - </v>
          </cell>
          <cell r="L758" t="str">
            <v xml:space="preserve"> - </v>
          </cell>
          <cell r="M758" t="str">
            <v xml:space="preserve"> - </v>
          </cell>
          <cell r="N758" t="str">
            <v>-</v>
          </cell>
        </row>
        <row r="759">
          <cell r="A759" t="str">
            <v>ESCB_2006_Sep_LV_YER</v>
          </cell>
          <cell r="B759" t="str">
            <v>ESCB</v>
          </cell>
          <cell r="C759">
            <v>2006</v>
          </cell>
          <cell r="D759" t="str">
            <v>Sep</v>
          </cell>
          <cell r="E759" t="str">
            <v>YER</v>
          </cell>
          <cell r="F759" t="str">
            <v>LV</v>
          </cell>
          <cell r="G759" t="str">
            <v xml:space="preserve"> - </v>
          </cell>
          <cell r="H759" t="str">
            <v xml:space="preserve"> - </v>
          </cell>
          <cell r="I759" t="str">
            <v xml:space="preserve"> - </v>
          </cell>
          <cell r="J759" t="str">
            <v xml:space="preserve"> - </v>
          </cell>
          <cell r="K759" t="str">
            <v xml:space="preserve"> - </v>
          </cell>
          <cell r="L759" t="str">
            <v xml:space="preserve"> - </v>
          </cell>
          <cell r="M759" t="str">
            <v xml:space="preserve"> - </v>
          </cell>
          <cell r="N759" t="str">
            <v>-</v>
          </cell>
        </row>
        <row r="760">
          <cell r="A760" t="str">
            <v>ESCB_2006_Sep_LT_YER</v>
          </cell>
          <cell r="B760" t="str">
            <v>ESCB</v>
          </cell>
          <cell r="C760">
            <v>2006</v>
          </cell>
          <cell r="D760" t="str">
            <v>Sep</v>
          </cell>
          <cell r="E760" t="str">
            <v>YER</v>
          </cell>
          <cell r="F760" t="str">
            <v>LT</v>
          </cell>
          <cell r="G760" t="str">
            <v xml:space="preserve"> - </v>
          </cell>
          <cell r="H760" t="str">
            <v xml:space="preserve"> - </v>
          </cell>
          <cell r="I760" t="str">
            <v xml:space="preserve"> - </v>
          </cell>
          <cell r="J760" t="str">
            <v xml:space="preserve"> - </v>
          </cell>
          <cell r="K760" t="str">
            <v xml:space="preserve"> - </v>
          </cell>
          <cell r="L760" t="str">
            <v xml:space="preserve"> - </v>
          </cell>
          <cell r="M760" t="str">
            <v xml:space="preserve"> - </v>
          </cell>
          <cell r="N760" t="str">
            <v>-</v>
          </cell>
        </row>
        <row r="761">
          <cell r="A761" t="str">
            <v>ESCB_2006_Sep_HU_YER</v>
          </cell>
          <cell r="B761" t="str">
            <v>ESCB</v>
          </cell>
          <cell r="C761">
            <v>2006</v>
          </cell>
          <cell r="D761" t="str">
            <v>Sep</v>
          </cell>
          <cell r="E761" t="str">
            <v>YER</v>
          </cell>
          <cell r="F761" t="str">
            <v>HU</v>
          </cell>
          <cell r="G761">
            <v>4.9148263931274414</v>
          </cell>
          <cell r="H761">
            <v>4.348963737487793</v>
          </cell>
          <cell r="I761">
            <v>4.0357027053833008</v>
          </cell>
          <cell r="J761">
            <v>1.8586293458938599</v>
          </cell>
          <cell r="K761">
            <v>2.8600015640258789</v>
          </cell>
          <cell r="L761" t="str">
            <v xml:space="preserve"> - </v>
          </cell>
          <cell r="M761" t="str">
            <v xml:space="preserve"> - </v>
          </cell>
          <cell r="N761" t="str">
            <v>-</v>
          </cell>
        </row>
        <row r="762">
          <cell r="A762" t="str">
            <v>ESCB_2006_Sep_MT_YER</v>
          </cell>
          <cell r="B762" t="str">
            <v>ESCB</v>
          </cell>
          <cell r="C762">
            <v>2006</v>
          </cell>
          <cell r="D762" t="str">
            <v>Sep</v>
          </cell>
          <cell r="E762" t="str">
            <v>YER</v>
          </cell>
          <cell r="F762" t="str">
            <v>MT</v>
          </cell>
          <cell r="G762" t="str">
            <v xml:space="preserve"> - </v>
          </cell>
          <cell r="H762" t="str">
            <v xml:space="preserve"> - </v>
          </cell>
          <cell r="I762" t="str">
            <v xml:space="preserve"> - </v>
          </cell>
          <cell r="J762" t="str">
            <v xml:space="preserve"> - </v>
          </cell>
          <cell r="K762" t="str">
            <v xml:space="preserve"> - </v>
          </cell>
          <cell r="L762" t="str">
            <v xml:space="preserve"> - </v>
          </cell>
          <cell r="M762" t="str">
            <v xml:space="preserve"> - </v>
          </cell>
          <cell r="N762" t="str">
            <v>-</v>
          </cell>
        </row>
        <row r="763">
          <cell r="A763" t="str">
            <v>ESCB_2006_Sep_PL_YER</v>
          </cell>
          <cell r="B763" t="str">
            <v>ESCB</v>
          </cell>
          <cell r="C763">
            <v>2006</v>
          </cell>
          <cell r="D763" t="str">
            <v>Sep</v>
          </cell>
          <cell r="E763" t="str">
            <v>YER</v>
          </cell>
          <cell r="F763" t="str">
            <v>PL</v>
          </cell>
          <cell r="G763">
            <v>5.2674317359924316</v>
          </cell>
          <cell r="H763">
            <v>3.2883477210998535</v>
          </cell>
          <cell r="I763">
            <v>4.5429401397705078</v>
          </cell>
          <cell r="J763">
            <v>4.2430181503295898</v>
          </cell>
          <cell r="K763">
            <v>4.733159065246582</v>
          </cell>
          <cell r="L763" t="str">
            <v xml:space="preserve"> - </v>
          </cell>
          <cell r="M763" t="str">
            <v xml:space="preserve"> - </v>
          </cell>
          <cell r="N763" t="str">
            <v>-</v>
          </cell>
        </row>
        <row r="764">
          <cell r="A764" t="str">
            <v>ESCB_2006_Sep_SI_YER</v>
          </cell>
          <cell r="B764" t="str">
            <v>ESCB</v>
          </cell>
          <cell r="C764">
            <v>2006</v>
          </cell>
          <cell r="D764" t="str">
            <v>Sep</v>
          </cell>
          <cell r="E764" t="str">
            <v>YER</v>
          </cell>
          <cell r="F764" t="str">
            <v>SI</v>
          </cell>
          <cell r="G764">
            <v>4.1667024078244186</v>
          </cell>
          <cell r="H764">
            <v>3.8690317518739858</v>
          </cell>
          <cell r="I764">
            <v>4.1999999544567457</v>
          </cell>
          <cell r="J764">
            <v>4.1000000432994899</v>
          </cell>
          <cell r="K764">
            <v>3.8999999645034533</v>
          </cell>
          <cell r="L764" t="str">
            <v xml:space="preserve"> - </v>
          </cell>
          <cell r="M764" t="str">
            <v xml:space="preserve"> - </v>
          </cell>
          <cell r="N764" t="str">
            <v>-</v>
          </cell>
        </row>
        <row r="765">
          <cell r="A765" t="str">
            <v>ESCB_2006_Sep_SK_YER</v>
          </cell>
          <cell r="B765" t="str">
            <v>ESCB</v>
          </cell>
          <cell r="C765">
            <v>2006</v>
          </cell>
          <cell r="D765" t="str">
            <v>Sep</v>
          </cell>
          <cell r="E765" t="str">
            <v>YER</v>
          </cell>
          <cell r="F765" t="str">
            <v>SK</v>
          </cell>
          <cell r="G765" t="str">
            <v xml:space="preserve"> - </v>
          </cell>
          <cell r="H765" t="str">
            <v xml:space="preserve"> - </v>
          </cell>
          <cell r="I765" t="str">
            <v xml:space="preserve"> - </v>
          </cell>
          <cell r="J765" t="str">
            <v xml:space="preserve"> - </v>
          </cell>
          <cell r="K765" t="str">
            <v xml:space="preserve"> - </v>
          </cell>
          <cell r="L765" t="str">
            <v xml:space="preserve"> - </v>
          </cell>
          <cell r="M765" t="str">
            <v xml:space="preserve"> - </v>
          </cell>
          <cell r="N765" t="str">
            <v>-</v>
          </cell>
        </row>
        <row r="766">
          <cell r="A766" t="str">
            <v>ESCB_2006_Sep_SK_YER</v>
          </cell>
          <cell r="B766" t="str">
            <v>ESCB</v>
          </cell>
          <cell r="C766">
            <v>2006</v>
          </cell>
          <cell r="D766" t="str">
            <v>Sep</v>
          </cell>
          <cell r="E766" t="str">
            <v>YER</v>
          </cell>
          <cell r="F766" t="str">
            <v>SE</v>
          </cell>
          <cell r="G766">
            <v>3.2641425132751465</v>
          </cell>
          <cell r="H766">
            <v>2.6773967742919922</v>
          </cell>
          <cell r="I766">
            <v>4.5400080680847168</v>
          </cell>
          <cell r="J766">
            <v>2.7999923229217529</v>
          </cell>
          <cell r="K766">
            <v>2.2000062465667725</v>
          </cell>
          <cell r="L766" t="str">
            <v xml:space="preserve"> - </v>
          </cell>
          <cell r="M766" t="str">
            <v xml:space="preserve"> - </v>
          </cell>
          <cell r="N766" t="str">
            <v>-</v>
          </cell>
        </row>
        <row r="767">
          <cell r="A767" t="str">
            <v>ESCB_2006_Sep_GB_YER</v>
          </cell>
          <cell r="B767" t="str">
            <v>ESCB</v>
          </cell>
          <cell r="C767">
            <v>2006</v>
          </cell>
          <cell r="D767" t="str">
            <v>Sep</v>
          </cell>
          <cell r="E767" t="str">
            <v>YER</v>
          </cell>
          <cell r="F767" t="str">
            <v>GB</v>
          </cell>
          <cell r="G767">
            <v>3.2628192901611328</v>
          </cell>
          <cell r="H767">
            <v>1.8550868034362793</v>
          </cell>
          <cell r="I767">
            <v>2.7131311893463135</v>
          </cell>
          <cell r="J767">
            <v>2.9060416221618652</v>
          </cell>
          <cell r="K767">
            <v>2.8343639373779297</v>
          </cell>
          <cell r="L767" t="str">
            <v xml:space="preserve"> - </v>
          </cell>
          <cell r="M767" t="str">
            <v xml:space="preserve"> - </v>
          </cell>
          <cell r="N767" t="str">
            <v>-</v>
          </cell>
        </row>
        <row r="768">
          <cell r="A768" t="str">
            <v>ESCB_2006_Sep_I2_YER</v>
          </cell>
          <cell r="B768" t="str">
            <v>ESCB</v>
          </cell>
          <cell r="C768">
            <v>2006</v>
          </cell>
          <cell r="D768" t="str">
            <v>Sep</v>
          </cell>
          <cell r="E768" t="str">
            <v>YER</v>
          </cell>
          <cell r="F768" t="str">
            <v>I3</v>
          </cell>
          <cell r="G768" t="str">
            <v xml:space="preserve"> - </v>
          </cell>
          <cell r="H768" t="str">
            <v xml:space="preserve"> - </v>
          </cell>
          <cell r="I768" t="str">
            <v xml:space="preserve"> - </v>
          </cell>
          <cell r="J768" t="str">
            <v xml:space="preserve"> - </v>
          </cell>
          <cell r="K768" t="str">
            <v xml:space="preserve"> - </v>
          </cell>
          <cell r="L768" t="str">
            <v xml:space="preserve"> - </v>
          </cell>
          <cell r="M768" t="str">
            <v xml:space="preserve"> - </v>
          </cell>
          <cell r="N768" t="str">
            <v>-</v>
          </cell>
        </row>
        <row r="769">
          <cell r="A769" t="str">
            <v>ESCB_2006_Sep_D3_YER</v>
          </cell>
          <cell r="B769" t="str">
            <v>ESCB</v>
          </cell>
          <cell r="C769">
            <v>2006</v>
          </cell>
          <cell r="D769" t="str">
            <v>Sep</v>
          </cell>
          <cell r="E769" t="str">
            <v>YER</v>
          </cell>
          <cell r="F769" t="str">
            <v>D3</v>
          </cell>
          <cell r="G769" t="str">
            <v xml:space="preserve"> - </v>
          </cell>
          <cell r="H769" t="str">
            <v xml:space="preserve"> - </v>
          </cell>
          <cell r="I769" t="str">
            <v xml:space="preserve"> - </v>
          </cell>
          <cell r="J769" t="str">
            <v xml:space="preserve"> - </v>
          </cell>
          <cell r="K769" t="str">
            <v xml:space="preserve"> - </v>
          </cell>
          <cell r="L769" t="str">
            <v xml:space="preserve"> - </v>
          </cell>
          <cell r="M769" t="str">
            <v xml:space="preserve"> - </v>
          </cell>
          <cell r="N769" t="str">
            <v>-</v>
          </cell>
        </row>
        <row r="770">
          <cell r="A770" t="str">
            <v>ESCB_2006_Sep_BE_CAB</v>
          </cell>
          <cell r="B770" t="str">
            <v>ESCB</v>
          </cell>
          <cell r="C770">
            <v>2006</v>
          </cell>
          <cell r="D770" t="str">
            <v>Sep</v>
          </cell>
          <cell r="E770" t="str">
            <v>CAB</v>
          </cell>
          <cell r="F770" t="str">
            <v>BE</v>
          </cell>
          <cell r="G770">
            <v>0.13051202000000001</v>
          </cell>
          <cell r="H770">
            <v>0.45029280999999999</v>
          </cell>
          <cell r="I770">
            <v>-5.6620200000000002E-3</v>
          </cell>
          <cell r="J770">
            <v>-0.57243736000000001</v>
          </cell>
          <cell r="K770">
            <v>-0.86347099999999999</v>
          </cell>
          <cell r="L770" t="str">
            <v xml:space="preserve"> - </v>
          </cell>
          <cell r="M770" t="str">
            <v xml:space="preserve"> - </v>
          </cell>
          <cell r="N770" t="str">
            <v>-</v>
          </cell>
        </row>
        <row r="771">
          <cell r="A771" t="str">
            <v>ESCB_2006_Sep_DE_CAB</v>
          </cell>
          <cell r="B771" t="str">
            <v>ESCB</v>
          </cell>
          <cell r="C771">
            <v>2006</v>
          </cell>
          <cell r="D771" t="str">
            <v>Sep</v>
          </cell>
          <cell r="E771" t="str">
            <v>CAB</v>
          </cell>
          <cell r="F771" t="str">
            <v>DE</v>
          </cell>
          <cell r="G771">
            <v>-3.2297907000000001</v>
          </cell>
          <cell r="H771">
            <v>-2.59864351</v>
          </cell>
          <cell r="I771">
            <v>-2.33656336</v>
          </cell>
          <cell r="J771">
            <v>-1.30853368</v>
          </cell>
          <cell r="K771">
            <v>-1.3</v>
          </cell>
          <cell r="L771" t="str">
            <v xml:space="preserve"> - </v>
          </cell>
          <cell r="M771" t="str">
            <v xml:space="preserve"> - </v>
          </cell>
          <cell r="N771" t="str">
            <v>-</v>
          </cell>
        </row>
        <row r="772">
          <cell r="A772" t="str">
            <v>ESCB_2006_Sep_GR_CAB</v>
          </cell>
          <cell r="B772" t="str">
            <v>ESCB</v>
          </cell>
          <cell r="C772">
            <v>2006</v>
          </cell>
          <cell r="D772" t="str">
            <v>Sep</v>
          </cell>
          <cell r="E772" t="str">
            <v>CAB</v>
          </cell>
          <cell r="F772" t="str">
            <v>GR</v>
          </cell>
          <cell r="G772">
            <v>-7.2373984599999996</v>
          </cell>
          <cell r="H772">
            <v>-4.6708431700000004</v>
          </cell>
          <cell r="I772">
            <v>-3.1230239399999999</v>
          </cell>
          <cell r="J772">
            <v>-3.2129556799999999</v>
          </cell>
          <cell r="K772">
            <v>-3.1413175099999999</v>
          </cell>
          <cell r="L772" t="str">
            <v xml:space="preserve"> - </v>
          </cell>
          <cell r="M772" t="str">
            <v xml:space="preserve"> - </v>
          </cell>
          <cell r="N772" t="str">
            <v>-</v>
          </cell>
        </row>
        <row r="773">
          <cell r="A773" t="str">
            <v>ESCB_2006_Sep_ES_CAB</v>
          </cell>
          <cell r="B773" t="str">
            <v>ESCB</v>
          </cell>
          <cell r="C773">
            <v>2006</v>
          </cell>
          <cell r="D773" t="str">
            <v>Sep</v>
          </cell>
          <cell r="E773" t="str">
            <v>CAB</v>
          </cell>
          <cell r="F773" t="str">
            <v>ES</v>
          </cell>
          <cell r="G773">
            <v>6.1731420000000002E-2</v>
          </cell>
          <cell r="H773">
            <v>1.1188659400000001</v>
          </cell>
          <cell r="I773">
            <v>1.1020692599999999</v>
          </cell>
          <cell r="J773">
            <v>0.60563977999999996</v>
          </cell>
          <cell r="K773">
            <v>0.41708065</v>
          </cell>
          <cell r="L773" t="str">
            <v xml:space="preserve"> - </v>
          </cell>
          <cell r="M773" t="str">
            <v xml:space="preserve"> - </v>
          </cell>
          <cell r="N773" t="str">
            <v>-</v>
          </cell>
        </row>
        <row r="774">
          <cell r="A774" t="str">
            <v>ESCB_2006_Sep_FR_CAB</v>
          </cell>
          <cell r="B774" t="str">
            <v>ESCB</v>
          </cell>
          <cell r="C774">
            <v>2006</v>
          </cell>
          <cell r="D774" t="str">
            <v>Sep</v>
          </cell>
          <cell r="E774" t="str">
            <v>CAB</v>
          </cell>
          <cell r="F774" t="str">
            <v>FR</v>
          </cell>
          <cell r="G774">
            <v>-3.50090521</v>
          </cell>
          <cell r="H774">
            <v>-2.4764163899999998</v>
          </cell>
          <cell r="I774">
            <v>-2.62619114</v>
          </cell>
          <cell r="J774">
            <v>-2.87698549</v>
          </cell>
          <cell r="K774">
            <v>-2.4173566100000001</v>
          </cell>
          <cell r="L774" t="str">
            <v xml:space="preserve"> - </v>
          </cell>
          <cell r="M774" t="str">
            <v xml:space="preserve"> - </v>
          </cell>
          <cell r="N774" t="str">
            <v>-</v>
          </cell>
        </row>
        <row r="775">
          <cell r="A775" t="str">
            <v>ESCB_2006_Sep_IE_CAB</v>
          </cell>
          <cell r="B775" t="str">
            <v>ESCB</v>
          </cell>
          <cell r="C775">
            <v>2006</v>
          </cell>
          <cell r="D775" t="str">
            <v>Sep</v>
          </cell>
          <cell r="E775" t="str">
            <v>CAB</v>
          </cell>
          <cell r="F775" t="str">
            <v>IE</v>
          </cell>
          <cell r="G775">
            <v>2.0813065700000002</v>
          </cell>
          <cell r="H775">
            <v>1.33955129</v>
          </cell>
          <cell r="I775">
            <v>0.72811137999999997</v>
          </cell>
          <cell r="J775">
            <v>0.42944655999999998</v>
          </cell>
          <cell r="K775">
            <v>8.3427879999999996E-2</v>
          </cell>
          <cell r="L775" t="str">
            <v xml:space="preserve"> - </v>
          </cell>
          <cell r="M775" t="str">
            <v xml:space="preserve"> - </v>
          </cell>
          <cell r="N775" t="str">
            <v>-</v>
          </cell>
        </row>
        <row r="776">
          <cell r="A776" t="str">
            <v>ESCB_2006_Sep_IT_CAB</v>
          </cell>
          <cell r="B776" t="str">
            <v>ESCB</v>
          </cell>
          <cell r="C776">
            <v>2006</v>
          </cell>
          <cell r="D776" t="str">
            <v>Sep</v>
          </cell>
          <cell r="E776" t="str">
            <v>CAB</v>
          </cell>
          <cell r="F776" t="str">
            <v>IT</v>
          </cell>
          <cell r="G776">
            <v>-3.3934210899999999</v>
          </cell>
          <cell r="H776">
            <v>-3.9435294299999999</v>
          </cell>
          <cell r="I776">
            <v>-4.17575349</v>
          </cell>
          <cell r="J776">
            <v>-4.5061392099999997</v>
          </cell>
          <cell r="K776">
            <v>-4.6811032399999997</v>
          </cell>
          <cell r="L776" t="str">
            <v xml:space="preserve"> - </v>
          </cell>
          <cell r="M776" t="str">
            <v xml:space="preserve"> - </v>
          </cell>
          <cell r="N776" t="str">
            <v>-</v>
          </cell>
        </row>
        <row r="777">
          <cell r="A777" t="str">
            <v>ESCB_2006_Sep_LU_CAB</v>
          </cell>
          <cell r="B777" t="str">
            <v>ESCB</v>
          </cell>
          <cell r="C777">
            <v>2006</v>
          </cell>
          <cell r="D777" t="str">
            <v>Sep</v>
          </cell>
          <cell r="E777" t="str">
            <v>CAB</v>
          </cell>
          <cell r="F777" t="str">
            <v>LU</v>
          </cell>
          <cell r="G777">
            <v>-1.1000000000000001</v>
          </cell>
          <cell r="H777">
            <v>-1.8</v>
          </cell>
          <cell r="I777">
            <v>-1.2</v>
          </cell>
          <cell r="J777">
            <v>-1.1000000000000001</v>
          </cell>
          <cell r="K777">
            <v>-1.2</v>
          </cell>
          <cell r="L777" t="str">
            <v xml:space="preserve"> - </v>
          </cell>
          <cell r="M777" t="str">
            <v xml:space="preserve"> - </v>
          </cell>
          <cell r="N777" t="str">
            <v>-</v>
          </cell>
        </row>
        <row r="778">
          <cell r="A778" t="str">
            <v>ESCB_2006_Sep_NL_CAB</v>
          </cell>
          <cell r="B778" t="str">
            <v>ESCB</v>
          </cell>
          <cell r="C778">
            <v>2006</v>
          </cell>
          <cell r="D778" t="str">
            <v>Sep</v>
          </cell>
          <cell r="E778" t="str">
            <v>CAB</v>
          </cell>
          <cell r="F778" t="str">
            <v>NL</v>
          </cell>
          <cell r="G778">
            <v>-1.7488308299999999</v>
          </cell>
          <cell r="H778">
            <v>0.46263082</v>
          </cell>
          <cell r="I778">
            <v>0.63511154999999997</v>
          </cell>
          <cell r="J778">
            <v>0.72865239000000004</v>
          </cell>
          <cell r="K778">
            <v>0.5</v>
          </cell>
          <cell r="L778" t="str">
            <v xml:space="preserve"> - </v>
          </cell>
          <cell r="M778" t="str">
            <v xml:space="preserve"> - </v>
          </cell>
          <cell r="N778" t="str">
            <v>-</v>
          </cell>
        </row>
        <row r="779">
          <cell r="A779" t="str">
            <v>ESCB_2006_Sep_AT_CAB</v>
          </cell>
          <cell r="B779" t="str">
            <v>ESCB</v>
          </cell>
          <cell r="C779">
            <v>2006</v>
          </cell>
          <cell r="D779" t="str">
            <v>Sep</v>
          </cell>
          <cell r="E779" t="str">
            <v>CAB</v>
          </cell>
          <cell r="F779" t="str">
            <v>AT</v>
          </cell>
          <cell r="G779">
            <v>-0.93056397000000002</v>
          </cell>
          <cell r="H779">
            <v>-1.2630545399999999</v>
          </cell>
          <cell r="I779">
            <v>-1.56096788</v>
          </cell>
          <cell r="J779">
            <v>-1.20493761</v>
          </cell>
          <cell r="K779">
            <v>-1.17442691</v>
          </cell>
          <cell r="L779" t="str">
            <v xml:space="preserve"> - </v>
          </cell>
          <cell r="M779" t="str">
            <v xml:space="preserve"> - </v>
          </cell>
          <cell r="N779" t="str">
            <v>-</v>
          </cell>
        </row>
        <row r="780">
          <cell r="A780" t="str">
            <v>ESCB_2006_Sep_PT_CAB</v>
          </cell>
          <cell r="B780" t="str">
            <v>ESCB</v>
          </cell>
          <cell r="C780">
            <v>2006</v>
          </cell>
          <cell r="D780" t="str">
            <v>Sep</v>
          </cell>
          <cell r="E780" t="str">
            <v>CAB</v>
          </cell>
          <cell r="F780" t="str">
            <v>PT</v>
          </cell>
          <cell r="G780">
            <v>-2.9837424800000001</v>
          </cell>
          <cell r="H780">
            <v>-5.6851831800000001</v>
          </cell>
          <cell r="I780">
            <v>-4.8527261199999998</v>
          </cell>
          <cell r="J780">
            <v>-5.0588377400000004</v>
          </cell>
          <cell r="K780">
            <v>-5.0131149800000001</v>
          </cell>
          <cell r="L780" t="str">
            <v xml:space="preserve"> - </v>
          </cell>
          <cell r="M780" t="str">
            <v xml:space="preserve"> - </v>
          </cell>
          <cell r="N780" t="str">
            <v>-</v>
          </cell>
        </row>
        <row r="781">
          <cell r="A781" t="str">
            <v>ESCB_2006_Sep_FI_CAB</v>
          </cell>
          <cell r="B781" t="str">
            <v>ESCB</v>
          </cell>
          <cell r="C781">
            <v>2006</v>
          </cell>
          <cell r="D781" t="str">
            <v>Sep</v>
          </cell>
          <cell r="E781" t="str">
            <v>CAB</v>
          </cell>
          <cell r="F781" t="str">
            <v>FI</v>
          </cell>
          <cell r="G781">
            <v>2.73500912</v>
          </cell>
          <cell r="H781">
            <v>2.68401003</v>
          </cell>
          <cell r="I781">
            <v>2.70863494</v>
          </cell>
          <cell r="J781">
            <v>2.86301191</v>
          </cell>
          <cell r="K781">
            <v>3.3032806300000002</v>
          </cell>
          <cell r="L781" t="str">
            <v xml:space="preserve"> - </v>
          </cell>
          <cell r="M781" t="str">
            <v xml:space="preserve"> - </v>
          </cell>
          <cell r="N781" t="str">
            <v>-</v>
          </cell>
        </row>
        <row r="782">
          <cell r="A782" t="str">
            <v>ESCB_2006_Sep_CZ_CAB</v>
          </cell>
          <cell r="B782" t="str">
            <v>ESCB</v>
          </cell>
          <cell r="C782">
            <v>2006</v>
          </cell>
          <cell r="D782" t="str">
            <v>Sep</v>
          </cell>
          <cell r="E782" t="str">
            <v>CAB</v>
          </cell>
          <cell r="F782" t="str">
            <v>CZ</v>
          </cell>
          <cell r="G782" t="str">
            <v xml:space="preserve"> - </v>
          </cell>
          <cell r="H782" t="str">
            <v xml:space="preserve"> - </v>
          </cell>
          <cell r="I782" t="str">
            <v xml:space="preserve"> - </v>
          </cell>
          <cell r="J782" t="str">
            <v xml:space="preserve"> - </v>
          </cell>
          <cell r="K782" t="str">
            <v xml:space="preserve"> - </v>
          </cell>
          <cell r="L782" t="str">
            <v xml:space="preserve"> - </v>
          </cell>
          <cell r="M782" t="str">
            <v xml:space="preserve"> - </v>
          </cell>
          <cell r="N782" t="str">
            <v>-</v>
          </cell>
        </row>
        <row r="783">
          <cell r="A783" t="str">
            <v>ESCB_2006_Sep_DK_CAB</v>
          </cell>
          <cell r="B783" t="str">
            <v>ESCB</v>
          </cell>
          <cell r="C783">
            <v>2006</v>
          </cell>
          <cell r="D783" t="str">
            <v>Sep</v>
          </cell>
          <cell r="E783" t="str">
            <v>CAB</v>
          </cell>
          <cell r="F783" t="str">
            <v>DK</v>
          </cell>
          <cell r="G783" t="str">
            <v xml:space="preserve"> - </v>
          </cell>
          <cell r="H783" t="str">
            <v xml:space="preserve"> - </v>
          </cell>
          <cell r="I783" t="str">
            <v xml:space="preserve"> - </v>
          </cell>
          <cell r="J783" t="str">
            <v xml:space="preserve"> - </v>
          </cell>
          <cell r="K783" t="str">
            <v xml:space="preserve"> - </v>
          </cell>
          <cell r="L783" t="str">
            <v xml:space="preserve"> - </v>
          </cell>
          <cell r="M783" t="str">
            <v xml:space="preserve"> - </v>
          </cell>
          <cell r="N783" t="str">
            <v>-</v>
          </cell>
        </row>
        <row r="784">
          <cell r="A784" t="str">
            <v>ESCB_2006_Sep_EE_CAB</v>
          </cell>
          <cell r="B784" t="str">
            <v>ESCB</v>
          </cell>
          <cell r="C784">
            <v>2006</v>
          </cell>
          <cell r="D784" t="str">
            <v>Sep</v>
          </cell>
          <cell r="E784" t="str">
            <v>CAB</v>
          </cell>
          <cell r="F784" t="str">
            <v>EE</v>
          </cell>
          <cell r="G784" t="str">
            <v xml:space="preserve"> - </v>
          </cell>
          <cell r="H784" t="str">
            <v xml:space="preserve"> - </v>
          </cell>
          <cell r="I784" t="str">
            <v xml:space="preserve"> - </v>
          </cell>
          <cell r="J784" t="str">
            <v xml:space="preserve"> - </v>
          </cell>
          <cell r="K784" t="str">
            <v xml:space="preserve"> - </v>
          </cell>
          <cell r="L784" t="str">
            <v xml:space="preserve"> - </v>
          </cell>
          <cell r="M784" t="str">
            <v xml:space="preserve"> - </v>
          </cell>
          <cell r="N784" t="str">
            <v>-</v>
          </cell>
        </row>
        <row r="785">
          <cell r="A785" t="str">
            <v>ESCB_2006_Sep_CY_CAB</v>
          </cell>
          <cell r="B785" t="str">
            <v>ESCB</v>
          </cell>
          <cell r="C785">
            <v>2006</v>
          </cell>
          <cell r="D785" t="str">
            <v>Sep</v>
          </cell>
          <cell r="E785" t="str">
            <v>CAB</v>
          </cell>
          <cell r="F785" t="str">
            <v>CY</v>
          </cell>
          <cell r="G785" t="str">
            <v xml:space="preserve"> - </v>
          </cell>
          <cell r="H785" t="str">
            <v xml:space="preserve"> - </v>
          </cell>
          <cell r="I785" t="str">
            <v xml:space="preserve"> - </v>
          </cell>
          <cell r="J785" t="str">
            <v xml:space="preserve"> - </v>
          </cell>
          <cell r="K785" t="str">
            <v xml:space="preserve"> - </v>
          </cell>
          <cell r="L785" t="str">
            <v xml:space="preserve"> - </v>
          </cell>
          <cell r="M785" t="str">
            <v xml:space="preserve"> - </v>
          </cell>
          <cell r="N785" t="str">
            <v>-</v>
          </cell>
        </row>
        <row r="786">
          <cell r="A786" t="str">
            <v>ESCB_2006_Sep_LV_CAB</v>
          </cell>
          <cell r="B786" t="str">
            <v>ESCB</v>
          </cell>
          <cell r="C786">
            <v>2006</v>
          </cell>
          <cell r="D786" t="str">
            <v>Sep</v>
          </cell>
          <cell r="E786" t="str">
            <v>CAB</v>
          </cell>
          <cell r="F786" t="str">
            <v>LV</v>
          </cell>
          <cell r="G786" t="str">
            <v xml:space="preserve"> - </v>
          </cell>
          <cell r="H786" t="str">
            <v xml:space="preserve"> - </v>
          </cell>
          <cell r="I786" t="str">
            <v xml:space="preserve"> - </v>
          </cell>
          <cell r="J786" t="str">
            <v xml:space="preserve"> - </v>
          </cell>
          <cell r="K786" t="str">
            <v xml:space="preserve"> - </v>
          </cell>
          <cell r="L786" t="str">
            <v xml:space="preserve"> - </v>
          </cell>
          <cell r="M786" t="str">
            <v xml:space="preserve"> - </v>
          </cell>
          <cell r="N786" t="str">
            <v>-</v>
          </cell>
        </row>
        <row r="787">
          <cell r="A787" t="str">
            <v>ESCB_2006_Sep_LT_CAB</v>
          </cell>
          <cell r="B787" t="str">
            <v>ESCB</v>
          </cell>
          <cell r="C787">
            <v>2006</v>
          </cell>
          <cell r="D787" t="str">
            <v>Sep</v>
          </cell>
          <cell r="E787" t="str">
            <v>CAB</v>
          </cell>
          <cell r="F787" t="str">
            <v>LT</v>
          </cell>
          <cell r="G787" t="str">
            <v xml:space="preserve"> - </v>
          </cell>
          <cell r="H787" t="str">
            <v xml:space="preserve"> - </v>
          </cell>
          <cell r="I787" t="str">
            <v xml:space="preserve"> - </v>
          </cell>
          <cell r="J787" t="str">
            <v xml:space="preserve"> - </v>
          </cell>
          <cell r="K787" t="str">
            <v xml:space="preserve"> - </v>
          </cell>
          <cell r="L787" t="str">
            <v xml:space="preserve"> - </v>
          </cell>
          <cell r="M787" t="str">
            <v xml:space="preserve"> - </v>
          </cell>
          <cell r="N787" t="str">
            <v>-</v>
          </cell>
        </row>
        <row r="788">
          <cell r="A788" t="str">
            <v>ESCB_2006_Sep_HU_CAB</v>
          </cell>
          <cell r="B788" t="str">
            <v>ESCB</v>
          </cell>
          <cell r="C788">
            <v>2006</v>
          </cell>
          <cell r="D788" t="str">
            <v>Sep</v>
          </cell>
          <cell r="E788" t="str">
            <v>CAB</v>
          </cell>
          <cell r="F788" t="str">
            <v>HU</v>
          </cell>
          <cell r="G788" t="str">
            <v xml:space="preserve"> - </v>
          </cell>
          <cell r="H788" t="str">
            <v xml:space="preserve"> - </v>
          </cell>
          <cell r="I788" t="str">
            <v xml:space="preserve"> - </v>
          </cell>
          <cell r="J788" t="str">
            <v xml:space="preserve"> - </v>
          </cell>
          <cell r="K788" t="str">
            <v xml:space="preserve"> - </v>
          </cell>
          <cell r="L788" t="str">
            <v xml:space="preserve"> - </v>
          </cell>
          <cell r="M788" t="str">
            <v xml:space="preserve"> - </v>
          </cell>
          <cell r="N788" t="str">
            <v>-</v>
          </cell>
        </row>
        <row r="789">
          <cell r="A789" t="str">
            <v>ESCB_2006_Sep_MT_CAB</v>
          </cell>
          <cell r="B789" t="str">
            <v>ESCB</v>
          </cell>
          <cell r="C789">
            <v>2006</v>
          </cell>
          <cell r="D789" t="str">
            <v>Sep</v>
          </cell>
          <cell r="E789" t="str">
            <v>CAB</v>
          </cell>
          <cell r="F789" t="str">
            <v>MT</v>
          </cell>
          <cell r="G789" t="str">
            <v xml:space="preserve"> - </v>
          </cell>
          <cell r="H789" t="str">
            <v xml:space="preserve"> - </v>
          </cell>
          <cell r="I789" t="str">
            <v xml:space="preserve"> - </v>
          </cell>
          <cell r="J789" t="str">
            <v xml:space="preserve"> - </v>
          </cell>
          <cell r="K789" t="str">
            <v xml:space="preserve"> - </v>
          </cell>
          <cell r="L789" t="str">
            <v xml:space="preserve"> - </v>
          </cell>
          <cell r="M789" t="str">
            <v xml:space="preserve"> - </v>
          </cell>
          <cell r="N789" t="str">
            <v>-</v>
          </cell>
        </row>
        <row r="790">
          <cell r="A790" t="str">
            <v>ESCB_2006_Sep_PL_CAB</v>
          </cell>
          <cell r="B790" t="str">
            <v>ESCB</v>
          </cell>
          <cell r="C790">
            <v>2006</v>
          </cell>
          <cell r="D790" t="str">
            <v>Sep</v>
          </cell>
          <cell r="E790" t="str">
            <v>CAB</v>
          </cell>
          <cell r="F790" t="str">
            <v>PL</v>
          </cell>
          <cell r="G790" t="str">
            <v xml:space="preserve"> - </v>
          </cell>
          <cell r="H790" t="str">
            <v xml:space="preserve"> - </v>
          </cell>
          <cell r="I790" t="str">
            <v xml:space="preserve"> - </v>
          </cell>
          <cell r="J790" t="str">
            <v xml:space="preserve"> - </v>
          </cell>
          <cell r="K790" t="str">
            <v xml:space="preserve"> - </v>
          </cell>
          <cell r="L790" t="str">
            <v xml:space="preserve"> - </v>
          </cell>
          <cell r="M790" t="str">
            <v xml:space="preserve"> - </v>
          </cell>
          <cell r="N790" t="str">
            <v>-</v>
          </cell>
        </row>
        <row r="791">
          <cell r="A791" t="str">
            <v>ESCB_2006_Sep_SI_CAB</v>
          </cell>
          <cell r="B791" t="str">
            <v>ESCB</v>
          </cell>
          <cell r="C791">
            <v>2006</v>
          </cell>
          <cell r="D791" t="str">
            <v>Sep</v>
          </cell>
          <cell r="E791" t="str">
            <v>CAB</v>
          </cell>
          <cell r="F791" t="str">
            <v>SI</v>
          </cell>
          <cell r="G791">
            <v>-2.2036550899999998</v>
          </cell>
          <cell r="H791">
            <v>-1.5806786900000001</v>
          </cell>
          <cell r="I791">
            <v>-1.42457269</v>
          </cell>
          <cell r="J791">
            <v>-1.70752177</v>
          </cell>
          <cell r="K791">
            <v>-1.87733968</v>
          </cell>
          <cell r="L791" t="str">
            <v xml:space="preserve"> - </v>
          </cell>
          <cell r="M791" t="str">
            <v xml:space="preserve"> - </v>
          </cell>
          <cell r="N791" t="str">
            <v>-</v>
          </cell>
        </row>
        <row r="792">
          <cell r="A792" t="str">
            <v>ESCB_2006_Sep_SK_CAB</v>
          </cell>
          <cell r="B792" t="str">
            <v>ESCB</v>
          </cell>
          <cell r="C792">
            <v>2006</v>
          </cell>
          <cell r="D792" t="str">
            <v>Sep</v>
          </cell>
          <cell r="E792" t="str">
            <v>CAB</v>
          </cell>
          <cell r="F792" t="str">
            <v>SK</v>
          </cell>
          <cell r="G792" t="str">
            <v xml:space="preserve"> - </v>
          </cell>
          <cell r="H792" t="str">
            <v xml:space="preserve"> - </v>
          </cell>
          <cell r="I792" t="str">
            <v xml:space="preserve"> - </v>
          </cell>
          <cell r="J792" t="str">
            <v xml:space="preserve"> - </v>
          </cell>
          <cell r="K792" t="str">
            <v xml:space="preserve"> - </v>
          </cell>
          <cell r="L792" t="str">
            <v xml:space="preserve"> - </v>
          </cell>
          <cell r="M792" t="str">
            <v xml:space="preserve"> - </v>
          </cell>
          <cell r="N792" t="str">
            <v>-</v>
          </cell>
        </row>
        <row r="793">
          <cell r="A793" t="str">
            <v>ESCB_2006_Sep_SE_CAB</v>
          </cell>
          <cell r="B793" t="str">
            <v>ESCB</v>
          </cell>
          <cell r="C793">
            <v>2006</v>
          </cell>
          <cell r="D793" t="str">
            <v>Sep</v>
          </cell>
          <cell r="E793" t="str">
            <v>CAB</v>
          </cell>
          <cell r="F793" t="str">
            <v>SE</v>
          </cell>
          <cell r="G793" t="str">
            <v xml:space="preserve"> - </v>
          </cell>
          <cell r="H793" t="str">
            <v xml:space="preserve"> - </v>
          </cell>
          <cell r="I793" t="str">
            <v xml:space="preserve"> - </v>
          </cell>
          <cell r="J793" t="str">
            <v xml:space="preserve"> - </v>
          </cell>
          <cell r="K793" t="str">
            <v xml:space="preserve"> - </v>
          </cell>
          <cell r="L793" t="str">
            <v xml:space="preserve"> - </v>
          </cell>
          <cell r="M793" t="str">
            <v xml:space="preserve"> - </v>
          </cell>
          <cell r="N793" t="str">
            <v>-</v>
          </cell>
        </row>
        <row r="794">
          <cell r="A794" t="str">
            <v>ESCB_2006_Sep_GB_CAB</v>
          </cell>
          <cell r="B794" t="str">
            <v>ESCB</v>
          </cell>
          <cell r="C794">
            <v>2006</v>
          </cell>
          <cell r="D794" t="str">
            <v>Sep</v>
          </cell>
          <cell r="E794" t="str">
            <v>CAB</v>
          </cell>
          <cell r="F794" t="str">
            <v>GB</v>
          </cell>
          <cell r="G794" t="str">
            <v xml:space="preserve"> - </v>
          </cell>
          <cell r="H794" t="str">
            <v xml:space="preserve"> - </v>
          </cell>
          <cell r="I794" t="str">
            <v xml:space="preserve"> - </v>
          </cell>
          <cell r="J794" t="str">
            <v xml:space="preserve"> - </v>
          </cell>
          <cell r="K794" t="str">
            <v xml:space="preserve"> - </v>
          </cell>
          <cell r="L794" t="str">
            <v xml:space="preserve"> - </v>
          </cell>
          <cell r="M794" t="str">
            <v xml:space="preserve"> - </v>
          </cell>
          <cell r="N794" t="str">
            <v>-</v>
          </cell>
        </row>
        <row r="795">
          <cell r="A795" t="str">
            <v>ESCB_2006_Sep_I2_CAB</v>
          </cell>
          <cell r="B795" t="str">
            <v>ESCB</v>
          </cell>
          <cell r="C795">
            <v>2006</v>
          </cell>
          <cell r="D795" t="str">
            <v>Sep</v>
          </cell>
          <cell r="E795" t="str">
            <v>CAB</v>
          </cell>
          <cell r="F795" t="str">
            <v>I3</v>
          </cell>
          <cell r="G795">
            <v>-2.5253334700000001</v>
          </cell>
          <cell r="H795">
            <v>-1.95885062</v>
          </cell>
          <cell r="I795">
            <v>-1.91383287</v>
          </cell>
          <cell r="J795">
            <v>-1.80140177</v>
          </cell>
          <cell r="K795">
            <v>-1.77031932</v>
          </cell>
          <cell r="L795" t="str">
            <v xml:space="preserve"> - </v>
          </cell>
          <cell r="M795" t="str">
            <v xml:space="preserve"> - </v>
          </cell>
          <cell r="N795" t="str">
            <v>-</v>
          </cell>
        </row>
        <row r="796">
          <cell r="A796" t="str">
            <v>ESCB_2006_Sep_D3_CAB</v>
          </cell>
          <cell r="B796" t="str">
            <v>ESCB</v>
          </cell>
          <cell r="C796">
            <v>2006</v>
          </cell>
          <cell r="D796" t="str">
            <v>Sep</v>
          </cell>
          <cell r="E796" t="str">
            <v>CAB</v>
          </cell>
          <cell r="F796" t="str">
            <v>D3</v>
          </cell>
          <cell r="G796" t="str">
            <v xml:space="preserve"> - </v>
          </cell>
          <cell r="H796" t="str">
            <v xml:space="preserve"> - </v>
          </cell>
          <cell r="I796" t="str">
            <v xml:space="preserve"> - </v>
          </cell>
          <cell r="J796" t="str">
            <v xml:space="preserve"> - </v>
          </cell>
          <cell r="K796" t="str">
            <v xml:space="preserve"> - </v>
          </cell>
          <cell r="L796" t="str">
            <v xml:space="preserve"> - </v>
          </cell>
          <cell r="M796" t="str">
            <v xml:space="preserve"> - </v>
          </cell>
          <cell r="N796" t="str">
            <v>-</v>
          </cell>
        </row>
        <row r="798">
          <cell r="A798" t="str">
            <v>SCP 2006/2007</v>
          </cell>
          <cell r="D798" t="str">
            <v>back to top</v>
          </cell>
        </row>
        <row r="799">
          <cell r="A799" t="str">
            <v>GOV_2006_A_BE_YER</v>
          </cell>
          <cell r="B799" t="str">
            <v>GOV</v>
          </cell>
          <cell r="C799">
            <v>2006</v>
          </cell>
          <cell r="D799" t="str">
            <v>A</v>
          </cell>
          <cell r="E799" t="str">
            <v>YER</v>
          </cell>
          <cell r="F799" t="str">
            <v>BE</v>
          </cell>
          <cell r="G799" t="str">
            <v>.</v>
          </cell>
          <cell r="H799">
            <v>1.2</v>
          </cell>
          <cell r="I799">
            <v>2.7</v>
          </cell>
          <cell r="J799">
            <v>2.2000000000000002</v>
          </cell>
          <cell r="K799">
            <v>2.1</v>
          </cell>
          <cell r="L799">
            <v>2.2000000000000002</v>
          </cell>
          <cell r="M799">
            <v>2.2000000000000002</v>
          </cell>
          <cell r="N799" t="str">
            <v>.</v>
          </cell>
        </row>
        <row r="800">
          <cell r="A800" t="str">
            <v>GOV_2006_A_DE_YER</v>
          </cell>
          <cell r="B800" t="str">
            <v>GOV</v>
          </cell>
          <cell r="C800">
            <v>2006</v>
          </cell>
          <cell r="D800" t="str">
            <v>A</v>
          </cell>
          <cell r="E800" t="str">
            <v>YER</v>
          </cell>
          <cell r="F800" t="str">
            <v>DE</v>
          </cell>
          <cell r="G800" t="str">
            <v>.</v>
          </cell>
          <cell r="H800">
            <v>0.9</v>
          </cell>
          <cell r="I800">
            <v>2.2999999999999998</v>
          </cell>
          <cell r="J800">
            <v>1.4</v>
          </cell>
          <cell r="K800">
            <v>1.75</v>
          </cell>
          <cell r="L800">
            <v>1.75</v>
          </cell>
          <cell r="M800">
            <v>1.75</v>
          </cell>
          <cell r="N800" t="str">
            <v>.</v>
          </cell>
        </row>
        <row r="801">
          <cell r="A801" t="str">
            <v>GOV_2006_A_GR_YER</v>
          </cell>
          <cell r="B801" t="str">
            <v>GOV</v>
          </cell>
          <cell r="C801">
            <v>2006</v>
          </cell>
          <cell r="D801" t="str">
            <v>A</v>
          </cell>
          <cell r="E801" t="str">
            <v>YER</v>
          </cell>
          <cell r="F801" t="str">
            <v>GR</v>
          </cell>
          <cell r="G801" t="str">
            <v>.</v>
          </cell>
          <cell r="H801">
            <v>3.7</v>
          </cell>
          <cell r="I801">
            <v>4</v>
          </cell>
          <cell r="J801">
            <v>3.9</v>
          </cell>
          <cell r="K801">
            <v>4</v>
          </cell>
          <cell r="L801">
            <v>4.0999999999999996</v>
          </cell>
          <cell r="M801" t="str">
            <v>.</v>
          </cell>
          <cell r="N801" t="str">
            <v>.</v>
          </cell>
        </row>
        <row r="802">
          <cell r="A802" t="str">
            <v>GOV_2006_A_ES_YER</v>
          </cell>
          <cell r="B802" t="str">
            <v>GOV</v>
          </cell>
          <cell r="C802">
            <v>2006</v>
          </cell>
          <cell r="D802" t="str">
            <v>A</v>
          </cell>
          <cell r="E802" t="str">
            <v>YER</v>
          </cell>
          <cell r="F802" t="str">
            <v>ES</v>
          </cell>
          <cell r="G802" t="str">
            <v>.</v>
          </cell>
          <cell r="H802">
            <v>3.5</v>
          </cell>
          <cell r="I802">
            <v>3.8</v>
          </cell>
          <cell r="J802">
            <v>3.4</v>
          </cell>
          <cell r="K802">
            <v>3.3</v>
          </cell>
          <cell r="L802">
            <v>3.3</v>
          </cell>
          <cell r="M802" t="str">
            <v>.</v>
          </cell>
          <cell r="N802" t="str">
            <v>.</v>
          </cell>
        </row>
        <row r="803">
          <cell r="A803" t="str">
            <v>GOV_2006_A_FR_YER</v>
          </cell>
          <cell r="B803" t="str">
            <v>GOV</v>
          </cell>
          <cell r="C803">
            <v>2006</v>
          </cell>
          <cell r="D803" t="str">
            <v>A</v>
          </cell>
          <cell r="E803" t="str">
            <v>YER</v>
          </cell>
          <cell r="F803" t="str">
            <v>FR</v>
          </cell>
          <cell r="G803" t="str">
            <v>.</v>
          </cell>
          <cell r="H803">
            <v>1.2</v>
          </cell>
          <cell r="I803">
            <v>2.25</v>
          </cell>
          <cell r="J803">
            <v>2.25</v>
          </cell>
          <cell r="K803">
            <v>2.25</v>
          </cell>
          <cell r="L803">
            <v>2.25</v>
          </cell>
          <cell r="M803">
            <v>2.25</v>
          </cell>
          <cell r="N803" t="str">
            <v>.</v>
          </cell>
        </row>
        <row r="804">
          <cell r="A804" t="str">
            <v>GOV_2006_A_IE_YER</v>
          </cell>
          <cell r="B804" t="str">
            <v>GOV</v>
          </cell>
          <cell r="C804">
            <v>2006</v>
          </cell>
          <cell r="D804" t="str">
            <v>A</v>
          </cell>
          <cell r="E804" t="str">
            <v>YER</v>
          </cell>
          <cell r="F804" t="str">
            <v>IE</v>
          </cell>
          <cell r="G804" t="str">
            <v>.</v>
          </cell>
          <cell r="H804">
            <v>5.5</v>
          </cell>
          <cell r="I804">
            <v>5.4</v>
          </cell>
          <cell r="J804">
            <v>5.3</v>
          </cell>
          <cell r="K804">
            <v>4.5999999999999996</v>
          </cell>
          <cell r="L804">
            <v>4.0999999999999996</v>
          </cell>
          <cell r="M804" t="str">
            <v>.</v>
          </cell>
          <cell r="N804" t="str">
            <v>.</v>
          </cell>
        </row>
        <row r="805">
          <cell r="A805" t="str">
            <v>GOV_2006_A_IT_YER</v>
          </cell>
          <cell r="B805" t="str">
            <v>GOV</v>
          </cell>
          <cell r="C805">
            <v>2006</v>
          </cell>
          <cell r="D805" t="str">
            <v>A</v>
          </cell>
          <cell r="E805" t="str">
            <v>YER</v>
          </cell>
          <cell r="F805" t="str">
            <v>IT</v>
          </cell>
          <cell r="G805">
            <v>1.1000000000000001</v>
          </cell>
          <cell r="H805">
            <v>0</v>
          </cell>
          <cell r="I805">
            <v>1.6</v>
          </cell>
          <cell r="J805">
            <v>1.3</v>
          </cell>
          <cell r="K805">
            <v>1.5</v>
          </cell>
          <cell r="L805">
            <v>1.6</v>
          </cell>
          <cell r="M805">
            <v>1.7</v>
          </cell>
          <cell r="N805">
            <v>1.7</v>
          </cell>
        </row>
        <row r="806">
          <cell r="A806" t="str">
            <v>GOV_2006_A_LU_YER</v>
          </cell>
          <cell r="B806" t="str">
            <v>GOV</v>
          </cell>
          <cell r="C806">
            <v>2006</v>
          </cell>
          <cell r="D806" t="str">
            <v>A</v>
          </cell>
          <cell r="E806" t="str">
            <v>YER</v>
          </cell>
          <cell r="F806" t="str">
            <v>LU</v>
          </cell>
          <cell r="G806" t="str">
            <v>.</v>
          </cell>
          <cell r="H806">
            <v>4</v>
          </cell>
          <cell r="I806">
            <v>5.5</v>
          </cell>
          <cell r="J806">
            <v>4</v>
          </cell>
          <cell r="K806">
            <v>5</v>
          </cell>
          <cell r="L806">
            <v>4</v>
          </cell>
          <cell r="M806" t="str">
            <v>.</v>
          </cell>
          <cell r="N806" t="str">
            <v>.</v>
          </cell>
        </row>
        <row r="807">
          <cell r="A807" t="str">
            <v>GOV_2006_A_NL_YER</v>
          </cell>
          <cell r="B807" t="str">
            <v>GOV</v>
          </cell>
          <cell r="C807">
            <v>2006</v>
          </cell>
          <cell r="D807" t="str">
            <v>A</v>
          </cell>
          <cell r="E807" t="str">
            <v>YER</v>
          </cell>
          <cell r="F807" t="str">
            <v>NL</v>
          </cell>
          <cell r="G807" t="str">
            <v>.</v>
          </cell>
          <cell r="H807">
            <v>1.5</v>
          </cell>
          <cell r="I807">
            <v>3.25</v>
          </cell>
          <cell r="J807">
            <v>3</v>
          </cell>
          <cell r="K807">
            <v>1.75</v>
          </cell>
          <cell r="L807">
            <v>1.75</v>
          </cell>
          <cell r="M807" t="str">
            <v>.</v>
          </cell>
          <cell r="N807" t="str">
            <v>.</v>
          </cell>
        </row>
        <row r="808">
          <cell r="A808" t="str">
            <v>GOV_2006_A_AT_YER</v>
          </cell>
          <cell r="B808" t="str">
            <v>GOV</v>
          </cell>
          <cell r="C808">
            <v>2006</v>
          </cell>
          <cell r="D808" t="str">
            <v>A</v>
          </cell>
          <cell r="E808" t="str">
            <v>YER</v>
          </cell>
          <cell r="F808" t="str">
            <v>AT</v>
          </cell>
          <cell r="G808" t="str">
            <v>.</v>
          </cell>
          <cell r="H808">
            <v>2</v>
          </cell>
          <cell r="I808">
            <v>3.1</v>
          </cell>
          <cell r="J808">
            <v>2.7</v>
          </cell>
          <cell r="K808">
            <v>2.2999999999999998</v>
          </cell>
          <cell r="L808">
            <v>2.5</v>
          </cell>
          <cell r="M808">
            <v>2.6</v>
          </cell>
          <cell r="N808" t="str">
            <v>.</v>
          </cell>
        </row>
        <row r="809">
          <cell r="A809" t="str">
            <v>GOV_2006_A_PT_YER</v>
          </cell>
          <cell r="B809" t="str">
            <v>GOV</v>
          </cell>
          <cell r="C809">
            <v>2006</v>
          </cell>
          <cell r="D809" t="str">
            <v>A</v>
          </cell>
          <cell r="E809" t="str">
            <v>YER</v>
          </cell>
          <cell r="F809" t="str">
            <v>PT</v>
          </cell>
          <cell r="G809" t="str">
            <v>.</v>
          </cell>
          <cell r="H809">
            <v>0.4</v>
          </cell>
          <cell r="I809">
            <v>1.4</v>
          </cell>
          <cell r="J809">
            <v>1.8</v>
          </cell>
          <cell r="K809">
            <v>2.4</v>
          </cell>
          <cell r="L809">
            <v>3</v>
          </cell>
          <cell r="M809">
            <v>3</v>
          </cell>
          <cell r="N809" t="str">
            <v>.</v>
          </cell>
        </row>
        <row r="810">
          <cell r="A810" t="str">
            <v>GOV_2006_A_FI_YER</v>
          </cell>
          <cell r="B810" t="str">
            <v>GOV</v>
          </cell>
          <cell r="C810">
            <v>2006</v>
          </cell>
          <cell r="D810" t="str">
            <v>A</v>
          </cell>
          <cell r="E810" t="str">
            <v>YER</v>
          </cell>
          <cell r="F810" t="str">
            <v>FI</v>
          </cell>
          <cell r="G810" t="str">
            <v>.</v>
          </cell>
          <cell r="H810">
            <v>2.9</v>
          </cell>
          <cell r="I810">
            <v>4.5</v>
          </cell>
          <cell r="J810">
            <v>3</v>
          </cell>
          <cell r="K810">
            <v>2.9</v>
          </cell>
          <cell r="L810">
            <v>2.6</v>
          </cell>
          <cell r="M810">
            <v>2.1</v>
          </cell>
          <cell r="N810" t="str">
            <v>.</v>
          </cell>
        </row>
        <row r="811">
          <cell r="A811" t="str">
            <v>GOV_2006_A_CZ_YER</v>
          </cell>
          <cell r="B811" t="str">
            <v>GOV</v>
          </cell>
          <cell r="C811">
            <v>2006</v>
          </cell>
          <cell r="D811" t="str">
            <v>A</v>
          </cell>
          <cell r="E811" t="str">
            <v>YER</v>
          </cell>
          <cell r="F811" t="str">
            <v>CZ</v>
          </cell>
          <cell r="G811" t="str">
            <v>.</v>
          </cell>
          <cell r="H811">
            <v>6.1</v>
          </cell>
          <cell r="I811">
            <v>6</v>
          </cell>
          <cell r="J811">
            <v>4.9000000000000004</v>
          </cell>
          <cell r="K811">
            <v>4.8</v>
          </cell>
          <cell r="L811">
            <v>4.8</v>
          </cell>
          <cell r="M811" t="str">
            <v>.</v>
          </cell>
          <cell r="N811" t="str">
            <v>.</v>
          </cell>
        </row>
        <row r="812">
          <cell r="A812" t="str">
            <v>GOV_2006_A_DK_YER</v>
          </cell>
          <cell r="B812" t="str">
            <v>GOV</v>
          </cell>
          <cell r="C812">
            <v>2006</v>
          </cell>
          <cell r="D812" t="str">
            <v>A</v>
          </cell>
          <cell r="E812" t="str">
            <v>YER</v>
          </cell>
          <cell r="F812" t="str">
            <v>DK</v>
          </cell>
          <cell r="H812">
            <v>3.6</v>
          </cell>
          <cell r="I812">
            <v>2.7</v>
          </cell>
          <cell r="J812">
            <v>2</v>
          </cell>
          <cell r="K812">
            <v>0.7</v>
          </cell>
          <cell r="L812">
            <v>0.7</v>
          </cell>
          <cell r="M812">
            <v>0.6</v>
          </cell>
          <cell r="N812" t="str">
            <v>.</v>
          </cell>
        </row>
        <row r="813">
          <cell r="A813" t="str">
            <v>GOV_2006_A_EE_YER</v>
          </cell>
          <cell r="B813" t="str">
            <v>GOV</v>
          </cell>
          <cell r="C813">
            <v>2006</v>
          </cell>
          <cell r="D813" t="str">
            <v>A</v>
          </cell>
          <cell r="E813" t="str">
            <v>YER</v>
          </cell>
          <cell r="F813" t="str">
            <v>EE</v>
          </cell>
          <cell r="G813" t="str">
            <v>.</v>
          </cell>
          <cell r="H813">
            <v>10.5</v>
          </cell>
          <cell r="I813">
            <v>11</v>
          </cell>
          <cell r="J813">
            <v>8.3000000000000007</v>
          </cell>
          <cell r="K813">
            <v>7.7</v>
          </cell>
          <cell r="L813">
            <v>7.6</v>
          </cell>
          <cell r="M813">
            <v>7.5</v>
          </cell>
          <cell r="N813" t="str">
            <v>.</v>
          </cell>
        </row>
        <row r="814">
          <cell r="A814" t="str">
            <v>GOV_2006_A_CY_YER</v>
          </cell>
          <cell r="B814" t="str">
            <v>GOV</v>
          </cell>
          <cell r="C814">
            <v>2006</v>
          </cell>
          <cell r="D814" t="str">
            <v>A</v>
          </cell>
          <cell r="E814" t="str">
            <v>YER</v>
          </cell>
          <cell r="F814" t="str">
            <v>CY</v>
          </cell>
          <cell r="G814" t="str">
            <v>.</v>
          </cell>
          <cell r="H814">
            <v>3.9</v>
          </cell>
          <cell r="I814">
            <v>3.7</v>
          </cell>
          <cell r="J814">
            <v>3.9</v>
          </cell>
          <cell r="K814">
            <v>4.0999999999999996</v>
          </cell>
          <cell r="L814">
            <v>4.0999999999999996</v>
          </cell>
          <cell r="M814">
            <v>4.0999999999999996</v>
          </cell>
          <cell r="N814" t="str">
            <v>.</v>
          </cell>
        </row>
        <row r="815">
          <cell r="A815" t="str">
            <v>GOV_2006_A_LV_YER</v>
          </cell>
          <cell r="B815" t="str">
            <v>GOV</v>
          </cell>
          <cell r="C815">
            <v>2006</v>
          </cell>
          <cell r="D815" t="str">
            <v>A</v>
          </cell>
          <cell r="E815" t="str">
            <v>YER</v>
          </cell>
          <cell r="F815" t="str">
            <v>LV</v>
          </cell>
          <cell r="G815" t="str">
            <v>.</v>
          </cell>
          <cell r="H815">
            <v>10.199999999999999</v>
          </cell>
          <cell r="I815">
            <v>11.5</v>
          </cell>
          <cell r="J815">
            <v>9</v>
          </cell>
          <cell r="K815">
            <v>7.5</v>
          </cell>
          <cell r="L815">
            <v>7.5</v>
          </cell>
          <cell r="M815" t="str">
            <v>.</v>
          </cell>
          <cell r="N815" t="str">
            <v>.</v>
          </cell>
        </row>
        <row r="816">
          <cell r="A816" t="str">
            <v>GOV_2006_A_LT_YER</v>
          </cell>
          <cell r="B816" t="str">
            <v>GOV</v>
          </cell>
          <cell r="C816">
            <v>2006</v>
          </cell>
          <cell r="D816" t="str">
            <v>A</v>
          </cell>
          <cell r="E816" t="str">
            <v>YER</v>
          </cell>
          <cell r="F816" t="str">
            <v>LT</v>
          </cell>
          <cell r="G816" t="str">
            <v>.</v>
          </cell>
          <cell r="H816">
            <v>7.6</v>
          </cell>
          <cell r="I816">
            <v>7.8</v>
          </cell>
          <cell r="J816">
            <v>6.3</v>
          </cell>
          <cell r="K816">
            <v>5.3</v>
          </cell>
          <cell r="L816">
            <v>4.5</v>
          </cell>
          <cell r="M816" t="str">
            <v>.</v>
          </cell>
          <cell r="N816" t="str">
            <v>.</v>
          </cell>
        </row>
        <row r="817">
          <cell r="A817" t="str">
            <v>GOV_2006_A_HU_YER</v>
          </cell>
          <cell r="B817" t="str">
            <v>GOV</v>
          </cell>
          <cell r="C817">
            <v>2006</v>
          </cell>
          <cell r="D817" t="str">
            <v>A</v>
          </cell>
          <cell r="E817" t="str">
            <v>YER</v>
          </cell>
          <cell r="F817" t="str">
            <v>HU</v>
          </cell>
          <cell r="G817" t="str">
            <v>.</v>
          </cell>
          <cell r="H817">
            <v>4.2</v>
          </cell>
          <cell r="I817">
            <v>4</v>
          </cell>
          <cell r="J817">
            <v>2.2000000000000002</v>
          </cell>
          <cell r="K817">
            <v>2.6</v>
          </cell>
          <cell r="L817">
            <v>4.2</v>
          </cell>
          <cell r="M817">
            <v>4.3</v>
          </cell>
          <cell r="N817" t="str">
            <v>.</v>
          </cell>
        </row>
        <row r="818">
          <cell r="A818" t="str">
            <v>GOV_2006_A_MT_YER</v>
          </cell>
          <cell r="B818" t="str">
            <v>GOV</v>
          </cell>
          <cell r="C818">
            <v>2006</v>
          </cell>
          <cell r="D818" t="str">
            <v>A</v>
          </cell>
          <cell r="E818" t="str">
            <v>YER</v>
          </cell>
          <cell r="F818" t="str">
            <v>MT</v>
          </cell>
          <cell r="G818" t="str">
            <v>.</v>
          </cell>
          <cell r="H818">
            <v>2.2000000000000002</v>
          </cell>
          <cell r="I818">
            <v>2.9</v>
          </cell>
          <cell r="J818">
            <v>3</v>
          </cell>
          <cell r="K818">
            <v>3.1</v>
          </cell>
          <cell r="L818">
            <v>3.1</v>
          </cell>
          <cell r="M818" t="str">
            <v>.</v>
          </cell>
          <cell r="N818" t="str">
            <v>.</v>
          </cell>
        </row>
        <row r="819">
          <cell r="A819" t="str">
            <v>GOV_2006_A_PL_YER</v>
          </cell>
          <cell r="B819" t="str">
            <v>GOV</v>
          </cell>
          <cell r="C819">
            <v>2006</v>
          </cell>
          <cell r="D819" t="str">
            <v>A</v>
          </cell>
          <cell r="E819" t="str">
            <v>YER</v>
          </cell>
          <cell r="F819" t="str">
            <v>PL</v>
          </cell>
          <cell r="G819" t="str">
            <v>.</v>
          </cell>
          <cell r="H819">
            <v>3.5</v>
          </cell>
          <cell r="I819">
            <v>5.4</v>
          </cell>
          <cell r="J819">
            <v>5.0999999999999996</v>
          </cell>
          <cell r="K819">
            <v>5.0999999999999996</v>
          </cell>
          <cell r="L819">
            <v>5.6</v>
          </cell>
          <cell r="M819" t="str">
            <v>.</v>
          </cell>
          <cell r="N819" t="str">
            <v>.</v>
          </cell>
        </row>
        <row r="820">
          <cell r="A820" t="str">
            <v>GOV_2006_A_SI_YER</v>
          </cell>
          <cell r="B820" t="str">
            <v>GOV</v>
          </cell>
          <cell r="C820">
            <v>2006</v>
          </cell>
          <cell r="D820" t="str">
            <v>A</v>
          </cell>
          <cell r="E820" t="str">
            <v>YER</v>
          </cell>
          <cell r="F820" t="str">
            <v>SI</v>
          </cell>
          <cell r="G820" t="str">
            <v>.</v>
          </cell>
          <cell r="H820">
            <v>4</v>
          </cell>
          <cell r="I820">
            <v>4.7</v>
          </cell>
          <cell r="J820">
            <v>4.3</v>
          </cell>
          <cell r="K820">
            <v>4.2</v>
          </cell>
          <cell r="L820">
            <v>4.0999999999999996</v>
          </cell>
          <cell r="M820" t="str">
            <v>.</v>
          </cell>
          <cell r="N820" t="str">
            <v>.</v>
          </cell>
        </row>
        <row r="821">
          <cell r="A821" t="str">
            <v>GOV_2006_A_SK_YER</v>
          </cell>
          <cell r="B821" t="str">
            <v>GOV</v>
          </cell>
          <cell r="C821">
            <v>2006</v>
          </cell>
          <cell r="D821" t="str">
            <v>A</v>
          </cell>
          <cell r="E821" t="str">
            <v>YER</v>
          </cell>
          <cell r="F821" t="str">
            <v>SK</v>
          </cell>
          <cell r="G821" t="str">
            <v>.</v>
          </cell>
          <cell r="H821">
            <v>6.1</v>
          </cell>
          <cell r="I821">
            <v>6.6</v>
          </cell>
          <cell r="J821">
            <v>7.1</v>
          </cell>
          <cell r="K821">
            <v>5.5</v>
          </cell>
          <cell r="L821">
            <v>5.0999999999999996</v>
          </cell>
          <cell r="M821">
            <v>5</v>
          </cell>
          <cell r="N821" t="str">
            <v>.</v>
          </cell>
        </row>
        <row r="822">
          <cell r="A822" t="str">
            <v>GOV_2006_A_SE_YER</v>
          </cell>
          <cell r="B822" t="str">
            <v>GOV</v>
          </cell>
          <cell r="C822">
            <v>2006</v>
          </cell>
          <cell r="D822" t="str">
            <v>A</v>
          </cell>
          <cell r="E822" t="str">
            <v>YER</v>
          </cell>
          <cell r="F822" t="str">
            <v>SE</v>
          </cell>
          <cell r="H822">
            <v>2.7</v>
          </cell>
          <cell r="I822">
            <v>4</v>
          </cell>
          <cell r="J822">
            <v>3.3</v>
          </cell>
          <cell r="K822">
            <v>3.1</v>
          </cell>
          <cell r="L822">
            <v>2.7</v>
          </cell>
          <cell r="M822" t="str">
            <v>.</v>
          </cell>
          <cell r="N822" t="str">
            <v>.</v>
          </cell>
        </row>
        <row r="823">
          <cell r="A823" t="str">
            <v>GOV_2006_A_GB_YER</v>
          </cell>
          <cell r="B823" t="str">
            <v>GOV</v>
          </cell>
          <cell r="C823">
            <v>2006</v>
          </cell>
          <cell r="D823" t="str">
            <v>A</v>
          </cell>
          <cell r="E823" t="str">
            <v>YER</v>
          </cell>
          <cell r="F823" t="str">
            <v>GB</v>
          </cell>
          <cell r="G823" t="str">
            <v>.</v>
          </cell>
          <cell r="H823">
            <v>2</v>
          </cell>
          <cell r="I823">
            <v>2.75</v>
          </cell>
          <cell r="J823">
            <v>2.75</v>
          </cell>
          <cell r="K823">
            <v>2.5</v>
          </cell>
          <cell r="L823">
            <v>2.5</v>
          </cell>
          <cell r="M823">
            <v>2.5</v>
          </cell>
          <cell r="N823">
            <v>2.5</v>
          </cell>
        </row>
        <row r="824">
          <cell r="A824" t="str">
            <v>GOV_2006_A_D3_YER</v>
          </cell>
          <cell r="B824" t="str">
            <v>GOV</v>
          </cell>
          <cell r="C824">
            <v>2006</v>
          </cell>
          <cell r="D824" t="str">
            <v>A</v>
          </cell>
          <cell r="E824" t="str">
            <v>YER</v>
          </cell>
          <cell r="F824" t="str">
            <v>D3</v>
          </cell>
          <cell r="G824" t="str">
            <v>.</v>
          </cell>
          <cell r="H824">
            <v>8.9705374799254251E-2</v>
          </cell>
          <cell r="I824">
            <v>3.5531873356039467</v>
          </cell>
          <cell r="J824">
            <v>3.5418340362662497</v>
          </cell>
          <cell r="K824">
            <v>3.2355011931030062</v>
          </cell>
          <cell r="L824">
            <v>3.1014560370206761</v>
          </cell>
          <cell r="M824">
            <v>3.0640986515355171</v>
          </cell>
          <cell r="N824" t="str">
            <v>.</v>
          </cell>
        </row>
        <row r="825">
          <cell r="A825" t="str">
            <v>GOV_2006_A_BE_YEN</v>
          </cell>
          <cell r="B825" t="str">
            <v>GOV</v>
          </cell>
          <cell r="C825">
            <v>2006</v>
          </cell>
          <cell r="D825" t="str">
            <v>A</v>
          </cell>
          <cell r="E825" t="str">
            <v>YEN</v>
          </cell>
          <cell r="F825" t="str">
            <v>BE</v>
          </cell>
          <cell r="G825" t="str">
            <v>.</v>
          </cell>
          <cell r="H825">
            <v>3.5</v>
          </cell>
          <cell r="I825">
            <v>5</v>
          </cell>
          <cell r="J825">
            <v>4.3</v>
          </cell>
          <cell r="K825">
            <v>4</v>
          </cell>
          <cell r="L825">
            <v>4.3</v>
          </cell>
          <cell r="M825">
            <v>4.4000000000000004</v>
          </cell>
          <cell r="N825" t="str">
            <v>.</v>
          </cell>
        </row>
        <row r="826">
          <cell r="A826" t="str">
            <v>GOV_2006_A_DE_YEN</v>
          </cell>
          <cell r="B826" t="str">
            <v>GOV</v>
          </cell>
          <cell r="C826">
            <v>2006</v>
          </cell>
          <cell r="D826" t="str">
            <v>A</v>
          </cell>
          <cell r="E826" t="str">
            <v>YEN</v>
          </cell>
          <cell r="F826" t="str">
            <v>DE</v>
          </cell>
          <cell r="G826" t="str">
            <v>.</v>
          </cell>
          <cell r="H826">
            <v>1.5</v>
          </cell>
          <cell r="I826">
            <v>2.9</v>
          </cell>
          <cell r="J826">
            <v>2.6</v>
          </cell>
          <cell r="K826">
            <v>2.5</v>
          </cell>
          <cell r="L826">
            <v>2.5</v>
          </cell>
          <cell r="M826">
            <v>2.5</v>
          </cell>
          <cell r="N826" t="str">
            <v>.</v>
          </cell>
        </row>
        <row r="827">
          <cell r="A827" t="str">
            <v>GOV_2006_A_GR_YEN</v>
          </cell>
          <cell r="B827" t="str">
            <v>GOV</v>
          </cell>
          <cell r="C827">
            <v>2006</v>
          </cell>
          <cell r="D827" t="str">
            <v>A</v>
          </cell>
          <cell r="E827" t="str">
            <v>YEN</v>
          </cell>
          <cell r="F827" t="str">
            <v>GR</v>
          </cell>
          <cell r="G827" t="str">
            <v>.</v>
          </cell>
          <cell r="H827">
            <v>7.5</v>
          </cell>
          <cell r="I827">
            <v>7.8</v>
          </cell>
          <cell r="J827">
            <v>7.2</v>
          </cell>
          <cell r="K827">
            <v>7.1</v>
          </cell>
          <cell r="L827">
            <v>7</v>
          </cell>
          <cell r="M827" t="str">
            <v>.</v>
          </cell>
          <cell r="N827" t="str">
            <v>.</v>
          </cell>
        </row>
        <row r="828">
          <cell r="A828" t="str">
            <v>GOV_2006_A_ES_YEN</v>
          </cell>
          <cell r="B828" t="str">
            <v>GOV</v>
          </cell>
          <cell r="C828">
            <v>2006</v>
          </cell>
          <cell r="D828" t="str">
            <v>A</v>
          </cell>
          <cell r="E828" t="str">
            <v>YEN</v>
          </cell>
          <cell r="F828" t="str">
            <v>ES</v>
          </cell>
          <cell r="G828" t="str">
            <v>.</v>
          </cell>
          <cell r="H828">
            <v>7.8</v>
          </cell>
          <cell r="I828">
            <v>7.7</v>
          </cell>
          <cell r="J828">
            <v>6.7</v>
          </cell>
          <cell r="K828">
            <v>6.6</v>
          </cell>
          <cell r="L828">
            <v>6.4</v>
          </cell>
          <cell r="M828" t="str">
            <v>.</v>
          </cell>
          <cell r="N828" t="str">
            <v>.</v>
          </cell>
        </row>
        <row r="829">
          <cell r="A829" t="str">
            <v>GOV_2006_A_FR_YEN</v>
          </cell>
          <cell r="B829" t="str">
            <v>GOV</v>
          </cell>
          <cell r="C829">
            <v>2006</v>
          </cell>
          <cell r="D829" t="str">
            <v>A</v>
          </cell>
          <cell r="E829" t="str">
            <v>YEN</v>
          </cell>
          <cell r="F829" t="str">
            <v>FR</v>
          </cell>
          <cell r="G829" t="str">
            <v>.</v>
          </cell>
          <cell r="H829">
            <v>3.1</v>
          </cell>
          <cell r="I829">
            <v>4.2</v>
          </cell>
          <cell r="J829">
            <v>4.2</v>
          </cell>
          <cell r="K829">
            <v>4</v>
          </cell>
          <cell r="L829">
            <v>4</v>
          </cell>
          <cell r="M829">
            <v>4</v>
          </cell>
          <cell r="N829" t="str">
            <v>.</v>
          </cell>
        </row>
        <row r="830">
          <cell r="A830" t="str">
            <v>GOV_2006_A_IE_YEN</v>
          </cell>
          <cell r="B830" t="str">
            <v>GOV</v>
          </cell>
          <cell r="C830">
            <v>2006</v>
          </cell>
          <cell r="D830" t="str">
            <v>A</v>
          </cell>
          <cell r="E830" t="str">
            <v>YEN</v>
          </cell>
          <cell r="F830" t="str">
            <v>IE</v>
          </cell>
          <cell r="G830" t="str">
            <v>.</v>
          </cell>
          <cell r="H830">
            <v>9.1999999999999993</v>
          </cell>
          <cell r="I830">
            <v>9</v>
          </cell>
          <cell r="J830">
            <v>8.1</v>
          </cell>
          <cell r="K830">
            <v>7.6</v>
          </cell>
          <cell r="L830">
            <v>6.8</v>
          </cell>
          <cell r="M830" t="str">
            <v>.</v>
          </cell>
          <cell r="N830" t="str">
            <v>.</v>
          </cell>
        </row>
        <row r="831">
          <cell r="A831" t="str">
            <v>GOV_2006_A_IT_YEN</v>
          </cell>
          <cell r="B831" t="str">
            <v>GOV</v>
          </cell>
          <cell r="C831">
            <v>2006</v>
          </cell>
          <cell r="D831" t="str">
            <v>A</v>
          </cell>
          <cell r="E831" t="str">
            <v>YEN</v>
          </cell>
          <cell r="F831" t="str">
            <v>IT</v>
          </cell>
          <cell r="G831" t="str">
            <v>.</v>
          </cell>
          <cell r="H831">
            <v>2</v>
          </cell>
          <cell r="I831">
            <v>3.6</v>
          </cell>
          <cell r="J831">
            <v>2.8</v>
          </cell>
          <cell r="K831">
            <v>3.4</v>
          </cell>
          <cell r="L831">
            <v>3.4</v>
          </cell>
          <cell r="M831">
            <v>3.6</v>
          </cell>
          <cell r="N831">
            <v>3.6</v>
          </cell>
        </row>
        <row r="832">
          <cell r="A832" t="str">
            <v>GOV_2006_A_LU_YEN</v>
          </cell>
          <cell r="B832" t="str">
            <v>GOV</v>
          </cell>
          <cell r="C832">
            <v>2006</v>
          </cell>
          <cell r="D832" t="str">
            <v>A</v>
          </cell>
          <cell r="E832" t="str">
            <v>YEN</v>
          </cell>
          <cell r="F832" t="str">
            <v>LU</v>
          </cell>
          <cell r="G832" t="str">
            <v>.</v>
          </cell>
          <cell r="H832">
            <v>8.9</v>
          </cell>
          <cell r="I832">
            <v>9.8000000000000007</v>
          </cell>
          <cell r="J832">
            <v>7.7</v>
          </cell>
          <cell r="K832">
            <v>8.3000000000000007</v>
          </cell>
          <cell r="L832">
            <v>7.5</v>
          </cell>
          <cell r="M832" t="str">
            <v>-</v>
          </cell>
          <cell r="N832" t="str">
            <v>.</v>
          </cell>
        </row>
        <row r="833">
          <cell r="A833" t="str">
            <v>GOV_2006_A_NL_YEN</v>
          </cell>
          <cell r="B833" t="str">
            <v>GOV</v>
          </cell>
          <cell r="C833">
            <v>2006</v>
          </cell>
          <cell r="D833" t="str">
            <v>A</v>
          </cell>
          <cell r="E833" t="str">
            <v>YEN</v>
          </cell>
          <cell r="F833" t="str">
            <v>NL</v>
          </cell>
          <cell r="G833" t="str">
            <v>.</v>
          </cell>
          <cell r="H833">
            <v>3.2</v>
          </cell>
          <cell r="I833">
            <v>4.75</v>
          </cell>
          <cell r="J833">
            <v>4.75</v>
          </cell>
          <cell r="K833">
            <v>3.25</v>
          </cell>
          <cell r="L833">
            <v>3.25</v>
          </cell>
          <cell r="M833" t="str">
            <v>.</v>
          </cell>
          <cell r="N833" t="str">
            <v>.</v>
          </cell>
        </row>
        <row r="834">
          <cell r="A834" t="str">
            <v>GOV_2006_A_AT_YEN</v>
          </cell>
          <cell r="B834" t="str">
            <v>GOV</v>
          </cell>
          <cell r="C834">
            <v>2006</v>
          </cell>
          <cell r="D834" t="str">
            <v>A</v>
          </cell>
          <cell r="E834" t="str">
            <v>YEN</v>
          </cell>
          <cell r="F834" t="str">
            <v>AT</v>
          </cell>
          <cell r="G834" t="str">
            <v>.</v>
          </cell>
          <cell r="H834">
            <v>3.9</v>
          </cell>
          <cell r="I834">
            <v>4.5999999999999996</v>
          </cell>
          <cell r="J834">
            <v>4.4000000000000004</v>
          </cell>
          <cell r="K834">
            <v>4</v>
          </cell>
          <cell r="L834">
            <v>3.9</v>
          </cell>
          <cell r="M834">
            <v>4</v>
          </cell>
          <cell r="N834" t="str">
            <v>.</v>
          </cell>
        </row>
        <row r="835">
          <cell r="A835" t="str">
            <v>GOV_2006_A_PT_YEN</v>
          </cell>
          <cell r="B835" t="str">
            <v>GOV</v>
          </cell>
          <cell r="C835">
            <v>2006</v>
          </cell>
          <cell r="D835" t="str">
            <v>A</v>
          </cell>
          <cell r="E835" t="str">
            <v>YEN</v>
          </cell>
          <cell r="F835" t="str">
            <v>PT</v>
          </cell>
          <cell r="G835" t="str">
            <v>.</v>
          </cell>
          <cell r="H835">
            <v>3</v>
          </cell>
          <cell r="I835">
            <v>3.7</v>
          </cell>
          <cell r="J835">
            <v>4.5</v>
          </cell>
          <cell r="K835">
            <v>5.0999999999999996</v>
          </cell>
          <cell r="L835">
            <v>5.6</v>
          </cell>
          <cell r="M835">
            <v>5.6</v>
          </cell>
          <cell r="N835" t="str">
            <v>.</v>
          </cell>
        </row>
        <row r="836">
          <cell r="A836" t="str">
            <v>GOV_2006_A_FI_YEN</v>
          </cell>
          <cell r="B836" t="str">
            <v>GOV</v>
          </cell>
          <cell r="C836">
            <v>2006</v>
          </cell>
          <cell r="D836" t="str">
            <v>A</v>
          </cell>
          <cell r="E836" t="str">
            <v>YEN</v>
          </cell>
          <cell r="F836" t="str">
            <v>FI</v>
          </cell>
          <cell r="G836" t="str">
            <v>.</v>
          </cell>
          <cell r="H836">
            <v>3.6</v>
          </cell>
          <cell r="I836">
            <v>6</v>
          </cell>
          <cell r="J836">
            <v>4</v>
          </cell>
          <cell r="K836">
            <v>4</v>
          </cell>
          <cell r="L836">
            <v>3.7</v>
          </cell>
          <cell r="M836">
            <v>3.2</v>
          </cell>
          <cell r="N836" t="str">
            <v>.</v>
          </cell>
        </row>
        <row r="837">
          <cell r="A837" t="str">
            <v>GOV_2006_A_CZ_YEN</v>
          </cell>
          <cell r="B837" t="str">
            <v>GOV</v>
          </cell>
          <cell r="C837">
            <v>2006</v>
          </cell>
          <cell r="D837" t="str">
            <v>A</v>
          </cell>
          <cell r="E837" t="str">
            <v>YEN</v>
          </cell>
          <cell r="F837" t="str">
            <v>CZ</v>
          </cell>
          <cell r="G837" t="str">
            <v>.</v>
          </cell>
          <cell r="H837">
            <v>7.1</v>
          </cell>
          <cell r="I837">
            <v>7.5</v>
          </cell>
          <cell r="J837">
            <v>7.6</v>
          </cell>
          <cell r="K837">
            <v>7.8</v>
          </cell>
          <cell r="L837">
            <v>7.9</v>
          </cell>
          <cell r="M837" t="str">
            <v>.</v>
          </cell>
          <cell r="N837" t="str">
            <v>.</v>
          </cell>
        </row>
        <row r="838">
          <cell r="A838" t="str">
            <v>GOV_2006_A_DK_YEN</v>
          </cell>
          <cell r="B838" t="str">
            <v>GOV</v>
          </cell>
          <cell r="C838">
            <v>2006</v>
          </cell>
          <cell r="D838" t="str">
            <v>A</v>
          </cell>
          <cell r="E838" t="str">
            <v>YEN</v>
          </cell>
          <cell r="F838" t="str">
            <v>DK</v>
          </cell>
          <cell r="G838" t="str">
            <v>.</v>
          </cell>
          <cell r="H838">
            <v>5.9</v>
          </cell>
          <cell r="I838">
            <v>5.0999999999999996</v>
          </cell>
          <cell r="J838">
            <v>4.3</v>
          </cell>
          <cell r="K838">
            <v>3.1</v>
          </cell>
          <cell r="L838">
            <v>3</v>
          </cell>
          <cell r="M838">
            <v>2.9</v>
          </cell>
          <cell r="N838" t="str">
            <v>.</v>
          </cell>
        </row>
        <row r="839">
          <cell r="A839" t="str">
            <v>GOV_2006_A_EE_YEN</v>
          </cell>
          <cell r="B839" t="str">
            <v>GOV</v>
          </cell>
          <cell r="C839">
            <v>2006</v>
          </cell>
          <cell r="D839" t="str">
            <v>A</v>
          </cell>
          <cell r="E839" t="str">
            <v>YEN</v>
          </cell>
          <cell r="F839" t="str">
            <v>EE</v>
          </cell>
          <cell r="G839" t="str">
            <v>.</v>
          </cell>
          <cell r="H839">
            <v>18</v>
          </cell>
          <cell r="I839">
            <v>17.399999999999999</v>
          </cell>
          <cell r="J839">
            <v>13.1</v>
          </cell>
          <cell r="K839">
            <v>12.5</v>
          </cell>
          <cell r="L839">
            <v>11.4</v>
          </cell>
          <cell r="M839">
            <v>10.9</v>
          </cell>
          <cell r="N839" t="str">
            <v>.</v>
          </cell>
        </row>
        <row r="840">
          <cell r="A840" t="str">
            <v>GOV_2006_A_CY_YEN</v>
          </cell>
          <cell r="B840" t="str">
            <v>GOV</v>
          </cell>
          <cell r="C840">
            <v>2006</v>
          </cell>
          <cell r="D840" t="str">
            <v>A</v>
          </cell>
          <cell r="E840" t="str">
            <v>YEN</v>
          </cell>
          <cell r="F840" t="str">
            <v>CY</v>
          </cell>
          <cell r="G840" t="str">
            <v>.</v>
          </cell>
          <cell r="H840">
            <v>6.4</v>
          </cell>
          <cell r="I840">
            <v>6.5</v>
          </cell>
          <cell r="J840">
            <v>6.7</v>
          </cell>
          <cell r="K840">
            <v>6.7</v>
          </cell>
          <cell r="L840">
            <v>6.3</v>
          </cell>
          <cell r="M840">
            <v>6.3</v>
          </cell>
          <cell r="N840" t="str">
            <v>.</v>
          </cell>
        </row>
        <row r="841">
          <cell r="A841" t="str">
            <v>GOV_2006_A_LV_YEN</v>
          </cell>
          <cell r="B841" t="str">
            <v>GOV</v>
          </cell>
          <cell r="C841">
            <v>2006</v>
          </cell>
          <cell r="D841" t="str">
            <v>A</v>
          </cell>
          <cell r="E841" t="str">
            <v>YEN</v>
          </cell>
          <cell r="F841" t="str">
            <v>LV</v>
          </cell>
          <cell r="G841" t="str">
            <v>.</v>
          </cell>
          <cell r="H841">
            <v>20.399999999999999</v>
          </cell>
          <cell r="I841">
            <v>22.7</v>
          </cell>
          <cell r="J841">
            <v>17.100000000000001</v>
          </cell>
          <cell r="K841">
            <v>14</v>
          </cell>
          <cell r="L841">
            <v>12.4</v>
          </cell>
          <cell r="M841" t="str">
            <v>.</v>
          </cell>
          <cell r="N841" t="str">
            <v>.</v>
          </cell>
        </row>
        <row r="842">
          <cell r="A842" t="str">
            <v>GOV_2006_A_LT_YEN</v>
          </cell>
          <cell r="B842" t="str">
            <v>GOV</v>
          </cell>
          <cell r="C842">
            <v>2006</v>
          </cell>
          <cell r="D842" t="str">
            <v>A</v>
          </cell>
          <cell r="E842" t="str">
            <v>YEN</v>
          </cell>
          <cell r="F842" t="str">
            <v>LT</v>
          </cell>
          <cell r="G842" t="str">
            <v>.</v>
          </cell>
          <cell r="H842">
            <v>13.8</v>
          </cell>
          <cell r="I842">
            <v>14.4</v>
          </cell>
          <cell r="J842">
            <v>10</v>
          </cell>
          <cell r="K842">
            <v>8.1</v>
          </cell>
          <cell r="L842">
            <v>7</v>
          </cell>
          <cell r="M842" t="str">
            <v>.</v>
          </cell>
          <cell r="N842" t="str">
            <v>.</v>
          </cell>
        </row>
        <row r="843">
          <cell r="A843" t="str">
            <v>GOV_2006_A_HU_YEN</v>
          </cell>
          <cell r="B843" t="str">
            <v>GOV</v>
          </cell>
          <cell r="C843">
            <v>2006</v>
          </cell>
          <cell r="D843" t="str">
            <v>A</v>
          </cell>
          <cell r="E843" t="str">
            <v>YEN</v>
          </cell>
          <cell r="F843" t="str">
            <v>HU</v>
          </cell>
          <cell r="G843" t="str">
            <v>.</v>
          </cell>
          <cell r="H843">
            <v>6.3</v>
          </cell>
          <cell r="I843">
            <v>7.3</v>
          </cell>
          <cell r="J843">
            <v>7</v>
          </cell>
          <cell r="K843">
            <v>5.0999999999999996</v>
          </cell>
          <cell r="L843">
            <v>7.3</v>
          </cell>
          <cell r="M843">
            <v>7.3</v>
          </cell>
          <cell r="N843" t="str">
            <v>.</v>
          </cell>
        </row>
        <row r="844">
          <cell r="A844" t="str">
            <v>GOV_2006_A_MT_YEN</v>
          </cell>
          <cell r="B844" t="str">
            <v>GOV</v>
          </cell>
          <cell r="C844">
            <v>2006</v>
          </cell>
          <cell r="D844" t="str">
            <v>A</v>
          </cell>
          <cell r="E844" t="str">
            <v>YEN</v>
          </cell>
          <cell r="F844" t="str">
            <v>MT</v>
          </cell>
          <cell r="G844" t="str">
            <v>.</v>
          </cell>
          <cell r="H844">
            <v>4.3</v>
          </cell>
          <cell r="I844">
            <v>6.7</v>
          </cell>
          <cell r="J844">
            <v>6</v>
          </cell>
          <cell r="K844">
            <v>6.1</v>
          </cell>
          <cell r="L844">
            <v>6.2</v>
          </cell>
          <cell r="M844" t="str">
            <v>.</v>
          </cell>
          <cell r="N844" t="str">
            <v>.</v>
          </cell>
        </row>
        <row r="845">
          <cell r="A845" t="str">
            <v>GOV_2006_A_PL_YEN</v>
          </cell>
          <cell r="B845" t="str">
            <v>GOV</v>
          </cell>
          <cell r="C845">
            <v>2006</v>
          </cell>
          <cell r="D845" t="str">
            <v>A</v>
          </cell>
          <cell r="E845" t="str">
            <v>YEN</v>
          </cell>
          <cell r="F845" t="str">
            <v>PL</v>
          </cell>
          <cell r="G845" t="str">
            <v>.</v>
          </cell>
          <cell r="H845">
            <v>6.2</v>
          </cell>
          <cell r="I845">
            <v>6</v>
          </cell>
          <cell r="J845">
            <v>6.9</v>
          </cell>
          <cell r="K845">
            <v>7.4</v>
          </cell>
          <cell r="L845">
            <v>8.1</v>
          </cell>
          <cell r="M845" t="str">
            <v>.</v>
          </cell>
          <cell r="N845" t="str">
            <v>.</v>
          </cell>
        </row>
        <row r="846">
          <cell r="A846" t="str">
            <v>GOV_2006_A_SI_YEN</v>
          </cell>
          <cell r="B846" t="str">
            <v>GOV</v>
          </cell>
          <cell r="C846">
            <v>2006</v>
          </cell>
          <cell r="D846" t="str">
            <v>A</v>
          </cell>
          <cell r="E846" t="str">
            <v>YEN</v>
          </cell>
          <cell r="F846" t="str">
            <v>SI</v>
          </cell>
          <cell r="G846" t="str">
            <v>.</v>
          </cell>
          <cell r="H846">
            <v>5.6</v>
          </cell>
          <cell r="I846">
            <v>6.6</v>
          </cell>
          <cell r="J846">
            <v>7.5</v>
          </cell>
          <cell r="K846">
            <v>6.7</v>
          </cell>
          <cell r="L846">
            <v>6.3</v>
          </cell>
          <cell r="M846" t="str">
            <v>.</v>
          </cell>
          <cell r="N846" t="str">
            <v>.</v>
          </cell>
        </row>
        <row r="847">
          <cell r="A847" t="str">
            <v>GOV_2006_A_SK_YEN</v>
          </cell>
          <cell r="B847" t="str">
            <v>GOV</v>
          </cell>
          <cell r="C847">
            <v>2006</v>
          </cell>
          <cell r="D847" t="str">
            <v>A</v>
          </cell>
          <cell r="E847" t="str">
            <v>YEN</v>
          </cell>
          <cell r="F847" t="str">
            <v>SK</v>
          </cell>
          <cell r="G847" t="str">
            <v>.</v>
          </cell>
          <cell r="H847">
            <v>8.6</v>
          </cell>
          <cell r="I847">
            <v>10.3</v>
          </cell>
          <cell r="J847">
            <v>10.1</v>
          </cell>
          <cell r="K847">
            <v>7</v>
          </cell>
          <cell r="L847">
            <v>6.8</v>
          </cell>
          <cell r="M847">
            <v>6.9</v>
          </cell>
          <cell r="N847" t="str">
            <v>.</v>
          </cell>
        </row>
        <row r="848">
          <cell r="A848" t="str">
            <v>GOV_2006_A_SE_YEN</v>
          </cell>
          <cell r="B848" t="str">
            <v>GOV</v>
          </cell>
          <cell r="C848">
            <v>2006</v>
          </cell>
          <cell r="D848" t="str">
            <v>A</v>
          </cell>
          <cell r="E848" t="str">
            <v>YEN</v>
          </cell>
          <cell r="F848" t="str">
            <v>SE</v>
          </cell>
          <cell r="G848" t="str">
            <v>.</v>
          </cell>
          <cell r="H848">
            <v>3.8297000000000003</v>
          </cell>
          <cell r="I848">
            <v>5.8719999999999999</v>
          </cell>
          <cell r="J848">
            <v>6.2956999999999992</v>
          </cell>
          <cell r="K848">
            <v>5.1619999999999999</v>
          </cell>
          <cell r="L848">
            <v>4.9594000000000005</v>
          </cell>
          <cell r="M848" t="str">
            <v>.</v>
          </cell>
          <cell r="N848" t="str">
            <v>.</v>
          </cell>
        </row>
        <row r="849">
          <cell r="A849" t="str">
            <v>GOV_2006_A_GB_YEN</v>
          </cell>
          <cell r="B849" t="str">
            <v>GOV</v>
          </cell>
          <cell r="C849">
            <v>2006</v>
          </cell>
          <cell r="D849" t="str">
            <v>A</v>
          </cell>
          <cell r="E849" t="str">
            <v>YEN</v>
          </cell>
          <cell r="F849" t="str">
            <v>GB</v>
          </cell>
          <cell r="G849" t="str">
            <v>.</v>
          </cell>
          <cell r="H849">
            <v>4</v>
          </cell>
          <cell r="I849" t="str">
            <v>5¼</v>
          </cell>
          <cell r="J849" t="str">
            <v>5¾ to 6</v>
          </cell>
          <cell r="K849" t="str">
            <v>5¼ to 5¾</v>
          </cell>
          <cell r="L849" t="str">
            <v>5¼ to 5¾</v>
          </cell>
          <cell r="M849" t="str">
            <v>.</v>
          </cell>
          <cell r="N849" t="str">
            <v>.</v>
          </cell>
        </row>
        <row r="850">
          <cell r="A850" t="str">
            <v>GOV_2006_A_D3_YEN</v>
          </cell>
          <cell r="B850" t="str">
            <v>GOV</v>
          </cell>
          <cell r="C850">
            <v>2006</v>
          </cell>
          <cell r="D850" t="str">
            <v>A</v>
          </cell>
          <cell r="E850" t="str">
            <v>YEN</v>
          </cell>
          <cell r="F850" t="str">
            <v>D3</v>
          </cell>
          <cell r="G850" t="str">
            <v>.</v>
          </cell>
          <cell r="H850">
            <v>3.6347904446708439</v>
          </cell>
          <cell r="I850">
            <v>4.7190721501428188</v>
          </cell>
          <cell r="J850">
            <v>4.4527645432594776</v>
          </cell>
          <cell r="K850">
            <v>4.2692837104547099</v>
          </cell>
          <cell r="L850">
            <v>4.1959143787695519</v>
          </cell>
          <cell r="M850" t="str">
            <v>.</v>
          </cell>
          <cell r="N850" t="str">
            <v>.</v>
          </cell>
        </row>
        <row r="851">
          <cell r="A851" t="str">
            <v>GOV_2006_A_BE_YED</v>
          </cell>
          <cell r="B851" t="str">
            <v>GOV</v>
          </cell>
          <cell r="C851">
            <v>2006</v>
          </cell>
          <cell r="D851" t="str">
            <v>A</v>
          </cell>
          <cell r="E851" t="str">
            <v>YED</v>
          </cell>
          <cell r="F851" t="str">
            <v>BE</v>
          </cell>
          <cell r="G851" t="str">
            <v>.</v>
          </cell>
          <cell r="H851" t="str">
            <v>.</v>
          </cell>
          <cell r="I851" t="str">
            <v>.</v>
          </cell>
          <cell r="J851" t="str">
            <v>.</v>
          </cell>
          <cell r="K851" t="str">
            <v>.</v>
          </cell>
          <cell r="L851" t="str">
            <v>.</v>
          </cell>
          <cell r="M851" t="str">
            <v>.</v>
          </cell>
          <cell r="N851" t="str">
            <v>.</v>
          </cell>
        </row>
        <row r="852">
          <cell r="A852" t="str">
            <v>GOV_2006_A_DE_YED</v>
          </cell>
          <cell r="B852" t="str">
            <v>GOV</v>
          </cell>
          <cell r="C852">
            <v>2006</v>
          </cell>
          <cell r="D852" t="str">
            <v>A</v>
          </cell>
          <cell r="E852" t="str">
            <v>YED</v>
          </cell>
          <cell r="F852" t="str">
            <v>DE</v>
          </cell>
          <cell r="G852" t="str">
            <v>.</v>
          </cell>
          <cell r="H852">
            <v>0.6</v>
          </cell>
          <cell r="I852">
            <v>0.5</v>
          </cell>
          <cell r="J852">
            <v>1.2</v>
          </cell>
          <cell r="K852">
            <v>1</v>
          </cell>
          <cell r="L852">
            <v>1</v>
          </cell>
          <cell r="M852">
            <v>1</v>
          </cell>
          <cell r="N852" t="str">
            <v>.</v>
          </cell>
        </row>
        <row r="853">
          <cell r="A853" t="str">
            <v>GOV_2006_A_GR_YED</v>
          </cell>
          <cell r="B853" t="str">
            <v>GOV</v>
          </cell>
          <cell r="C853">
            <v>2006</v>
          </cell>
          <cell r="D853" t="str">
            <v>A</v>
          </cell>
          <cell r="E853" t="str">
            <v>YED</v>
          </cell>
          <cell r="F853" t="str">
            <v>GR</v>
          </cell>
          <cell r="G853" t="str">
            <v>.</v>
          </cell>
          <cell r="H853">
            <v>3.7</v>
          </cell>
          <cell r="I853">
            <v>3.7</v>
          </cell>
          <cell r="J853">
            <v>3.2</v>
          </cell>
          <cell r="K853">
            <v>3</v>
          </cell>
          <cell r="L853">
            <v>2.8</v>
          </cell>
          <cell r="M853" t="str">
            <v>.</v>
          </cell>
          <cell r="N853" t="str">
            <v>.</v>
          </cell>
        </row>
        <row r="854">
          <cell r="A854" t="str">
            <v>GOV_2006_A_ES_YED</v>
          </cell>
          <cell r="B854" t="str">
            <v>GOV</v>
          </cell>
          <cell r="C854">
            <v>2006</v>
          </cell>
          <cell r="D854" t="str">
            <v>A</v>
          </cell>
          <cell r="E854" t="str">
            <v>YED</v>
          </cell>
          <cell r="F854" t="str">
            <v>ES</v>
          </cell>
          <cell r="G854" t="str">
            <v>.</v>
          </cell>
          <cell r="H854">
            <v>4.0999999999999996</v>
          </cell>
          <cell r="I854">
            <v>3.8</v>
          </cell>
          <cell r="J854">
            <v>3.2</v>
          </cell>
          <cell r="K854">
            <v>3.1</v>
          </cell>
          <cell r="L854">
            <v>2.9</v>
          </cell>
          <cell r="M854" t="str">
            <v>.</v>
          </cell>
          <cell r="N854" t="str">
            <v>.</v>
          </cell>
        </row>
        <row r="855">
          <cell r="A855" t="str">
            <v>GOV_2006_A_FR_YED</v>
          </cell>
          <cell r="B855" t="str">
            <v>GOV</v>
          </cell>
          <cell r="C855">
            <v>2006</v>
          </cell>
          <cell r="D855" t="str">
            <v>A</v>
          </cell>
          <cell r="E855" t="str">
            <v>YED</v>
          </cell>
          <cell r="F855" t="str">
            <v>FR</v>
          </cell>
          <cell r="G855" t="str">
            <v>.</v>
          </cell>
          <cell r="H855">
            <v>1.9</v>
          </cell>
          <cell r="I855">
            <v>2</v>
          </cell>
          <cell r="J855">
            <v>2</v>
          </cell>
          <cell r="K855">
            <v>1.75</v>
          </cell>
          <cell r="L855">
            <v>1.75</v>
          </cell>
          <cell r="M855">
            <v>1.75</v>
          </cell>
          <cell r="N855" t="str">
            <v>.</v>
          </cell>
        </row>
        <row r="856">
          <cell r="A856" t="str">
            <v>GOV_2006_A_IE_YED</v>
          </cell>
          <cell r="B856" t="str">
            <v>GOV</v>
          </cell>
          <cell r="C856">
            <v>2006</v>
          </cell>
          <cell r="D856" t="str">
            <v>A</v>
          </cell>
          <cell r="E856" t="str">
            <v>YED</v>
          </cell>
          <cell r="F856" t="str">
            <v>IE</v>
          </cell>
          <cell r="G856" t="str">
            <v>.</v>
          </cell>
          <cell r="H856">
            <v>3.7</v>
          </cell>
          <cell r="I856">
            <v>3.6</v>
          </cell>
          <cell r="J856">
            <v>2.8</v>
          </cell>
          <cell r="K856">
            <v>3</v>
          </cell>
          <cell r="L856">
            <v>2.7</v>
          </cell>
          <cell r="M856" t="str">
            <v>.</v>
          </cell>
          <cell r="N856" t="str">
            <v>.</v>
          </cell>
        </row>
        <row r="857">
          <cell r="A857" t="str">
            <v>GOV_2006_A_IT_YED</v>
          </cell>
          <cell r="B857" t="str">
            <v>GOV</v>
          </cell>
          <cell r="C857">
            <v>2006</v>
          </cell>
          <cell r="D857" t="str">
            <v>A</v>
          </cell>
          <cell r="E857" t="str">
            <v>YED</v>
          </cell>
          <cell r="F857" t="str">
            <v>IT</v>
          </cell>
          <cell r="G857" t="str">
            <v>.</v>
          </cell>
          <cell r="H857">
            <v>2.1</v>
          </cell>
          <cell r="I857">
            <v>1.9</v>
          </cell>
          <cell r="J857">
            <v>1.5</v>
          </cell>
          <cell r="K857">
            <v>1.8</v>
          </cell>
          <cell r="L857">
            <v>1.8</v>
          </cell>
          <cell r="M857">
            <v>1.9</v>
          </cell>
          <cell r="N857">
            <v>1.8</v>
          </cell>
        </row>
        <row r="858">
          <cell r="A858" t="str">
            <v>GOV_2006_A_LU_YED</v>
          </cell>
          <cell r="B858" t="str">
            <v>GOV</v>
          </cell>
          <cell r="C858">
            <v>2006</v>
          </cell>
          <cell r="D858" t="str">
            <v>A</v>
          </cell>
          <cell r="E858" t="str">
            <v>YED</v>
          </cell>
          <cell r="F858" t="str">
            <v>LU</v>
          </cell>
          <cell r="G858" t="str">
            <v>.</v>
          </cell>
          <cell r="H858">
            <v>4.7115384615384448</v>
          </cell>
          <cell r="I858">
            <v>4.0758293838862425</v>
          </cell>
          <cell r="J858">
            <v>3.5576923076922951</v>
          </cell>
          <cell r="K858">
            <v>3.1428571428571361</v>
          </cell>
          <cell r="L858">
            <v>3.3653846153846256</v>
          </cell>
          <cell r="M858" t="str">
            <v>.</v>
          </cell>
          <cell r="N858" t="str">
            <v>.</v>
          </cell>
        </row>
        <row r="859">
          <cell r="A859" t="str">
            <v>GOV_2006_A_NL_YED</v>
          </cell>
          <cell r="B859" t="str">
            <v>GOV</v>
          </cell>
          <cell r="C859">
            <v>2006</v>
          </cell>
          <cell r="D859" t="str">
            <v>A</v>
          </cell>
          <cell r="E859" t="str">
            <v>YED</v>
          </cell>
          <cell r="F859" t="str">
            <v>NL</v>
          </cell>
          <cell r="G859" t="str">
            <v>.</v>
          </cell>
          <cell r="H859">
            <v>1.7</v>
          </cell>
          <cell r="I859">
            <v>1.75</v>
          </cell>
          <cell r="J859">
            <v>1.75</v>
          </cell>
          <cell r="K859">
            <v>1.5</v>
          </cell>
          <cell r="L859">
            <v>1.5</v>
          </cell>
          <cell r="M859" t="str">
            <v>.</v>
          </cell>
          <cell r="N859" t="str">
            <v>.</v>
          </cell>
        </row>
        <row r="860">
          <cell r="A860" t="str">
            <v>GOV_2006_A_AT_YED</v>
          </cell>
          <cell r="B860" t="str">
            <v>GOV</v>
          </cell>
          <cell r="C860">
            <v>2006</v>
          </cell>
          <cell r="D860" t="str">
            <v>A</v>
          </cell>
          <cell r="E860" t="str">
            <v>YED</v>
          </cell>
          <cell r="F860" t="str">
            <v>AT</v>
          </cell>
          <cell r="G860" t="str">
            <v>.</v>
          </cell>
          <cell r="H860" t="str">
            <v>.</v>
          </cell>
          <cell r="I860" t="str">
            <v>.</v>
          </cell>
          <cell r="J860" t="str">
            <v>.</v>
          </cell>
          <cell r="K860" t="str">
            <v>.</v>
          </cell>
          <cell r="L860" t="str">
            <v>.</v>
          </cell>
          <cell r="M860" t="str">
            <v>.</v>
          </cell>
          <cell r="N860" t="str">
            <v>.</v>
          </cell>
        </row>
        <row r="861">
          <cell r="A861" t="str">
            <v>GOV_2006_A_PT_YED</v>
          </cell>
          <cell r="B861" t="str">
            <v>GOV</v>
          </cell>
          <cell r="C861">
            <v>2006</v>
          </cell>
          <cell r="D861" t="str">
            <v>A</v>
          </cell>
          <cell r="E861" t="str">
            <v>YED</v>
          </cell>
          <cell r="F861" t="str">
            <v>PT</v>
          </cell>
          <cell r="G861" t="str">
            <v>.</v>
          </cell>
          <cell r="H861">
            <v>2.7</v>
          </cell>
          <cell r="I861">
            <v>2.2999999999999998</v>
          </cell>
          <cell r="J861">
            <v>2.6</v>
          </cell>
          <cell r="K861">
            <v>2.6</v>
          </cell>
          <cell r="L861">
            <v>2.6</v>
          </cell>
          <cell r="M861">
            <v>2.6</v>
          </cell>
          <cell r="N861" t="str">
            <v>.</v>
          </cell>
        </row>
        <row r="862">
          <cell r="A862" t="str">
            <v>GOV_2006_A_FI_YED</v>
          </cell>
          <cell r="B862" t="str">
            <v>GOV</v>
          </cell>
          <cell r="C862">
            <v>2006</v>
          </cell>
          <cell r="D862" t="str">
            <v>A</v>
          </cell>
          <cell r="E862" t="str">
            <v>YED</v>
          </cell>
          <cell r="F862" t="str">
            <v>FI</v>
          </cell>
          <cell r="G862" t="str">
            <v>.</v>
          </cell>
          <cell r="H862">
            <v>0.6</v>
          </cell>
          <cell r="I862">
            <v>1.4</v>
          </cell>
          <cell r="J862">
            <v>1</v>
          </cell>
          <cell r="K862">
            <v>1</v>
          </cell>
          <cell r="L862">
            <v>1</v>
          </cell>
          <cell r="M862">
            <v>1</v>
          </cell>
          <cell r="N862" t="str">
            <v>.</v>
          </cell>
        </row>
        <row r="863">
          <cell r="A863" t="str">
            <v>GOV_2006_A_CZ_YED</v>
          </cell>
          <cell r="B863" t="str">
            <v>GOV</v>
          </cell>
          <cell r="C863">
            <v>2006</v>
          </cell>
          <cell r="D863" t="str">
            <v>A</v>
          </cell>
          <cell r="E863" t="str">
            <v>YED</v>
          </cell>
          <cell r="F863" t="str">
            <v>CZ</v>
          </cell>
          <cell r="G863" t="str">
            <v>.</v>
          </cell>
          <cell r="H863">
            <v>0.9</v>
          </cell>
          <cell r="I863">
            <v>1.4</v>
          </cell>
          <cell r="J863">
            <v>2.6</v>
          </cell>
          <cell r="K863">
            <v>2.9</v>
          </cell>
          <cell r="L863">
            <v>2.9</v>
          </cell>
          <cell r="M863" t="str">
            <v>.</v>
          </cell>
          <cell r="N863" t="str">
            <v>.</v>
          </cell>
        </row>
        <row r="864">
          <cell r="A864" t="str">
            <v>GOV_2006_A_DK_YED</v>
          </cell>
          <cell r="B864" t="str">
            <v>GOV</v>
          </cell>
          <cell r="C864">
            <v>2006</v>
          </cell>
          <cell r="D864" t="str">
            <v>A</v>
          </cell>
          <cell r="E864" t="str">
            <v>YED</v>
          </cell>
          <cell r="F864" t="str">
            <v>DK</v>
          </cell>
          <cell r="G864" t="str">
            <v>.</v>
          </cell>
          <cell r="H864" t="str">
            <v>.</v>
          </cell>
          <cell r="I864" t="str">
            <v>.</v>
          </cell>
          <cell r="J864" t="str">
            <v>.</v>
          </cell>
          <cell r="K864" t="str">
            <v>.</v>
          </cell>
          <cell r="L864" t="str">
            <v>.</v>
          </cell>
          <cell r="M864" t="str">
            <v>.</v>
          </cell>
          <cell r="N864" t="str">
            <v>.</v>
          </cell>
        </row>
        <row r="865">
          <cell r="A865" t="str">
            <v>GOV_2006_A_EE_YED</v>
          </cell>
          <cell r="B865" t="str">
            <v>GOV</v>
          </cell>
          <cell r="C865">
            <v>2006</v>
          </cell>
          <cell r="D865" t="str">
            <v>A</v>
          </cell>
          <cell r="E865" t="str">
            <v>YED</v>
          </cell>
          <cell r="F865" t="str">
            <v>EE</v>
          </cell>
          <cell r="G865" t="str">
            <v>.</v>
          </cell>
          <cell r="H865">
            <v>6.8</v>
          </cell>
          <cell r="I865">
            <v>5.7</v>
          </cell>
          <cell r="J865">
            <v>4.4000000000000004</v>
          </cell>
          <cell r="K865">
            <v>4.5</v>
          </cell>
          <cell r="L865">
            <v>3.5</v>
          </cell>
          <cell r="M865">
            <v>3.2</v>
          </cell>
          <cell r="N865" t="str">
            <v>.</v>
          </cell>
        </row>
        <row r="866">
          <cell r="A866" t="str">
            <v>GOV_2006_A_CY_YED</v>
          </cell>
          <cell r="B866" t="str">
            <v>GOV</v>
          </cell>
          <cell r="C866">
            <v>2006</v>
          </cell>
          <cell r="D866" t="str">
            <v>A</v>
          </cell>
          <cell r="E866" t="str">
            <v>YED</v>
          </cell>
          <cell r="F866" t="str">
            <v>CY</v>
          </cell>
          <cell r="G866" t="str">
            <v>.</v>
          </cell>
          <cell r="H866">
            <v>2.4</v>
          </cell>
          <cell r="I866">
            <v>2.7</v>
          </cell>
          <cell r="J866">
            <v>2.7</v>
          </cell>
          <cell r="K866">
            <v>2.5</v>
          </cell>
          <cell r="L866">
            <v>2.1</v>
          </cell>
          <cell r="M866">
            <v>2.1</v>
          </cell>
          <cell r="N866" t="str">
            <v>.</v>
          </cell>
        </row>
        <row r="867">
          <cell r="A867" t="str">
            <v>GOV_2006_A_LV_YED</v>
          </cell>
          <cell r="B867" t="str">
            <v>GOV</v>
          </cell>
          <cell r="C867">
            <v>2006</v>
          </cell>
          <cell r="D867" t="str">
            <v>A</v>
          </cell>
          <cell r="E867" t="str">
            <v>YED</v>
          </cell>
          <cell r="F867" t="str">
            <v>LV</v>
          </cell>
          <cell r="G867" t="str">
            <v>.</v>
          </cell>
          <cell r="H867">
            <v>9.1999999999999993</v>
          </cell>
          <cell r="I867">
            <v>10</v>
          </cell>
          <cell r="J867">
            <v>7.5</v>
          </cell>
          <cell r="K867">
            <v>6</v>
          </cell>
          <cell r="L867">
            <v>4.5</v>
          </cell>
          <cell r="M867" t="str">
            <v>.</v>
          </cell>
          <cell r="N867" t="str">
            <v>.</v>
          </cell>
        </row>
        <row r="868">
          <cell r="A868" t="str">
            <v>GOV_2006_A_LT_YED</v>
          </cell>
          <cell r="B868" t="str">
            <v>GOV</v>
          </cell>
          <cell r="C868">
            <v>2006</v>
          </cell>
          <cell r="D868" t="str">
            <v>A</v>
          </cell>
          <cell r="E868" t="str">
            <v>YED</v>
          </cell>
          <cell r="F868" t="str">
            <v>LT</v>
          </cell>
          <cell r="G868" t="str">
            <v>.</v>
          </cell>
          <cell r="H868">
            <v>5.8</v>
          </cell>
          <cell r="I868">
            <v>6</v>
          </cell>
          <cell r="J868">
            <v>3.5</v>
          </cell>
          <cell r="K868">
            <v>2.6</v>
          </cell>
          <cell r="L868">
            <v>2.5</v>
          </cell>
          <cell r="M868" t="str">
            <v>.</v>
          </cell>
          <cell r="N868" t="str">
            <v>.</v>
          </cell>
        </row>
        <row r="869">
          <cell r="A869" t="str">
            <v>GOV_2006_A_HU_YED</v>
          </cell>
          <cell r="B869" t="str">
            <v>GOV</v>
          </cell>
          <cell r="C869">
            <v>2006</v>
          </cell>
          <cell r="D869" t="str">
            <v>A</v>
          </cell>
          <cell r="E869" t="str">
            <v>YED</v>
          </cell>
          <cell r="F869" t="str">
            <v>HU</v>
          </cell>
          <cell r="G869" t="str">
            <v>.</v>
          </cell>
          <cell r="H869">
            <v>2</v>
          </cell>
          <cell r="I869">
            <v>3.2</v>
          </cell>
          <cell r="J869">
            <v>4.8</v>
          </cell>
          <cell r="K869">
            <v>2.4</v>
          </cell>
          <cell r="L869">
            <v>3</v>
          </cell>
          <cell r="M869">
            <v>2.9</v>
          </cell>
          <cell r="N869" t="str">
            <v>.</v>
          </cell>
        </row>
        <row r="870">
          <cell r="A870" t="str">
            <v>GOV_2006_A_MT_YED</v>
          </cell>
          <cell r="B870" t="str">
            <v>GOV</v>
          </cell>
          <cell r="C870">
            <v>2006</v>
          </cell>
          <cell r="D870" t="str">
            <v>A</v>
          </cell>
          <cell r="E870" t="str">
            <v>YED</v>
          </cell>
          <cell r="F870" t="str">
            <v>MT</v>
          </cell>
          <cell r="G870" t="str">
            <v>.</v>
          </cell>
          <cell r="H870">
            <v>2</v>
          </cell>
          <cell r="I870">
            <v>3.7</v>
          </cell>
          <cell r="J870">
            <v>2.9</v>
          </cell>
          <cell r="K870">
            <v>2.8</v>
          </cell>
          <cell r="L870">
            <v>3</v>
          </cell>
          <cell r="M870" t="str">
            <v>.</v>
          </cell>
          <cell r="N870" t="str">
            <v>.</v>
          </cell>
        </row>
        <row r="871">
          <cell r="A871" t="str">
            <v>GOV_2006_A_PL_YED</v>
          </cell>
          <cell r="B871" t="str">
            <v>GOV</v>
          </cell>
          <cell r="C871">
            <v>2006</v>
          </cell>
          <cell r="D871" t="str">
            <v>A</v>
          </cell>
          <cell r="E871" t="str">
            <v>YED</v>
          </cell>
          <cell r="F871" t="str">
            <v>PL</v>
          </cell>
          <cell r="G871" t="str">
            <v>.</v>
          </cell>
          <cell r="H871">
            <v>2.6</v>
          </cell>
          <cell r="I871">
            <v>0.5</v>
          </cell>
          <cell r="J871">
            <v>1.7</v>
          </cell>
          <cell r="K871">
            <v>2.2000000000000002</v>
          </cell>
          <cell r="L871">
            <v>2.4</v>
          </cell>
          <cell r="M871" t="str">
            <v>.</v>
          </cell>
          <cell r="N871" t="str">
            <v>.</v>
          </cell>
        </row>
        <row r="872">
          <cell r="A872" t="str">
            <v>GOV_2006_A_SI_YED</v>
          </cell>
          <cell r="B872" t="str">
            <v>GOV</v>
          </cell>
          <cell r="C872">
            <v>2006</v>
          </cell>
          <cell r="D872" t="str">
            <v>A</v>
          </cell>
          <cell r="E872" t="str">
            <v>YED</v>
          </cell>
          <cell r="F872" t="str">
            <v>SI</v>
          </cell>
          <cell r="G872" t="str">
            <v>.</v>
          </cell>
          <cell r="H872">
            <v>1.5</v>
          </cell>
          <cell r="I872">
            <v>1.8</v>
          </cell>
          <cell r="J872">
            <v>3.1</v>
          </cell>
          <cell r="K872">
            <v>2.5</v>
          </cell>
          <cell r="L872">
            <v>2.1</v>
          </cell>
          <cell r="M872" t="str">
            <v>.</v>
          </cell>
          <cell r="N872" t="str">
            <v>.</v>
          </cell>
        </row>
        <row r="873">
          <cell r="A873" t="str">
            <v>GOV_2006_A_SK_YED</v>
          </cell>
          <cell r="B873" t="str">
            <v>GOV</v>
          </cell>
          <cell r="C873">
            <v>2006</v>
          </cell>
          <cell r="D873" t="str">
            <v>A</v>
          </cell>
          <cell r="E873" t="str">
            <v>YED</v>
          </cell>
          <cell r="F873" t="str">
            <v>SK</v>
          </cell>
          <cell r="H873">
            <v>2.4</v>
          </cell>
          <cell r="I873">
            <v>3.5</v>
          </cell>
          <cell r="J873">
            <v>2.8</v>
          </cell>
          <cell r="K873">
            <v>1.3</v>
          </cell>
          <cell r="L873">
            <v>1.6</v>
          </cell>
          <cell r="M873">
            <v>1.9</v>
          </cell>
          <cell r="N873" t="str">
            <v>.</v>
          </cell>
        </row>
        <row r="874">
          <cell r="A874" t="str">
            <v>GOV_2006_A_SE_YED</v>
          </cell>
          <cell r="B874" t="str">
            <v>GOV</v>
          </cell>
          <cell r="C874">
            <v>2006</v>
          </cell>
          <cell r="D874" t="str">
            <v>A</v>
          </cell>
          <cell r="E874" t="str">
            <v>YED</v>
          </cell>
          <cell r="F874" t="str">
            <v>SE</v>
          </cell>
          <cell r="G874" t="str">
            <v>.</v>
          </cell>
          <cell r="H874">
            <v>1.1000000000000001</v>
          </cell>
          <cell r="I874">
            <v>1.8</v>
          </cell>
          <cell r="J874">
            <v>2.9</v>
          </cell>
          <cell r="K874">
            <v>2</v>
          </cell>
          <cell r="L874">
            <v>2.2000000000000002</v>
          </cell>
          <cell r="M874" t="str">
            <v>.</v>
          </cell>
          <cell r="N874" t="str">
            <v>.</v>
          </cell>
        </row>
        <row r="875">
          <cell r="A875" t="str">
            <v>GOV_2006_A_GB_YED</v>
          </cell>
          <cell r="B875" t="str">
            <v>GOV</v>
          </cell>
          <cell r="C875">
            <v>2006</v>
          </cell>
          <cell r="D875" t="str">
            <v>A</v>
          </cell>
          <cell r="E875" t="str">
            <v>YED</v>
          </cell>
          <cell r="F875" t="str">
            <v>GB</v>
          </cell>
          <cell r="G875" t="str">
            <v>.</v>
          </cell>
          <cell r="H875" t="str">
            <v>.</v>
          </cell>
          <cell r="I875" t="str">
            <v>.</v>
          </cell>
          <cell r="J875" t="str">
            <v>.</v>
          </cell>
          <cell r="K875" t="str">
            <v>.</v>
          </cell>
          <cell r="L875" t="str">
            <v>.</v>
          </cell>
          <cell r="M875" t="str">
            <v>.</v>
          </cell>
          <cell r="N875" t="str">
            <v>.</v>
          </cell>
        </row>
        <row r="876">
          <cell r="A876" t="str">
            <v>GOV_2006_A_D3_YED</v>
          </cell>
          <cell r="B876" t="str">
            <v>GOV</v>
          </cell>
          <cell r="C876">
            <v>2006</v>
          </cell>
          <cell r="D876" t="str">
            <v>A</v>
          </cell>
          <cell r="E876" t="str">
            <v>YED</v>
          </cell>
          <cell r="F876" t="str">
            <v>D3</v>
          </cell>
          <cell r="G876" t="str">
            <v>.</v>
          </cell>
          <cell r="H876" t="str">
            <v>.</v>
          </cell>
          <cell r="I876" t="str">
            <v>.</v>
          </cell>
          <cell r="J876" t="str">
            <v>.</v>
          </cell>
          <cell r="K876" t="str">
            <v>.</v>
          </cell>
          <cell r="L876" t="str">
            <v>.</v>
          </cell>
          <cell r="M876" t="str">
            <v>.</v>
          </cell>
          <cell r="N876" t="str">
            <v>.</v>
          </cell>
        </row>
        <row r="877">
          <cell r="A877" t="str">
            <v>GOV_2006_A_BE_PYER</v>
          </cell>
          <cell r="B877" t="str">
            <v>GOV</v>
          </cell>
          <cell r="C877">
            <v>2006</v>
          </cell>
          <cell r="D877" t="str">
            <v>A</v>
          </cell>
          <cell r="E877" t="str">
            <v>PYER</v>
          </cell>
          <cell r="F877" t="str">
            <v>BE</v>
          </cell>
          <cell r="G877" t="str">
            <v>.</v>
          </cell>
          <cell r="H877">
            <v>2.2000000000000002</v>
          </cell>
          <cell r="I877">
            <v>2.2000000000000002</v>
          </cell>
          <cell r="J877">
            <v>2.2000000000000002</v>
          </cell>
          <cell r="K877">
            <v>2.1</v>
          </cell>
          <cell r="L877">
            <v>2</v>
          </cell>
          <cell r="M877">
            <v>2</v>
          </cell>
          <cell r="N877" t="str">
            <v>.</v>
          </cell>
        </row>
        <row r="878">
          <cell r="A878" t="str">
            <v>GOV_2006_A_DE_PYER</v>
          </cell>
          <cell r="B878" t="str">
            <v>GOV</v>
          </cell>
          <cell r="C878">
            <v>2006</v>
          </cell>
          <cell r="D878" t="str">
            <v>A</v>
          </cell>
          <cell r="E878" t="str">
            <v>PYER</v>
          </cell>
          <cell r="F878" t="str">
            <v>DE</v>
          </cell>
          <cell r="G878" t="str">
            <v>.</v>
          </cell>
          <cell r="H878" t="str">
            <v>.</v>
          </cell>
          <cell r="I878" t="str">
            <v>.</v>
          </cell>
          <cell r="J878" t="str">
            <v>.</v>
          </cell>
          <cell r="K878" t="str">
            <v>.</v>
          </cell>
          <cell r="L878" t="str">
            <v>.</v>
          </cell>
          <cell r="M878" t="str">
            <v>.</v>
          </cell>
          <cell r="N878" t="str">
            <v>.</v>
          </cell>
        </row>
        <row r="879">
          <cell r="A879" t="str">
            <v>GOV_2006_A_GR_PYER</v>
          </cell>
          <cell r="B879" t="str">
            <v>GOV</v>
          </cell>
          <cell r="C879">
            <v>2006</v>
          </cell>
          <cell r="D879" t="str">
            <v>A</v>
          </cell>
          <cell r="E879" t="str">
            <v>PYER</v>
          </cell>
          <cell r="F879" t="str">
            <v>GR</v>
          </cell>
          <cell r="G879" t="str">
            <v>.</v>
          </cell>
          <cell r="H879">
            <v>4.2</v>
          </cell>
          <cell r="I879">
            <v>4</v>
          </cell>
          <cell r="J879">
            <v>4</v>
          </cell>
          <cell r="K879">
            <v>4</v>
          </cell>
          <cell r="L879">
            <v>4</v>
          </cell>
          <cell r="M879" t="str">
            <v>.</v>
          </cell>
          <cell r="N879" t="str">
            <v>.</v>
          </cell>
        </row>
        <row r="880">
          <cell r="A880" t="str">
            <v>GOV_2006_A_ES_PYER</v>
          </cell>
          <cell r="B880" t="str">
            <v>GOV</v>
          </cell>
          <cell r="C880">
            <v>2006</v>
          </cell>
          <cell r="D880" t="str">
            <v>A</v>
          </cell>
          <cell r="E880" t="str">
            <v>PYER</v>
          </cell>
          <cell r="F880" t="str">
            <v>ES</v>
          </cell>
          <cell r="G880" t="str">
            <v>.</v>
          </cell>
          <cell r="H880">
            <v>3.8</v>
          </cell>
          <cell r="I880">
            <v>3.7</v>
          </cell>
          <cell r="J880">
            <v>3.7</v>
          </cell>
          <cell r="K880">
            <v>3.6</v>
          </cell>
          <cell r="L880">
            <v>3.3</v>
          </cell>
          <cell r="M880" t="str">
            <v>.</v>
          </cell>
          <cell r="N880" t="str">
            <v>.</v>
          </cell>
        </row>
        <row r="881">
          <cell r="A881" t="str">
            <v>GOV_2006_A_FR_PYER</v>
          </cell>
          <cell r="B881" t="str">
            <v>GOV</v>
          </cell>
          <cell r="C881">
            <v>2006</v>
          </cell>
          <cell r="D881" t="str">
            <v>A</v>
          </cell>
          <cell r="E881" t="str">
            <v>PYER</v>
          </cell>
          <cell r="F881" t="str">
            <v>FR</v>
          </cell>
          <cell r="G881" t="str">
            <v>.</v>
          </cell>
          <cell r="H881" t="str">
            <v>.</v>
          </cell>
          <cell r="I881">
            <v>2.1</v>
          </cell>
          <cell r="J881">
            <v>2.2000000000000002</v>
          </cell>
          <cell r="K881">
            <v>2.2000000000000002</v>
          </cell>
          <cell r="L881">
            <v>2.2000000000000002</v>
          </cell>
          <cell r="M881">
            <v>2.2000000000000002</v>
          </cell>
          <cell r="N881" t="str">
            <v>.</v>
          </cell>
        </row>
        <row r="882">
          <cell r="A882" t="str">
            <v>GOV_2006_A_IE_PYER</v>
          </cell>
          <cell r="B882" t="str">
            <v>GOV</v>
          </cell>
          <cell r="C882">
            <v>2006</v>
          </cell>
          <cell r="D882" t="str">
            <v>A</v>
          </cell>
          <cell r="E882" t="str">
            <v>PYER</v>
          </cell>
          <cell r="F882" t="str">
            <v>IE</v>
          </cell>
          <cell r="G882" t="str">
            <v>.</v>
          </cell>
          <cell r="H882">
            <v>6.1</v>
          </cell>
          <cell r="I882">
            <v>6.2</v>
          </cell>
          <cell r="J882">
            <v>5.7</v>
          </cell>
          <cell r="K882">
            <v>5.0999999999999996</v>
          </cell>
          <cell r="L882">
            <v>4.5</v>
          </cell>
          <cell r="M882" t="str">
            <v>.</v>
          </cell>
          <cell r="N882" t="str">
            <v>.</v>
          </cell>
        </row>
        <row r="883">
          <cell r="A883" t="str">
            <v>GOV_2006_A_IT_PYER</v>
          </cell>
          <cell r="B883" t="str">
            <v>GOV</v>
          </cell>
          <cell r="C883">
            <v>2006</v>
          </cell>
          <cell r="D883" t="str">
            <v>A</v>
          </cell>
          <cell r="E883" t="str">
            <v>PYER</v>
          </cell>
          <cell r="F883" t="str">
            <v>IT</v>
          </cell>
          <cell r="G883">
            <v>1.4</v>
          </cell>
          <cell r="H883">
            <v>1.3</v>
          </cell>
          <cell r="I883">
            <v>1.4</v>
          </cell>
          <cell r="J883">
            <v>1.3</v>
          </cell>
          <cell r="K883">
            <v>1.4</v>
          </cell>
          <cell r="L883">
            <v>1.5</v>
          </cell>
          <cell r="M883">
            <v>1.6</v>
          </cell>
          <cell r="N883">
            <v>1.7</v>
          </cell>
        </row>
        <row r="884">
          <cell r="A884" t="str">
            <v>GOV_2006_A_LU_PYER</v>
          </cell>
          <cell r="B884" t="str">
            <v>GOV</v>
          </cell>
          <cell r="C884">
            <v>2006</v>
          </cell>
          <cell r="D884" t="str">
            <v>A</v>
          </cell>
          <cell r="E884" t="str">
            <v>PYER</v>
          </cell>
          <cell r="F884" t="str">
            <v>LU</v>
          </cell>
          <cell r="G884">
            <v>4</v>
          </cell>
          <cell r="H884">
            <v>4.0999999999999996</v>
          </cell>
          <cell r="I884">
            <v>4.2</v>
          </cell>
          <cell r="J884">
            <v>4.5</v>
          </cell>
          <cell r="K884">
            <v>4.8</v>
          </cell>
          <cell r="L884">
            <v>5.2</v>
          </cell>
          <cell r="M884" t="str">
            <v>.</v>
          </cell>
          <cell r="N884" t="str">
            <v>.</v>
          </cell>
        </row>
        <row r="885">
          <cell r="A885" t="str">
            <v>GOV_2006_A_NL_PYER</v>
          </cell>
          <cell r="B885" t="str">
            <v>GOV</v>
          </cell>
          <cell r="C885">
            <v>2006</v>
          </cell>
          <cell r="D885" t="str">
            <v>A</v>
          </cell>
          <cell r="E885" t="str">
            <v>PYER</v>
          </cell>
          <cell r="F885" t="str">
            <v>NL</v>
          </cell>
          <cell r="G885" t="str">
            <v>.</v>
          </cell>
          <cell r="H885">
            <v>1.8</v>
          </cell>
          <cell r="I885">
            <v>2.1</v>
          </cell>
          <cell r="J885">
            <v>2.1</v>
          </cell>
          <cell r="K885">
            <v>2</v>
          </cell>
          <cell r="L885">
            <v>1.9</v>
          </cell>
          <cell r="M885" t="str">
            <v>.</v>
          </cell>
          <cell r="N885" t="str">
            <v>.</v>
          </cell>
        </row>
        <row r="886">
          <cell r="A886" t="str">
            <v>GOV_2006_A_AT_PYER</v>
          </cell>
          <cell r="B886" t="str">
            <v>GOV</v>
          </cell>
          <cell r="C886">
            <v>2006</v>
          </cell>
          <cell r="D886" t="str">
            <v>A</v>
          </cell>
          <cell r="E886" t="str">
            <v>PYER</v>
          </cell>
          <cell r="F886" t="str">
            <v>AT</v>
          </cell>
          <cell r="G886" t="str">
            <v>.</v>
          </cell>
          <cell r="H886" t="str">
            <v>.</v>
          </cell>
          <cell r="I886" t="str">
            <v>.</v>
          </cell>
          <cell r="J886" t="str">
            <v>.</v>
          </cell>
          <cell r="K886" t="str">
            <v>.</v>
          </cell>
          <cell r="L886" t="str">
            <v>.</v>
          </cell>
          <cell r="M886" t="str">
            <v>.</v>
          </cell>
          <cell r="N886" t="str">
            <v>.</v>
          </cell>
        </row>
        <row r="887">
          <cell r="A887" t="str">
            <v>GOV_2006_A_PT_PYER</v>
          </cell>
          <cell r="B887" t="str">
            <v>GOV</v>
          </cell>
          <cell r="C887">
            <v>2006</v>
          </cell>
          <cell r="D887" t="str">
            <v>A</v>
          </cell>
          <cell r="E887" t="str">
            <v>PYER</v>
          </cell>
          <cell r="F887" t="str">
            <v>PT</v>
          </cell>
          <cell r="G887" t="str">
            <v>.</v>
          </cell>
          <cell r="H887" t="str">
            <v>.</v>
          </cell>
          <cell r="I887" t="str">
            <v>.</v>
          </cell>
          <cell r="J887" t="str">
            <v>.</v>
          </cell>
          <cell r="K887" t="str">
            <v>.</v>
          </cell>
          <cell r="L887" t="str">
            <v>.</v>
          </cell>
          <cell r="M887" t="str">
            <v>.</v>
          </cell>
          <cell r="N887" t="str">
            <v>.</v>
          </cell>
        </row>
        <row r="888">
          <cell r="A888" t="str">
            <v>GOV_2006_A_FI_PYER</v>
          </cell>
          <cell r="B888" t="str">
            <v>GOV</v>
          </cell>
          <cell r="C888">
            <v>2006</v>
          </cell>
          <cell r="D888" t="str">
            <v>A</v>
          </cell>
          <cell r="E888" t="str">
            <v>PYER</v>
          </cell>
          <cell r="F888" t="str">
            <v>FI</v>
          </cell>
          <cell r="G888" t="str">
            <v>.</v>
          </cell>
          <cell r="H888">
            <v>3.3</v>
          </cell>
          <cell r="I888">
            <v>3.4</v>
          </cell>
          <cell r="J888">
            <v>3.2</v>
          </cell>
          <cell r="K888">
            <v>2.9</v>
          </cell>
          <cell r="L888">
            <v>2.6</v>
          </cell>
          <cell r="M888">
            <v>2.1</v>
          </cell>
          <cell r="N888" t="str">
            <v>.</v>
          </cell>
        </row>
        <row r="889">
          <cell r="A889" t="str">
            <v>GOV_2006_A_CZ_PYER</v>
          </cell>
          <cell r="B889" t="str">
            <v>GOV</v>
          </cell>
          <cell r="C889">
            <v>2006</v>
          </cell>
          <cell r="D889" t="str">
            <v>A</v>
          </cell>
          <cell r="E889" t="str">
            <v>PYER</v>
          </cell>
          <cell r="F889" t="str">
            <v>CZ</v>
          </cell>
          <cell r="G889" t="str">
            <v>.</v>
          </cell>
          <cell r="H889">
            <v>4.8</v>
          </cell>
          <cell r="I889">
            <v>5</v>
          </cell>
          <cell r="J889">
            <v>5.0999999999999996</v>
          </cell>
          <cell r="K889">
            <v>5.0999999999999996</v>
          </cell>
          <cell r="L889">
            <v>5.2</v>
          </cell>
          <cell r="M889" t="str">
            <v>.</v>
          </cell>
          <cell r="N889" t="str">
            <v>.</v>
          </cell>
        </row>
        <row r="890">
          <cell r="A890" t="str">
            <v>GOV_2006_A_DK_PYER</v>
          </cell>
          <cell r="B890" t="str">
            <v>GOV</v>
          </cell>
          <cell r="C890">
            <v>2006</v>
          </cell>
          <cell r="D890" t="str">
            <v>A</v>
          </cell>
          <cell r="E890" t="str">
            <v>PYER</v>
          </cell>
          <cell r="F890" t="str">
            <v>DK</v>
          </cell>
          <cell r="G890" t="str">
            <v>.</v>
          </cell>
          <cell r="H890" t="str">
            <v>.</v>
          </cell>
          <cell r="I890">
            <v>2.1</v>
          </cell>
          <cell r="J890">
            <v>2</v>
          </cell>
          <cell r="K890">
            <v>1.9</v>
          </cell>
          <cell r="L890">
            <v>1.7</v>
          </cell>
          <cell r="M890">
            <v>1.6</v>
          </cell>
          <cell r="N890" t="str">
            <v>.</v>
          </cell>
        </row>
        <row r="891">
          <cell r="A891" t="str">
            <v>GOV_2006_A_EE_PYER</v>
          </cell>
          <cell r="B891" t="str">
            <v>GOV</v>
          </cell>
          <cell r="C891">
            <v>2006</v>
          </cell>
          <cell r="D891" t="str">
            <v>A</v>
          </cell>
          <cell r="E891" t="str">
            <v>PYER</v>
          </cell>
          <cell r="F891" t="str">
            <v>EE</v>
          </cell>
          <cell r="G891" t="str">
            <v>.</v>
          </cell>
          <cell r="H891">
            <v>8.1</v>
          </cell>
          <cell r="I891">
            <v>11.1</v>
          </cell>
          <cell r="J891">
            <v>8.5</v>
          </cell>
          <cell r="K891">
            <v>8.3000000000000007</v>
          </cell>
          <cell r="L891">
            <v>7.9</v>
          </cell>
          <cell r="M891">
            <v>7.6</v>
          </cell>
          <cell r="N891" t="str">
            <v>.</v>
          </cell>
        </row>
        <row r="892">
          <cell r="A892" t="str">
            <v>GOV_2006_A_CY_PYER</v>
          </cell>
          <cell r="B892" t="str">
            <v>GOV</v>
          </cell>
          <cell r="C892">
            <v>2006</v>
          </cell>
          <cell r="D892" t="str">
            <v>A</v>
          </cell>
          <cell r="E892" t="str">
            <v>PYER</v>
          </cell>
          <cell r="F892" t="str">
            <v>CY</v>
          </cell>
          <cell r="G892" t="str">
            <v>.</v>
          </cell>
          <cell r="H892">
            <v>3.7</v>
          </cell>
          <cell r="I892">
            <v>3.7</v>
          </cell>
          <cell r="J892">
            <v>3.7</v>
          </cell>
          <cell r="K892">
            <v>3.7</v>
          </cell>
          <cell r="L892">
            <v>3.7</v>
          </cell>
          <cell r="M892">
            <v>3.7</v>
          </cell>
          <cell r="N892" t="str">
            <v>.</v>
          </cell>
        </row>
        <row r="893">
          <cell r="A893" t="str">
            <v>GOV_2006_A_LV_PYER</v>
          </cell>
          <cell r="B893" t="str">
            <v>GOV</v>
          </cell>
          <cell r="C893">
            <v>2006</v>
          </cell>
          <cell r="D893" t="str">
            <v>A</v>
          </cell>
          <cell r="E893" t="str">
            <v>PYER</v>
          </cell>
          <cell r="F893" t="str">
            <v>LV</v>
          </cell>
          <cell r="G893" t="str">
            <v>.</v>
          </cell>
          <cell r="H893">
            <v>9.1999999999999993</v>
          </cell>
          <cell r="I893">
            <v>9.6999999999999993</v>
          </cell>
          <cell r="J893">
            <v>9</v>
          </cell>
          <cell r="K893">
            <v>8.5</v>
          </cell>
          <cell r="L893">
            <v>8</v>
          </cell>
          <cell r="M893" t="str">
            <v>.</v>
          </cell>
          <cell r="N893" t="str">
            <v>.</v>
          </cell>
        </row>
        <row r="894">
          <cell r="A894" t="str">
            <v>GOV_2006_A_LT_PYER</v>
          </cell>
          <cell r="B894" t="str">
            <v>GOV</v>
          </cell>
          <cell r="C894">
            <v>2006</v>
          </cell>
          <cell r="D894" t="str">
            <v>A</v>
          </cell>
          <cell r="E894" t="str">
            <v>PYER</v>
          </cell>
          <cell r="F894" t="str">
            <v>LT</v>
          </cell>
          <cell r="G894" t="str">
            <v>.</v>
          </cell>
          <cell r="H894">
            <v>6.9</v>
          </cell>
          <cell r="I894">
            <v>6.7</v>
          </cell>
          <cell r="J894">
            <v>6.4</v>
          </cell>
          <cell r="K894">
            <v>6.1</v>
          </cell>
          <cell r="L894">
            <v>5.8</v>
          </cell>
          <cell r="M894" t="str">
            <v>.</v>
          </cell>
          <cell r="N894" t="str">
            <v>.</v>
          </cell>
        </row>
        <row r="895">
          <cell r="A895" t="str">
            <v>GOV_2006_A_HU_PYER</v>
          </cell>
          <cell r="B895" t="str">
            <v>GOV</v>
          </cell>
          <cell r="C895">
            <v>2006</v>
          </cell>
          <cell r="D895" t="str">
            <v>A</v>
          </cell>
          <cell r="E895" t="str">
            <v>PYER</v>
          </cell>
          <cell r="F895" t="str">
            <v>HU</v>
          </cell>
          <cell r="G895" t="str">
            <v>.</v>
          </cell>
          <cell r="H895">
            <v>4</v>
          </cell>
          <cell r="I895">
            <v>4.0999999999999996</v>
          </cell>
          <cell r="J895">
            <v>4</v>
          </cell>
          <cell r="K895">
            <v>3.9</v>
          </cell>
          <cell r="L895">
            <v>3.9</v>
          </cell>
          <cell r="M895">
            <v>3.8</v>
          </cell>
          <cell r="N895" t="str">
            <v>.</v>
          </cell>
        </row>
        <row r="896">
          <cell r="A896" t="str">
            <v>GOV_2006_A_MT_PYER</v>
          </cell>
          <cell r="B896" t="str">
            <v>GOV</v>
          </cell>
          <cell r="C896">
            <v>2006</v>
          </cell>
          <cell r="D896" t="str">
            <v>A</v>
          </cell>
          <cell r="E896" t="str">
            <v>PYER</v>
          </cell>
          <cell r="F896" t="str">
            <v>MT</v>
          </cell>
          <cell r="G896" t="str">
            <v>.</v>
          </cell>
          <cell r="H896">
            <v>2</v>
          </cell>
          <cell r="I896">
            <v>2.2999999999999998</v>
          </cell>
          <cell r="J896">
            <v>2.4</v>
          </cell>
          <cell r="K896">
            <v>2</v>
          </cell>
          <cell r="L896">
            <v>1.9</v>
          </cell>
          <cell r="M896" t="str">
            <v>.</v>
          </cell>
          <cell r="N896" t="str">
            <v>.</v>
          </cell>
        </row>
        <row r="897">
          <cell r="A897" t="str">
            <v>GOV_2006_A_PL_PYER</v>
          </cell>
          <cell r="B897" t="str">
            <v>GOV</v>
          </cell>
          <cell r="C897">
            <v>2006</v>
          </cell>
          <cell r="D897" t="str">
            <v>A</v>
          </cell>
          <cell r="E897" t="str">
            <v>PYER</v>
          </cell>
          <cell r="F897" t="str">
            <v>PL</v>
          </cell>
          <cell r="G897" t="str">
            <v>.</v>
          </cell>
          <cell r="H897">
            <v>4.4000000000000004</v>
          </cell>
          <cell r="I897">
            <v>4.8</v>
          </cell>
          <cell r="J897">
            <v>5</v>
          </cell>
          <cell r="K897">
            <v>5.2</v>
          </cell>
          <cell r="L897">
            <v>5.2</v>
          </cell>
          <cell r="M897" t="str">
            <v>.</v>
          </cell>
          <cell r="N897" t="str">
            <v>.</v>
          </cell>
        </row>
        <row r="898">
          <cell r="A898" t="str">
            <v>GOV_2006_A_SI_PYER</v>
          </cell>
          <cell r="B898" t="str">
            <v>GOV</v>
          </cell>
          <cell r="C898">
            <v>2006</v>
          </cell>
          <cell r="D898" t="str">
            <v>A</v>
          </cell>
          <cell r="E898" t="str">
            <v>PYER</v>
          </cell>
          <cell r="F898" t="str">
            <v>SI</v>
          </cell>
          <cell r="G898" t="str">
            <v>.</v>
          </cell>
          <cell r="H898">
            <v>4</v>
          </cell>
          <cell r="I898">
            <v>4.0999999999999996</v>
          </cell>
          <cell r="J898">
            <v>4.3</v>
          </cell>
          <cell r="K898">
            <v>4.0999999999999996</v>
          </cell>
          <cell r="L898">
            <v>4.3</v>
          </cell>
          <cell r="M898" t="str">
            <v>.</v>
          </cell>
          <cell r="N898" t="str">
            <v>.</v>
          </cell>
        </row>
        <row r="899">
          <cell r="A899" t="str">
            <v>GOV_2006_A_SK_PYER</v>
          </cell>
          <cell r="B899" t="str">
            <v>GOV</v>
          </cell>
          <cell r="C899">
            <v>2006</v>
          </cell>
          <cell r="D899" t="str">
            <v>A</v>
          </cell>
          <cell r="E899" t="str">
            <v>PYER</v>
          </cell>
          <cell r="F899" t="str">
            <v>SK</v>
          </cell>
          <cell r="G899">
            <v>5.0999999999999996</v>
          </cell>
          <cell r="H899">
            <v>5.8</v>
          </cell>
          <cell r="I899">
            <v>6.5</v>
          </cell>
          <cell r="J899">
            <v>6.9</v>
          </cell>
          <cell r="K899">
            <v>5.6</v>
          </cell>
          <cell r="L899" t="str">
            <v>.</v>
          </cell>
          <cell r="M899" t="str">
            <v>.</v>
          </cell>
          <cell r="N899" t="str">
            <v>.</v>
          </cell>
        </row>
        <row r="900">
          <cell r="A900" t="str">
            <v>GOV_2006_A_SE_PYER</v>
          </cell>
          <cell r="B900" t="str">
            <v>GOV</v>
          </cell>
          <cell r="C900">
            <v>2006</v>
          </cell>
          <cell r="D900" t="str">
            <v>A</v>
          </cell>
          <cell r="E900" t="str">
            <v>PYER</v>
          </cell>
          <cell r="F900" t="str">
            <v>SE</v>
          </cell>
          <cell r="G900" t="str">
            <v>.</v>
          </cell>
          <cell r="H900" t="str">
            <v>.</v>
          </cell>
          <cell r="I900" t="str">
            <v>.</v>
          </cell>
          <cell r="J900" t="str">
            <v>.</v>
          </cell>
          <cell r="K900" t="str">
            <v>.</v>
          </cell>
          <cell r="L900" t="str">
            <v>.</v>
          </cell>
          <cell r="M900" t="str">
            <v>.</v>
          </cell>
          <cell r="N900" t="str">
            <v>.</v>
          </cell>
        </row>
        <row r="901">
          <cell r="A901" t="str">
            <v>GOV_2006_A_GB_PYER</v>
          </cell>
          <cell r="B901" t="str">
            <v>GOV</v>
          </cell>
          <cell r="C901">
            <v>2006</v>
          </cell>
          <cell r="D901" t="str">
            <v>A</v>
          </cell>
          <cell r="E901" t="str">
            <v>PYER</v>
          </cell>
          <cell r="F901" t="str">
            <v>GB</v>
          </cell>
          <cell r="G901" t="str">
            <v>.</v>
          </cell>
          <cell r="H901" t="str">
            <v>.</v>
          </cell>
          <cell r="I901">
            <v>2.9</v>
          </cell>
          <cell r="J901">
            <v>2.9</v>
          </cell>
          <cell r="K901">
            <v>2.8</v>
          </cell>
          <cell r="L901">
            <v>2.7</v>
          </cell>
          <cell r="M901">
            <v>2.6</v>
          </cell>
          <cell r="N901" t="str">
            <v>.</v>
          </cell>
        </row>
        <row r="902">
          <cell r="A902" t="str">
            <v>GOV_2006_A_D3_PYER</v>
          </cell>
          <cell r="B902" t="str">
            <v>GOV</v>
          </cell>
          <cell r="C902">
            <v>2006</v>
          </cell>
          <cell r="D902" t="str">
            <v>A</v>
          </cell>
          <cell r="E902" t="str">
            <v>PYER</v>
          </cell>
          <cell r="F902" t="str">
            <v>D3</v>
          </cell>
          <cell r="G902" t="str">
            <v>.</v>
          </cell>
          <cell r="H902" t="str">
            <v>.</v>
          </cell>
          <cell r="I902" t="str">
            <v>.</v>
          </cell>
          <cell r="J902" t="str">
            <v>.</v>
          </cell>
          <cell r="K902" t="str">
            <v>.</v>
          </cell>
          <cell r="L902" t="str">
            <v>.</v>
          </cell>
          <cell r="M902" t="str">
            <v>.</v>
          </cell>
          <cell r="N902" t="str">
            <v>.</v>
          </cell>
        </row>
        <row r="903">
          <cell r="A903" t="str">
            <v>GOV_2006_A_BE_GAP</v>
          </cell>
          <cell r="B903" t="str">
            <v>GOV</v>
          </cell>
          <cell r="C903">
            <v>2006</v>
          </cell>
          <cell r="D903" t="str">
            <v>A</v>
          </cell>
          <cell r="E903" t="str">
            <v>GAP</v>
          </cell>
          <cell r="F903" t="str">
            <v>BE</v>
          </cell>
          <cell r="G903" t="str">
            <v>.</v>
          </cell>
          <cell r="H903">
            <v>-1.2</v>
          </cell>
          <cell r="I903">
            <v>-0.7</v>
          </cell>
          <cell r="J903">
            <v>-0.7</v>
          </cell>
          <cell r="K903">
            <v>-0.7</v>
          </cell>
          <cell r="L903">
            <v>-0.5</v>
          </cell>
          <cell r="M903">
            <v>-0.3</v>
          </cell>
          <cell r="N903" t="str">
            <v>.</v>
          </cell>
        </row>
        <row r="904">
          <cell r="A904" t="str">
            <v>GOV_2006_A_DE_GAP</v>
          </cell>
          <cell r="B904" t="str">
            <v>GOV</v>
          </cell>
          <cell r="C904">
            <v>2006</v>
          </cell>
          <cell r="D904" t="str">
            <v>A</v>
          </cell>
          <cell r="E904" t="str">
            <v>GAP</v>
          </cell>
          <cell r="F904" t="str">
            <v>DE</v>
          </cell>
          <cell r="G904" t="str">
            <v>.</v>
          </cell>
          <cell r="H904">
            <v>-1.2</v>
          </cell>
          <cell r="I904">
            <v>-0.3</v>
          </cell>
          <cell r="J904">
            <v>-0.3</v>
          </cell>
          <cell r="K904">
            <v>-0.2</v>
          </cell>
          <cell r="L904">
            <v>0</v>
          </cell>
          <cell r="M904">
            <v>0</v>
          </cell>
          <cell r="N904" t="str">
            <v>.</v>
          </cell>
        </row>
        <row r="905">
          <cell r="A905" t="str">
            <v>GOV_2006_A_GR_GAP</v>
          </cell>
          <cell r="B905" t="str">
            <v>GOV</v>
          </cell>
          <cell r="C905">
            <v>2006</v>
          </cell>
          <cell r="D905" t="str">
            <v>A</v>
          </cell>
          <cell r="E905" t="str">
            <v>GAP</v>
          </cell>
          <cell r="F905" t="str">
            <v>GR</v>
          </cell>
          <cell r="G905" t="str">
            <v>.</v>
          </cell>
          <cell r="H905">
            <v>1.2</v>
          </cell>
          <cell r="I905">
            <v>1.2</v>
          </cell>
          <cell r="J905">
            <v>1.1000000000000001</v>
          </cell>
          <cell r="K905">
            <v>1.1000000000000001</v>
          </cell>
          <cell r="L905">
            <v>1.2</v>
          </cell>
          <cell r="M905" t="str">
            <v>.</v>
          </cell>
          <cell r="N905" t="str">
            <v>.</v>
          </cell>
        </row>
        <row r="906">
          <cell r="A906" t="str">
            <v>GOV_2006_A_ES_GAP</v>
          </cell>
          <cell r="B906" t="str">
            <v>GOV</v>
          </cell>
          <cell r="C906">
            <v>2006</v>
          </cell>
          <cell r="D906" t="str">
            <v>A</v>
          </cell>
          <cell r="E906" t="str">
            <v>GAP</v>
          </cell>
          <cell r="F906" t="str">
            <v>ES</v>
          </cell>
          <cell r="G906" t="str">
            <v>.</v>
          </cell>
          <cell r="H906">
            <v>-0.2</v>
          </cell>
          <cell r="I906">
            <v>-0.1</v>
          </cell>
          <cell r="J906">
            <v>-0.4</v>
          </cell>
          <cell r="K906">
            <v>-0.7</v>
          </cell>
          <cell r="L906">
            <v>-0.6</v>
          </cell>
          <cell r="M906" t="str">
            <v>.</v>
          </cell>
          <cell r="N906" t="str">
            <v>.</v>
          </cell>
        </row>
        <row r="907">
          <cell r="A907" t="str">
            <v>GOV_2006_A_FR_GAP</v>
          </cell>
          <cell r="B907" t="str">
            <v>GOV</v>
          </cell>
          <cell r="C907">
            <v>2006</v>
          </cell>
          <cell r="D907" t="str">
            <v>A</v>
          </cell>
          <cell r="E907" t="str">
            <v>GAP</v>
          </cell>
          <cell r="F907" t="str">
            <v>FR</v>
          </cell>
          <cell r="G907" t="str">
            <v>.</v>
          </cell>
          <cell r="H907" t="str">
            <v>.</v>
          </cell>
          <cell r="I907">
            <v>-0.2</v>
          </cell>
          <cell r="J907">
            <v>-0.2</v>
          </cell>
          <cell r="K907">
            <v>-0.1</v>
          </cell>
          <cell r="L907">
            <v>0</v>
          </cell>
          <cell r="M907">
            <v>0</v>
          </cell>
          <cell r="N907" t="str">
            <v>.</v>
          </cell>
        </row>
        <row r="908">
          <cell r="A908" t="str">
            <v>GOV_2006_A_IE_GAP</v>
          </cell>
          <cell r="B908" t="str">
            <v>GOV</v>
          </cell>
          <cell r="C908">
            <v>2006</v>
          </cell>
          <cell r="D908" t="str">
            <v>A</v>
          </cell>
          <cell r="E908" t="str">
            <v>GAP</v>
          </cell>
          <cell r="F908" t="str">
            <v>IE</v>
          </cell>
          <cell r="G908" t="str">
            <v>.</v>
          </cell>
          <cell r="H908">
            <v>-0.4</v>
          </cell>
          <cell r="I908">
            <v>-1.1000000000000001</v>
          </cell>
          <cell r="J908">
            <v>-1.5</v>
          </cell>
          <cell r="K908">
            <v>-2</v>
          </cell>
          <cell r="L908">
            <v>-2.4</v>
          </cell>
          <cell r="M908" t="str">
            <v>.</v>
          </cell>
          <cell r="N908" t="str">
            <v>.</v>
          </cell>
        </row>
        <row r="909">
          <cell r="A909" t="str">
            <v>GOV_2006_A_IT_GAP</v>
          </cell>
          <cell r="B909" t="str">
            <v>GOV</v>
          </cell>
          <cell r="C909">
            <v>2006</v>
          </cell>
          <cell r="D909" t="str">
            <v>A</v>
          </cell>
          <cell r="E909" t="str">
            <v>GAP</v>
          </cell>
          <cell r="F909" t="str">
            <v>IT</v>
          </cell>
          <cell r="G909">
            <v>-0.5</v>
          </cell>
          <cell r="H909">
            <v>-1.8</v>
          </cell>
          <cell r="I909">
            <v>-1.6</v>
          </cell>
          <cell r="J909">
            <v>-1.5</v>
          </cell>
          <cell r="K909">
            <v>-1.4</v>
          </cell>
          <cell r="L909">
            <v>-1.2</v>
          </cell>
          <cell r="M909">
            <v>-1.1000000000000001</v>
          </cell>
          <cell r="N909">
            <v>-1.1000000000000001</v>
          </cell>
        </row>
        <row r="910">
          <cell r="A910" t="str">
            <v>GOV_2006_A_LU_GAP</v>
          </cell>
          <cell r="B910" t="str">
            <v>GOV</v>
          </cell>
          <cell r="C910">
            <v>2006</v>
          </cell>
          <cell r="D910" t="str">
            <v>A</v>
          </cell>
          <cell r="E910" t="str">
            <v>GAP</v>
          </cell>
          <cell r="F910" t="str">
            <v>LU</v>
          </cell>
          <cell r="G910" t="str">
            <v>.</v>
          </cell>
          <cell r="H910">
            <v>-1.6</v>
          </cell>
          <cell r="I910">
            <v>-0.4</v>
          </cell>
          <cell r="J910">
            <v>-0.8</v>
          </cell>
          <cell r="K910">
            <v>-0.6</v>
          </cell>
          <cell r="L910">
            <v>-1.7</v>
          </cell>
          <cell r="M910" t="str">
            <v>.</v>
          </cell>
          <cell r="N910" t="str">
            <v>.</v>
          </cell>
        </row>
        <row r="911">
          <cell r="A911" t="str">
            <v>GOV_2006_A_NL_GAP</v>
          </cell>
          <cell r="B911" t="str">
            <v>GOV</v>
          </cell>
          <cell r="C911">
            <v>2006</v>
          </cell>
          <cell r="D911" t="str">
            <v>A</v>
          </cell>
          <cell r="E911" t="str">
            <v>GAP</v>
          </cell>
          <cell r="F911" t="str">
            <v>NL</v>
          </cell>
          <cell r="G911" t="str">
            <v>.</v>
          </cell>
          <cell r="H911">
            <v>-1.7</v>
          </cell>
          <cell r="I911">
            <v>-0.7</v>
          </cell>
          <cell r="J911">
            <v>0.2</v>
          </cell>
          <cell r="K911">
            <v>0</v>
          </cell>
          <cell r="L911">
            <v>-0.2</v>
          </cell>
          <cell r="M911" t="str">
            <v>.</v>
          </cell>
          <cell r="N911" t="str">
            <v>.</v>
          </cell>
        </row>
        <row r="912">
          <cell r="A912" t="str">
            <v>GOV_2006_A_AT_GAP</v>
          </cell>
          <cell r="B912" t="str">
            <v>GOV</v>
          </cell>
          <cell r="C912">
            <v>2006</v>
          </cell>
          <cell r="D912" t="str">
            <v>A</v>
          </cell>
          <cell r="E912" t="str">
            <v>GAP</v>
          </cell>
          <cell r="F912" t="str">
            <v>AT</v>
          </cell>
          <cell r="G912" t="str">
            <v>.</v>
          </cell>
          <cell r="I912">
            <v>-0.3</v>
          </cell>
          <cell r="J912">
            <v>0.1</v>
          </cell>
          <cell r="K912">
            <v>0.2</v>
          </cell>
          <cell r="L912">
            <v>0.4</v>
          </cell>
          <cell r="M912">
            <v>0.8</v>
          </cell>
          <cell r="N912" t="str">
            <v>.</v>
          </cell>
        </row>
        <row r="913">
          <cell r="A913" t="str">
            <v>GOV_2006_A_PT_GAP</v>
          </cell>
          <cell r="B913" t="str">
            <v>GOV</v>
          </cell>
          <cell r="C913">
            <v>2006</v>
          </cell>
          <cell r="D913" t="str">
            <v>A</v>
          </cell>
          <cell r="E913" t="str">
            <v>GAP</v>
          </cell>
          <cell r="F913" t="str">
            <v>PT</v>
          </cell>
          <cell r="G913" t="str">
            <v>.</v>
          </cell>
          <cell r="H913">
            <v>-2.6</v>
          </cell>
          <cell r="I913">
            <v>-2.7</v>
          </cell>
          <cell r="J913">
            <v>-2.4</v>
          </cell>
          <cell r="K913">
            <v>-1.8</v>
          </cell>
          <cell r="L913">
            <v>-0.5</v>
          </cell>
          <cell r="M913">
            <v>0.4</v>
          </cell>
          <cell r="N913" t="str">
            <v>.</v>
          </cell>
        </row>
        <row r="914">
          <cell r="A914" t="str">
            <v>GOV_2006_A_FI_GAP</v>
          </cell>
          <cell r="B914" t="str">
            <v>GOV</v>
          </cell>
          <cell r="C914">
            <v>2006</v>
          </cell>
          <cell r="D914" t="str">
            <v>A</v>
          </cell>
          <cell r="E914" t="str">
            <v>GAP</v>
          </cell>
          <cell r="F914" t="str">
            <v>FI</v>
          </cell>
          <cell r="G914" t="str">
            <v>.</v>
          </cell>
          <cell r="H914">
            <v>-1.2</v>
          </cell>
          <cell r="I914">
            <v>-0.1</v>
          </cell>
          <cell r="J914">
            <v>-0.4</v>
          </cell>
          <cell r="K914">
            <v>-0.4</v>
          </cell>
          <cell r="L914">
            <v>-0.4</v>
          </cell>
          <cell r="M914">
            <v>-0.4</v>
          </cell>
          <cell r="N914" t="str">
            <v>.</v>
          </cell>
        </row>
        <row r="915">
          <cell r="A915" t="str">
            <v>GOV_2006_A_CZ_GAP</v>
          </cell>
          <cell r="B915" t="str">
            <v>GOV</v>
          </cell>
          <cell r="C915">
            <v>2006</v>
          </cell>
          <cell r="D915" t="str">
            <v>A</v>
          </cell>
          <cell r="E915" t="str">
            <v>GAP</v>
          </cell>
          <cell r="F915" t="str">
            <v>CZ</v>
          </cell>
          <cell r="G915" t="str">
            <v>.</v>
          </cell>
          <cell r="H915">
            <v>-0.1</v>
          </cell>
          <cell r="I915">
            <v>0.9</v>
          </cell>
          <cell r="J915">
            <v>0.7</v>
          </cell>
          <cell r="K915">
            <v>0.4</v>
          </cell>
          <cell r="L915">
            <v>0.1</v>
          </cell>
          <cell r="M915" t="str">
            <v>.</v>
          </cell>
          <cell r="N915" t="str">
            <v>.</v>
          </cell>
        </row>
        <row r="916">
          <cell r="A916" t="str">
            <v>GOV_2006_A_DK_GAP</v>
          </cell>
          <cell r="B916" t="str">
            <v>GOV</v>
          </cell>
          <cell r="C916">
            <v>2006</v>
          </cell>
          <cell r="D916" t="str">
            <v>A</v>
          </cell>
          <cell r="E916" t="str">
            <v>GAP</v>
          </cell>
          <cell r="F916" t="str">
            <v>DK</v>
          </cell>
          <cell r="G916" t="str">
            <v>.</v>
          </cell>
          <cell r="H916">
            <v>0.3</v>
          </cell>
          <cell r="I916">
            <v>0.9</v>
          </cell>
          <cell r="J916">
            <v>0.9</v>
          </cell>
          <cell r="K916">
            <v>-0.3</v>
          </cell>
          <cell r="L916">
            <v>-1.3</v>
          </cell>
          <cell r="M916">
            <v>-2.2999999999999998</v>
          </cell>
          <cell r="N916" t="str">
            <v>.</v>
          </cell>
        </row>
        <row r="917">
          <cell r="A917" t="str">
            <v>GOV_2006_A_EE_GAP</v>
          </cell>
          <cell r="B917" t="str">
            <v>GOV</v>
          </cell>
          <cell r="C917">
            <v>2006</v>
          </cell>
          <cell r="D917" t="str">
            <v>A</v>
          </cell>
          <cell r="E917" t="str">
            <v>GAP</v>
          </cell>
          <cell r="F917" t="str">
            <v>EE</v>
          </cell>
          <cell r="G917" t="str">
            <v>.</v>
          </cell>
          <cell r="H917">
            <v>1</v>
          </cell>
          <cell r="I917">
            <v>0.9</v>
          </cell>
          <cell r="J917">
            <v>0.7</v>
          </cell>
          <cell r="K917">
            <v>0.2</v>
          </cell>
          <cell r="L917">
            <v>-0.1</v>
          </cell>
          <cell r="M917">
            <v>-0.2</v>
          </cell>
          <cell r="N917" t="str">
            <v>.</v>
          </cell>
        </row>
        <row r="918">
          <cell r="A918" t="str">
            <v>GOV_2006_A_CY_GAP</v>
          </cell>
          <cell r="B918" t="str">
            <v>GOV</v>
          </cell>
          <cell r="C918">
            <v>2006</v>
          </cell>
          <cell r="D918" t="str">
            <v>A</v>
          </cell>
          <cell r="E918" t="str">
            <v>GAP</v>
          </cell>
          <cell r="F918" t="str">
            <v>CY</v>
          </cell>
          <cell r="G918" t="str">
            <v>.</v>
          </cell>
          <cell r="H918">
            <v>-1.7</v>
          </cell>
          <cell r="I918">
            <v>-1.6</v>
          </cell>
          <cell r="J918">
            <v>-1.4</v>
          </cell>
          <cell r="K918">
            <v>-1</v>
          </cell>
          <cell r="L918">
            <v>-0.6</v>
          </cell>
          <cell r="M918">
            <v>-0.2</v>
          </cell>
          <cell r="N918" t="str">
            <v>.</v>
          </cell>
        </row>
        <row r="919">
          <cell r="A919" t="str">
            <v>GOV_2006_A_LV_GAP</v>
          </cell>
          <cell r="B919" t="str">
            <v>GOV</v>
          </cell>
          <cell r="C919">
            <v>2006</v>
          </cell>
          <cell r="D919" t="str">
            <v>A</v>
          </cell>
          <cell r="E919" t="str">
            <v>GAP</v>
          </cell>
          <cell r="F919" t="str">
            <v>LV</v>
          </cell>
          <cell r="G919" t="str">
            <v>.</v>
          </cell>
          <cell r="H919">
            <v>0.2</v>
          </cell>
          <cell r="I919">
            <v>1.8</v>
          </cell>
          <cell r="J919">
            <v>1.8</v>
          </cell>
          <cell r="K919">
            <v>0.8</v>
          </cell>
          <cell r="L919">
            <v>0.4</v>
          </cell>
          <cell r="M919" t="str">
            <v>.</v>
          </cell>
          <cell r="N919" t="str">
            <v>.</v>
          </cell>
        </row>
        <row r="920">
          <cell r="A920" t="str">
            <v>GOV_2006_A_LT_GAP</v>
          </cell>
          <cell r="B920" t="str">
            <v>GOV</v>
          </cell>
          <cell r="C920">
            <v>2006</v>
          </cell>
          <cell r="D920" t="str">
            <v>A</v>
          </cell>
          <cell r="E920" t="str">
            <v>GAP</v>
          </cell>
          <cell r="F920" t="str">
            <v>LT</v>
          </cell>
          <cell r="G920" t="str">
            <v>.</v>
          </cell>
          <cell r="H920">
            <v>1.7</v>
          </cell>
          <cell r="I920">
            <v>2.8</v>
          </cell>
          <cell r="J920">
            <v>2.7</v>
          </cell>
          <cell r="K920">
            <v>1.9</v>
          </cell>
          <cell r="L920">
            <v>0.6</v>
          </cell>
          <cell r="M920" t="str">
            <v>.</v>
          </cell>
          <cell r="N920" t="str">
            <v>.</v>
          </cell>
        </row>
        <row r="921">
          <cell r="A921" t="str">
            <v>GOV_2006_A_HU_GAP</v>
          </cell>
          <cell r="B921" t="str">
            <v>GOV</v>
          </cell>
          <cell r="C921">
            <v>2006</v>
          </cell>
          <cell r="D921" t="str">
            <v>A</v>
          </cell>
          <cell r="E921" t="str">
            <v>GAP</v>
          </cell>
          <cell r="F921" t="str">
            <v>HU</v>
          </cell>
          <cell r="G921" t="str">
            <v>.</v>
          </cell>
          <cell r="H921">
            <v>1.3</v>
          </cell>
          <cell r="I921">
            <v>1.2</v>
          </cell>
          <cell r="J921">
            <v>-0.6</v>
          </cell>
          <cell r="K921">
            <v>-1.8</v>
          </cell>
          <cell r="L921">
            <v>-1.5</v>
          </cell>
          <cell r="M921">
            <v>-1</v>
          </cell>
          <cell r="N921" t="str">
            <v>.</v>
          </cell>
        </row>
        <row r="922">
          <cell r="A922" t="str">
            <v>GOV_2006_A_MT_GAP</v>
          </cell>
          <cell r="B922" t="str">
            <v>GOV</v>
          </cell>
          <cell r="C922">
            <v>2006</v>
          </cell>
          <cell r="D922" t="str">
            <v>A</v>
          </cell>
          <cell r="E922" t="str">
            <v>GAP</v>
          </cell>
          <cell r="F922" t="str">
            <v>MT</v>
          </cell>
          <cell r="G922" t="str">
            <v>.</v>
          </cell>
          <cell r="H922">
            <v>-2.5</v>
          </cell>
          <cell r="I922">
            <v>-1.9</v>
          </cell>
          <cell r="J922">
            <v>-1.4</v>
          </cell>
          <cell r="K922">
            <v>-0.3</v>
          </cell>
          <cell r="L922">
            <v>0.9</v>
          </cell>
          <cell r="M922" t="str">
            <v>.</v>
          </cell>
          <cell r="N922" t="str">
            <v>.</v>
          </cell>
        </row>
        <row r="923">
          <cell r="A923" t="str">
            <v>GOV_2006_A_PL_GAP</v>
          </cell>
          <cell r="B923" t="str">
            <v>GOV</v>
          </cell>
          <cell r="C923">
            <v>2006</v>
          </cell>
          <cell r="D923" t="str">
            <v>A</v>
          </cell>
          <cell r="E923" t="str">
            <v>GAP</v>
          </cell>
          <cell r="F923" t="str">
            <v>PL</v>
          </cell>
          <cell r="G923" t="str">
            <v>.</v>
          </cell>
          <cell r="H923">
            <v>-0.7</v>
          </cell>
          <cell r="I923">
            <v>0</v>
          </cell>
          <cell r="J923">
            <v>0</v>
          </cell>
          <cell r="K923">
            <v>-0.1</v>
          </cell>
          <cell r="L923">
            <v>0.3</v>
          </cell>
          <cell r="M923" t="str">
            <v>.</v>
          </cell>
          <cell r="N923" t="str">
            <v>.</v>
          </cell>
        </row>
        <row r="924">
          <cell r="A924" t="str">
            <v>GOV_2006_A_SI_GAP</v>
          </cell>
          <cell r="B924" t="str">
            <v>GOV</v>
          </cell>
          <cell r="C924">
            <v>2006</v>
          </cell>
          <cell r="D924" t="str">
            <v>A</v>
          </cell>
          <cell r="E924" t="str">
            <v>GAP</v>
          </cell>
          <cell r="F924" t="str">
            <v>SI</v>
          </cell>
          <cell r="G924" t="str">
            <v>.</v>
          </cell>
          <cell r="H924">
            <v>-0.4</v>
          </cell>
          <cell r="I924">
            <v>0.2</v>
          </cell>
          <cell r="J924">
            <v>0.2</v>
          </cell>
          <cell r="K924">
            <v>0.3</v>
          </cell>
          <cell r="L924">
            <v>0.1</v>
          </cell>
          <cell r="M924" t="str">
            <v>.</v>
          </cell>
          <cell r="N924" t="str">
            <v>.</v>
          </cell>
        </row>
        <row r="925">
          <cell r="A925" t="str">
            <v>GOV_2006_A_SK_GAP</v>
          </cell>
          <cell r="B925" t="str">
            <v>GOV</v>
          </cell>
          <cell r="C925">
            <v>2006</v>
          </cell>
          <cell r="D925" t="str">
            <v>A</v>
          </cell>
          <cell r="E925" t="str">
            <v>GAP</v>
          </cell>
          <cell r="F925" t="str">
            <v>SK</v>
          </cell>
          <cell r="G925">
            <v>-0.3</v>
          </cell>
          <cell r="H925">
            <v>0</v>
          </cell>
          <cell r="I925">
            <v>0.2</v>
          </cell>
          <cell r="J925">
            <v>0.4</v>
          </cell>
          <cell r="K925">
            <v>0.2</v>
          </cell>
          <cell r="L925" t="str">
            <v>.</v>
          </cell>
          <cell r="M925" t="str">
            <v>.</v>
          </cell>
          <cell r="N925" t="str">
            <v>.</v>
          </cell>
        </row>
        <row r="926">
          <cell r="A926" t="str">
            <v>GOV_2006_A_SE_GAP</v>
          </cell>
          <cell r="B926" t="str">
            <v>GOV</v>
          </cell>
          <cell r="C926">
            <v>2006</v>
          </cell>
          <cell r="D926" t="str">
            <v>A</v>
          </cell>
          <cell r="E926" t="str">
            <v>GAP</v>
          </cell>
          <cell r="F926" t="str">
            <v>SE</v>
          </cell>
          <cell r="G926" t="str">
            <v>.</v>
          </cell>
          <cell r="H926">
            <v>-0.7</v>
          </cell>
          <cell r="I926">
            <v>0</v>
          </cell>
          <cell r="J926">
            <v>0.3</v>
          </cell>
          <cell r="K926">
            <v>0.3</v>
          </cell>
          <cell r="L926">
            <v>0.3</v>
          </cell>
          <cell r="M926" t="str">
            <v>.</v>
          </cell>
          <cell r="N926" t="str">
            <v>.</v>
          </cell>
        </row>
        <row r="927">
          <cell r="A927" t="str">
            <v>GOV_2006_A_GB_GAP</v>
          </cell>
          <cell r="B927" t="str">
            <v>GOV</v>
          </cell>
          <cell r="C927">
            <v>2006</v>
          </cell>
          <cell r="D927" t="str">
            <v>A</v>
          </cell>
          <cell r="E927" t="str">
            <v>GAP</v>
          </cell>
          <cell r="F927" t="str">
            <v>GB</v>
          </cell>
          <cell r="G927" t="str">
            <v>.</v>
          </cell>
          <cell r="H927">
            <v>-0.5</v>
          </cell>
          <cell r="I927">
            <v>-0.6</v>
          </cell>
          <cell r="J927">
            <v>-0.6</v>
          </cell>
          <cell r="K927">
            <v>-0.6</v>
          </cell>
          <cell r="L927">
            <v>-0.5</v>
          </cell>
          <cell r="M927">
            <v>-0.4</v>
          </cell>
          <cell r="N927">
            <v>-0.3</v>
          </cell>
        </row>
        <row r="928">
          <cell r="A928" t="str">
            <v>GOV_2006_A_D3_GAP</v>
          </cell>
          <cell r="B928" t="str">
            <v>GOV</v>
          </cell>
          <cell r="C928">
            <v>2006</v>
          </cell>
          <cell r="D928" t="str">
            <v>A</v>
          </cell>
          <cell r="E928" t="str">
            <v>GAP</v>
          </cell>
          <cell r="F928" t="str">
            <v>D3</v>
          </cell>
          <cell r="G928" t="str">
            <v>.</v>
          </cell>
          <cell r="H928" t="str">
            <v>.</v>
          </cell>
          <cell r="I928" t="str">
            <v>.</v>
          </cell>
          <cell r="J928" t="str">
            <v>.</v>
          </cell>
          <cell r="K928" t="str">
            <v>.</v>
          </cell>
          <cell r="L928" t="str">
            <v>.</v>
          </cell>
          <cell r="M928" t="str">
            <v>.</v>
          </cell>
          <cell r="N928" t="str">
            <v>.</v>
          </cell>
        </row>
        <row r="929">
          <cell r="A929" t="str">
            <v>GOV_2006_A_BE_DEF</v>
          </cell>
          <cell r="B929" t="str">
            <v>GOV</v>
          </cell>
          <cell r="C929">
            <v>2006</v>
          </cell>
          <cell r="D929" t="str">
            <v>A</v>
          </cell>
          <cell r="E929" t="str">
            <v>DEF</v>
          </cell>
          <cell r="F929" t="str">
            <v>BE</v>
          </cell>
          <cell r="G929" t="str">
            <v>.</v>
          </cell>
          <cell r="H929">
            <v>-2.2999999999999998</v>
          </cell>
          <cell r="I929">
            <v>0</v>
          </cell>
          <cell r="J929">
            <v>0.3</v>
          </cell>
          <cell r="K929">
            <v>0.5</v>
          </cell>
          <cell r="L929">
            <v>0.7</v>
          </cell>
          <cell r="M929">
            <v>0.9</v>
          </cell>
          <cell r="N929" t="str">
            <v>.</v>
          </cell>
        </row>
        <row r="930">
          <cell r="A930" t="str">
            <v>GOV_2006_A_DE_DEF</v>
          </cell>
          <cell r="B930" t="str">
            <v>GOV</v>
          </cell>
          <cell r="C930">
            <v>2006</v>
          </cell>
          <cell r="D930" t="str">
            <v>A</v>
          </cell>
          <cell r="E930" t="str">
            <v>DEF</v>
          </cell>
          <cell r="F930" t="str">
            <v>DE</v>
          </cell>
          <cell r="G930" t="str">
            <v>.</v>
          </cell>
          <cell r="H930">
            <v>-3.2</v>
          </cell>
          <cell r="I930">
            <v>-2.1</v>
          </cell>
          <cell r="J930">
            <v>-1.5</v>
          </cell>
          <cell r="K930">
            <v>-1.5</v>
          </cell>
          <cell r="L930">
            <v>-1</v>
          </cell>
          <cell r="M930">
            <v>-0.5</v>
          </cell>
          <cell r="N930" t="str">
            <v>.</v>
          </cell>
        </row>
        <row r="931">
          <cell r="A931" t="str">
            <v>GOV_2006_A_GR_DEF</v>
          </cell>
          <cell r="B931" t="str">
            <v>GOV</v>
          </cell>
          <cell r="C931">
            <v>2006</v>
          </cell>
          <cell r="D931" t="str">
            <v>A</v>
          </cell>
          <cell r="E931" t="str">
            <v>DEF</v>
          </cell>
          <cell r="F931" t="str">
            <v>GR</v>
          </cell>
          <cell r="G931" t="str">
            <v>.</v>
          </cell>
          <cell r="H931">
            <v>-5.2</v>
          </cell>
          <cell r="I931">
            <v>-2.6</v>
          </cell>
          <cell r="J931">
            <v>-2.4</v>
          </cell>
          <cell r="K931">
            <v>-1.8</v>
          </cell>
          <cell r="L931">
            <v>-1.2</v>
          </cell>
          <cell r="M931" t="str">
            <v>.</v>
          </cell>
          <cell r="N931" t="str">
            <v>.</v>
          </cell>
        </row>
        <row r="932">
          <cell r="A932" t="str">
            <v>GOV_2006_A_ES_DEF</v>
          </cell>
          <cell r="B932" t="str">
            <v>GOV</v>
          </cell>
          <cell r="C932">
            <v>2006</v>
          </cell>
          <cell r="D932" t="str">
            <v>A</v>
          </cell>
          <cell r="E932" t="str">
            <v>DEF</v>
          </cell>
          <cell r="F932" t="str">
            <v>ES</v>
          </cell>
          <cell r="G932" t="str">
            <v>.</v>
          </cell>
          <cell r="H932">
            <v>1.1000000000000001</v>
          </cell>
          <cell r="I932">
            <v>1.4</v>
          </cell>
          <cell r="J932">
            <v>1</v>
          </cell>
          <cell r="K932">
            <v>0.9</v>
          </cell>
          <cell r="L932">
            <v>0.9</v>
          </cell>
          <cell r="M932" t="str">
            <v>.</v>
          </cell>
          <cell r="N932" t="str">
            <v>.</v>
          </cell>
        </row>
        <row r="933">
          <cell r="A933" t="str">
            <v>GOV_2006_A_FR_DEF</v>
          </cell>
          <cell r="B933" t="str">
            <v>GOV</v>
          </cell>
          <cell r="C933">
            <v>2006</v>
          </cell>
          <cell r="D933" t="str">
            <v>A</v>
          </cell>
          <cell r="E933" t="str">
            <v>DEF</v>
          </cell>
          <cell r="F933" t="str">
            <v>FR</v>
          </cell>
          <cell r="G933" t="str">
            <v>.</v>
          </cell>
          <cell r="H933">
            <v>-2.9</v>
          </cell>
          <cell r="I933">
            <v>-2.7</v>
          </cell>
          <cell r="J933">
            <v>-2.5</v>
          </cell>
          <cell r="K933">
            <v>-1.8</v>
          </cell>
          <cell r="L933">
            <v>-0.9</v>
          </cell>
          <cell r="M933">
            <v>0</v>
          </cell>
          <cell r="N933" t="str">
            <v>.</v>
          </cell>
        </row>
        <row r="934">
          <cell r="A934" t="str">
            <v>GOV_2006_A_IE_DEF</v>
          </cell>
          <cell r="B934" t="str">
            <v>GOV</v>
          </cell>
          <cell r="C934">
            <v>2006</v>
          </cell>
          <cell r="D934" t="str">
            <v>A</v>
          </cell>
          <cell r="E934" t="str">
            <v>DEF</v>
          </cell>
          <cell r="F934" t="str">
            <v>IE</v>
          </cell>
          <cell r="G934" t="str">
            <v>.</v>
          </cell>
          <cell r="H934">
            <v>1.1000000000000001</v>
          </cell>
          <cell r="I934">
            <v>2.2999999999999998</v>
          </cell>
          <cell r="J934">
            <v>1.2</v>
          </cell>
          <cell r="K934">
            <v>0.9</v>
          </cell>
          <cell r="L934">
            <v>0.6</v>
          </cell>
          <cell r="M934" t="str">
            <v>.</v>
          </cell>
          <cell r="N934" t="str">
            <v>.</v>
          </cell>
        </row>
        <row r="935">
          <cell r="A935" t="str">
            <v>GOV_2006_A_IT_DEF</v>
          </cell>
          <cell r="B935" t="str">
            <v>GOV</v>
          </cell>
          <cell r="C935">
            <v>2006</v>
          </cell>
          <cell r="D935" t="str">
            <v>A</v>
          </cell>
          <cell r="E935" t="str">
            <v>DEF</v>
          </cell>
          <cell r="F935" t="str">
            <v>IT</v>
          </cell>
          <cell r="G935">
            <v>-3.4</v>
          </cell>
          <cell r="H935">
            <v>-4.0999999999999996</v>
          </cell>
          <cell r="I935">
            <v>-4.8</v>
          </cell>
          <cell r="J935">
            <v>-2.8</v>
          </cell>
          <cell r="K935">
            <v>-2.2000000000000002</v>
          </cell>
          <cell r="L935">
            <v>-1.5</v>
          </cell>
          <cell r="M935">
            <v>-0.7</v>
          </cell>
          <cell r="N935">
            <v>0.1</v>
          </cell>
        </row>
        <row r="936">
          <cell r="A936" t="str">
            <v>GOV_2006_A_LU_DEF</v>
          </cell>
          <cell r="B936" t="str">
            <v>GOV</v>
          </cell>
          <cell r="C936">
            <v>2006</v>
          </cell>
          <cell r="D936" t="str">
            <v>A</v>
          </cell>
          <cell r="E936" t="str">
            <v>DEF</v>
          </cell>
          <cell r="F936" t="str">
            <v>LU</v>
          </cell>
          <cell r="G936" t="str">
            <v>.</v>
          </cell>
          <cell r="H936">
            <v>-1</v>
          </cell>
          <cell r="I936">
            <v>-1.5</v>
          </cell>
          <cell r="J936">
            <v>-0.9</v>
          </cell>
          <cell r="K936">
            <v>-0.4</v>
          </cell>
          <cell r="L936">
            <v>0.1</v>
          </cell>
          <cell r="M936" t="str">
            <v>.</v>
          </cell>
          <cell r="N936" t="str">
            <v>.</v>
          </cell>
        </row>
        <row r="937">
          <cell r="A937" t="str">
            <v>GOV_2006_A_NL_DEF</v>
          </cell>
          <cell r="B937" t="str">
            <v>GOV</v>
          </cell>
          <cell r="C937">
            <v>2006</v>
          </cell>
          <cell r="D937" t="str">
            <v>A</v>
          </cell>
          <cell r="E937" t="str">
            <v>DEF</v>
          </cell>
          <cell r="F937" t="str">
            <v>NL</v>
          </cell>
          <cell r="G937" t="str">
            <v>.</v>
          </cell>
          <cell r="H937">
            <v>-0.3</v>
          </cell>
          <cell r="I937">
            <v>0.1</v>
          </cell>
          <cell r="J937">
            <v>0.2</v>
          </cell>
          <cell r="K937">
            <v>0.3</v>
          </cell>
          <cell r="L937">
            <v>0.9</v>
          </cell>
          <cell r="M937" t="str">
            <v>.</v>
          </cell>
          <cell r="N937" t="str">
            <v>.</v>
          </cell>
        </row>
        <row r="938">
          <cell r="A938" t="str">
            <v>GOV_2006_A_AT_DEF</v>
          </cell>
          <cell r="B938" t="str">
            <v>GOV</v>
          </cell>
          <cell r="C938">
            <v>2006</v>
          </cell>
          <cell r="D938" t="str">
            <v>A</v>
          </cell>
          <cell r="E938" t="str">
            <v>DEF</v>
          </cell>
          <cell r="F938" t="str">
            <v>AT</v>
          </cell>
          <cell r="G938" t="str">
            <v>.</v>
          </cell>
          <cell r="H938" t="str">
            <v>.</v>
          </cell>
          <cell r="I938">
            <v>-1.1000000000000001</v>
          </cell>
          <cell r="J938">
            <v>-0.9</v>
          </cell>
          <cell r="K938">
            <v>-0.7</v>
          </cell>
          <cell r="L938">
            <v>-0.2</v>
          </cell>
          <cell r="M938">
            <v>0.4</v>
          </cell>
          <cell r="N938" t="str">
            <v>.</v>
          </cell>
        </row>
        <row r="939">
          <cell r="A939" t="str">
            <v>GOV_2006_A_PT_DEF</v>
          </cell>
          <cell r="B939" t="str">
            <v>GOV</v>
          </cell>
          <cell r="C939">
            <v>2006</v>
          </cell>
          <cell r="D939" t="str">
            <v>A</v>
          </cell>
          <cell r="E939" t="str">
            <v>DEF</v>
          </cell>
          <cell r="F939" t="str">
            <v>PT</v>
          </cell>
          <cell r="G939" t="str">
            <v>.</v>
          </cell>
          <cell r="H939">
            <v>-6</v>
          </cell>
          <cell r="I939">
            <v>-4.5999999999999996</v>
          </cell>
          <cell r="J939">
            <v>-3.7</v>
          </cell>
          <cell r="K939">
            <v>-2.6</v>
          </cell>
          <cell r="L939">
            <v>-1.5</v>
          </cell>
          <cell r="M939">
            <v>-0.4</v>
          </cell>
          <cell r="N939" t="str">
            <v>.</v>
          </cell>
        </row>
        <row r="940">
          <cell r="A940" t="str">
            <v>GOV_2006_A_FI_DEF</v>
          </cell>
          <cell r="B940" t="str">
            <v>GOV</v>
          </cell>
          <cell r="C940">
            <v>2006</v>
          </cell>
          <cell r="D940" t="str">
            <v>A</v>
          </cell>
          <cell r="E940" t="str">
            <v>DEF</v>
          </cell>
          <cell r="F940" t="str">
            <v>FI</v>
          </cell>
          <cell r="G940" t="str">
            <v>.</v>
          </cell>
          <cell r="H940">
            <v>2.5</v>
          </cell>
          <cell r="I940">
            <v>2.9</v>
          </cell>
          <cell r="J940">
            <v>2.8</v>
          </cell>
          <cell r="K940">
            <v>2.7</v>
          </cell>
          <cell r="L940">
            <v>2.7</v>
          </cell>
          <cell r="M940">
            <v>2.4</v>
          </cell>
          <cell r="N940" t="str">
            <v>.</v>
          </cell>
        </row>
        <row r="941">
          <cell r="A941" t="str">
            <v>GOV_2006_A_CZ_DEF</v>
          </cell>
          <cell r="B941" t="str">
            <v>GOV</v>
          </cell>
          <cell r="C941">
            <v>2006</v>
          </cell>
          <cell r="D941" t="str">
            <v>A</v>
          </cell>
          <cell r="E941" t="str">
            <v>DEF</v>
          </cell>
          <cell r="F941" t="str">
            <v>CZ</v>
          </cell>
          <cell r="G941" t="str">
            <v>.</v>
          </cell>
          <cell r="H941">
            <v>-3.6</v>
          </cell>
          <cell r="I941">
            <v>-3.5</v>
          </cell>
          <cell r="J941">
            <v>-4</v>
          </cell>
          <cell r="K941">
            <v>-3.5</v>
          </cell>
          <cell r="L941">
            <v>-3.2</v>
          </cell>
          <cell r="M941" t="str">
            <v>.</v>
          </cell>
          <cell r="N941" t="str">
            <v>.</v>
          </cell>
        </row>
        <row r="942">
          <cell r="A942" t="str">
            <v>GOV_2006_A_DK_DEFP</v>
          </cell>
          <cell r="B942" t="str">
            <v>GOV</v>
          </cell>
          <cell r="C942">
            <v>2006</v>
          </cell>
          <cell r="D942" t="str">
            <v>A</v>
          </cell>
          <cell r="E942" t="str">
            <v>DEFP</v>
          </cell>
          <cell r="F942" t="str">
            <v>DK</v>
          </cell>
          <cell r="G942" t="str">
            <v>.</v>
          </cell>
          <cell r="N942" t="str">
            <v>.</v>
          </cell>
        </row>
        <row r="943">
          <cell r="A943" t="str">
            <v>GOV_2006_A_DK_DEF</v>
          </cell>
          <cell r="B943" t="str">
            <v>GOV</v>
          </cell>
          <cell r="C943">
            <v>2006</v>
          </cell>
          <cell r="D943" t="str">
            <v>A</v>
          </cell>
          <cell r="E943" t="str">
            <v>DEF</v>
          </cell>
          <cell r="F943" t="str">
            <v>DK</v>
          </cell>
          <cell r="G943" t="str">
            <v>.</v>
          </cell>
          <cell r="H943">
            <v>4</v>
          </cell>
          <cell r="I943">
            <v>3.1</v>
          </cell>
          <cell r="J943">
            <v>2.8</v>
          </cell>
          <cell r="K943">
            <v>2.5</v>
          </cell>
          <cell r="L943">
            <v>1.8</v>
          </cell>
          <cell r="M943">
            <v>1.2</v>
          </cell>
          <cell r="N943" t="str">
            <v>.</v>
          </cell>
        </row>
        <row r="944">
          <cell r="A944" t="str">
            <v>GOV_2006_A_EE_DEF</v>
          </cell>
          <cell r="B944" t="str">
            <v>GOV</v>
          </cell>
          <cell r="C944">
            <v>2006</v>
          </cell>
          <cell r="D944" t="str">
            <v>A</v>
          </cell>
          <cell r="E944" t="str">
            <v>DEF</v>
          </cell>
          <cell r="F944" t="str">
            <v>EE</v>
          </cell>
          <cell r="G944" t="str">
            <v>.</v>
          </cell>
          <cell r="H944">
            <v>2.2999999999999998</v>
          </cell>
          <cell r="I944">
            <v>2.6</v>
          </cell>
          <cell r="J944">
            <v>1.2</v>
          </cell>
          <cell r="K944">
            <v>1.3</v>
          </cell>
          <cell r="L944">
            <v>1.6</v>
          </cell>
          <cell r="M944">
            <v>1.5</v>
          </cell>
          <cell r="N944" t="str">
            <v>.</v>
          </cell>
        </row>
        <row r="945">
          <cell r="A945" t="str">
            <v>GOV_2006_A_CY_DEF</v>
          </cell>
          <cell r="B945" t="str">
            <v>GOV</v>
          </cell>
          <cell r="C945">
            <v>2006</v>
          </cell>
          <cell r="D945" t="str">
            <v>A</v>
          </cell>
          <cell r="E945" t="str">
            <v>DEF</v>
          </cell>
          <cell r="F945" t="str">
            <v>CY</v>
          </cell>
          <cell r="G945" t="str">
            <v>.</v>
          </cell>
          <cell r="H945">
            <v>-2.2999999999999998</v>
          </cell>
          <cell r="I945">
            <v>-1.9</v>
          </cell>
          <cell r="J945">
            <v>-1.6</v>
          </cell>
          <cell r="K945">
            <v>-0.7</v>
          </cell>
          <cell r="L945">
            <v>-0.4</v>
          </cell>
          <cell r="M945">
            <v>-0.1</v>
          </cell>
          <cell r="N945" t="str">
            <v>.</v>
          </cell>
        </row>
        <row r="946">
          <cell r="A946" t="str">
            <v>GOV_2006_A_LV_DEF</v>
          </cell>
          <cell r="B946" t="str">
            <v>GOV</v>
          </cell>
          <cell r="C946">
            <v>2006</v>
          </cell>
          <cell r="D946" t="str">
            <v>A</v>
          </cell>
          <cell r="E946" t="str">
            <v>DEF</v>
          </cell>
          <cell r="F946" t="str">
            <v>LV</v>
          </cell>
          <cell r="G946" t="str">
            <v>.</v>
          </cell>
          <cell r="H946">
            <v>0.1</v>
          </cell>
          <cell r="I946">
            <v>-0.4</v>
          </cell>
          <cell r="J946">
            <v>-1.3</v>
          </cell>
          <cell r="K946">
            <v>-0.9</v>
          </cell>
          <cell r="L946">
            <v>-0.4</v>
          </cell>
          <cell r="M946" t="str">
            <v>.</v>
          </cell>
          <cell r="N946" t="str">
            <v>.</v>
          </cell>
        </row>
        <row r="947">
          <cell r="A947" t="str">
            <v>GOV_2006_A_LT_DEF</v>
          </cell>
          <cell r="B947" t="str">
            <v>GOV</v>
          </cell>
          <cell r="C947">
            <v>2006</v>
          </cell>
          <cell r="D947" t="str">
            <v>A</v>
          </cell>
          <cell r="E947" t="str">
            <v>DEF</v>
          </cell>
          <cell r="F947" t="str">
            <v>LT</v>
          </cell>
          <cell r="G947" t="str">
            <v>.</v>
          </cell>
          <cell r="H947">
            <v>-0.5</v>
          </cell>
          <cell r="I947">
            <v>-1.2</v>
          </cell>
          <cell r="J947">
            <v>-0.9</v>
          </cell>
          <cell r="K947">
            <v>-0.5</v>
          </cell>
          <cell r="L947">
            <v>0</v>
          </cell>
          <cell r="M947" t="str">
            <v>.</v>
          </cell>
          <cell r="N947" t="str">
            <v>.</v>
          </cell>
        </row>
        <row r="948">
          <cell r="A948" t="str">
            <v>GOV_2006_A_HU_DEFP</v>
          </cell>
          <cell r="B948" t="str">
            <v>GOV</v>
          </cell>
          <cell r="C948">
            <v>2006</v>
          </cell>
          <cell r="D948" t="str">
            <v>A</v>
          </cell>
          <cell r="E948" t="str">
            <v>DEFP</v>
          </cell>
          <cell r="F948" t="str">
            <v>HU</v>
          </cell>
          <cell r="G948" t="str">
            <v>.</v>
          </cell>
          <cell r="H948" t="str">
            <v>.</v>
          </cell>
          <cell r="I948" t="str">
            <v>.</v>
          </cell>
          <cell r="J948" t="str">
            <v>.</v>
          </cell>
          <cell r="K948" t="str">
            <v>.</v>
          </cell>
          <cell r="L948" t="str">
            <v>.</v>
          </cell>
          <cell r="M948" t="str">
            <v>.</v>
          </cell>
          <cell r="N948" t="str">
            <v>.</v>
          </cell>
        </row>
        <row r="949">
          <cell r="A949" t="str">
            <v>GOV_2006_A_HU_DEF</v>
          </cell>
          <cell r="B949" t="str">
            <v>GOV</v>
          </cell>
          <cell r="C949">
            <v>2006</v>
          </cell>
          <cell r="D949" t="str">
            <v>A</v>
          </cell>
          <cell r="E949" t="str">
            <v>DEF</v>
          </cell>
          <cell r="F949" t="str">
            <v>HU</v>
          </cell>
          <cell r="G949" t="str">
            <v>.</v>
          </cell>
          <cell r="H949">
            <v>-7.8</v>
          </cell>
          <cell r="I949">
            <v>-10.1</v>
          </cell>
          <cell r="J949">
            <v>-6.8</v>
          </cell>
          <cell r="K949">
            <v>-4.3</v>
          </cell>
          <cell r="L949">
            <v>-3.2</v>
          </cell>
          <cell r="M949">
            <v>-2.7</v>
          </cell>
          <cell r="N949" t="str">
            <v>.</v>
          </cell>
        </row>
        <row r="950">
          <cell r="A950" t="str">
            <v>GOV_2006_A_MT_DEF</v>
          </cell>
          <cell r="B950" t="str">
            <v>GOV</v>
          </cell>
          <cell r="C950">
            <v>2006</v>
          </cell>
          <cell r="D950" t="str">
            <v>A</v>
          </cell>
          <cell r="E950" t="str">
            <v>DEF</v>
          </cell>
          <cell r="F950" t="str">
            <v>MT</v>
          </cell>
          <cell r="G950" t="str">
            <v>.</v>
          </cell>
          <cell r="H950">
            <v>-3.2</v>
          </cell>
          <cell r="I950">
            <v>-2.6</v>
          </cell>
          <cell r="J950">
            <v>-2.2999999999999998</v>
          </cell>
          <cell r="K950">
            <v>-0.9</v>
          </cell>
          <cell r="L950">
            <v>0.1</v>
          </cell>
          <cell r="M950" t="str">
            <v>.</v>
          </cell>
          <cell r="N950" t="str">
            <v>.</v>
          </cell>
        </row>
        <row r="951">
          <cell r="A951" t="str">
            <v>GOV_2006_A_PL_DEFP</v>
          </cell>
          <cell r="B951" t="str">
            <v>GOV</v>
          </cell>
          <cell r="C951">
            <v>2006</v>
          </cell>
          <cell r="D951" t="str">
            <v>A</v>
          </cell>
          <cell r="E951" t="str">
            <v>DEFP</v>
          </cell>
          <cell r="F951" t="str">
            <v>PL</v>
          </cell>
          <cell r="G951" t="str">
            <v>.</v>
          </cell>
          <cell r="H951">
            <v>-4.3</v>
          </cell>
          <cell r="I951">
            <v>-3.9</v>
          </cell>
          <cell r="J951">
            <v>-3.4</v>
          </cell>
          <cell r="K951">
            <v>-3.1</v>
          </cell>
          <cell r="L951">
            <v>-2.9</v>
          </cell>
          <cell r="M951" t="str">
            <v>.</v>
          </cell>
          <cell r="N951" t="str">
            <v>.</v>
          </cell>
        </row>
        <row r="952">
          <cell r="A952" t="str">
            <v>GOV_2006_A_PL_DEF</v>
          </cell>
          <cell r="B952" t="str">
            <v>GOV</v>
          </cell>
          <cell r="C952">
            <v>2006</v>
          </cell>
          <cell r="D952" t="str">
            <v>A</v>
          </cell>
          <cell r="E952" t="str">
            <v>DEF</v>
          </cell>
          <cell r="F952" t="str">
            <v>PL</v>
          </cell>
          <cell r="G952" t="str">
            <v>.</v>
          </cell>
          <cell r="H952">
            <v>-2.5</v>
          </cell>
          <cell r="I952">
            <v>-1.9</v>
          </cell>
          <cell r="J952">
            <v>-1.4</v>
          </cell>
          <cell r="K952">
            <v>-1</v>
          </cell>
          <cell r="L952">
            <v>-0.6</v>
          </cell>
          <cell r="M952" t="str">
            <v>.</v>
          </cell>
          <cell r="N952" t="str">
            <v>.</v>
          </cell>
        </row>
        <row r="953">
          <cell r="A953" t="str">
            <v>GOV_2006_A_SI_DEF</v>
          </cell>
          <cell r="B953" t="str">
            <v>GOV</v>
          </cell>
          <cell r="C953">
            <v>2006</v>
          </cell>
          <cell r="D953" t="str">
            <v>A</v>
          </cell>
          <cell r="E953" t="str">
            <v>DEF</v>
          </cell>
          <cell r="F953" t="str">
            <v>SI</v>
          </cell>
          <cell r="G953" t="str">
            <v>.</v>
          </cell>
          <cell r="H953">
            <v>-1.4</v>
          </cell>
          <cell r="I953">
            <v>-1.6</v>
          </cell>
          <cell r="J953">
            <v>-1.5</v>
          </cell>
          <cell r="K953">
            <v>-1.6</v>
          </cell>
          <cell r="L953">
            <v>-1</v>
          </cell>
          <cell r="M953" t="str">
            <v>.</v>
          </cell>
          <cell r="N953" t="str">
            <v>.</v>
          </cell>
        </row>
        <row r="954">
          <cell r="A954" t="str">
            <v>GOV_2006_A_SK_DEFP</v>
          </cell>
          <cell r="B954" t="str">
            <v>GOV</v>
          </cell>
          <cell r="C954">
            <v>2006</v>
          </cell>
          <cell r="D954" t="str">
            <v>A</v>
          </cell>
          <cell r="E954" t="str">
            <v>DEFP</v>
          </cell>
          <cell r="F954" t="str">
            <v>SK</v>
          </cell>
          <cell r="G954" t="str">
            <v>.</v>
          </cell>
          <cell r="H954">
            <v>-2.5</v>
          </cell>
          <cell r="I954">
            <v>-2.5</v>
          </cell>
          <cell r="J954">
            <v>-1.8</v>
          </cell>
          <cell r="K954">
            <v>-1.3</v>
          </cell>
          <cell r="L954">
            <v>-0.7</v>
          </cell>
          <cell r="M954" t="str">
            <v>.</v>
          </cell>
          <cell r="N954" t="str">
            <v>.</v>
          </cell>
        </row>
        <row r="955">
          <cell r="A955" t="str">
            <v>GOV_2006_A_SK_DEF</v>
          </cell>
          <cell r="B955" t="str">
            <v>GOV</v>
          </cell>
          <cell r="C955">
            <v>2006</v>
          </cell>
          <cell r="D955" t="str">
            <v>A</v>
          </cell>
          <cell r="E955" t="str">
            <v>DEF</v>
          </cell>
          <cell r="F955" t="str">
            <v>SK</v>
          </cell>
          <cell r="G955" t="str">
            <v>.</v>
          </cell>
          <cell r="H955">
            <v>-3.1</v>
          </cell>
          <cell r="I955">
            <v>-3.7</v>
          </cell>
          <cell r="J955">
            <v>-2.9</v>
          </cell>
          <cell r="K955">
            <v>-2.4</v>
          </cell>
          <cell r="L955">
            <v>-1.9</v>
          </cell>
          <cell r="M955" t="str">
            <v>.</v>
          </cell>
          <cell r="N955" t="str">
            <v>.</v>
          </cell>
        </row>
        <row r="956">
          <cell r="A956" t="str">
            <v>GOV_2006_A_SE_DEFP</v>
          </cell>
          <cell r="B956" t="str">
            <v>GOV</v>
          </cell>
          <cell r="C956">
            <v>2006</v>
          </cell>
          <cell r="D956" t="str">
            <v>A</v>
          </cell>
          <cell r="E956" t="str">
            <v>DEFP</v>
          </cell>
          <cell r="F956" t="str">
            <v>SE</v>
          </cell>
          <cell r="G956" t="str">
            <v>.</v>
          </cell>
          <cell r="M956" t="str">
            <v>.</v>
          </cell>
          <cell r="N956" t="str">
            <v>.</v>
          </cell>
        </row>
        <row r="957">
          <cell r="A957" t="str">
            <v>GOV_2006_A_SE_DEF</v>
          </cell>
          <cell r="B957" t="str">
            <v>GOV</v>
          </cell>
          <cell r="C957">
            <v>2006</v>
          </cell>
          <cell r="D957" t="str">
            <v>A</v>
          </cell>
          <cell r="E957" t="str">
            <v>DEF</v>
          </cell>
          <cell r="F957" t="str">
            <v>SE</v>
          </cell>
          <cell r="G957" t="str">
            <v>.</v>
          </cell>
          <cell r="H957">
            <v>3</v>
          </cell>
          <cell r="I957">
            <v>3</v>
          </cell>
          <cell r="J957">
            <v>2.4</v>
          </cell>
          <cell r="K957">
            <v>2.7</v>
          </cell>
          <cell r="L957">
            <v>3.1</v>
          </cell>
          <cell r="M957" t="str">
            <v>.</v>
          </cell>
          <cell r="N957" t="str">
            <v>.</v>
          </cell>
        </row>
        <row r="958">
          <cell r="A958" t="str">
            <v>GOV_2006_A_GB_DEF</v>
          </cell>
          <cell r="B958" t="str">
            <v>GOV</v>
          </cell>
          <cell r="C958">
            <v>2006</v>
          </cell>
          <cell r="D958" t="str">
            <v>A</v>
          </cell>
          <cell r="E958" t="str">
            <v>DEF</v>
          </cell>
          <cell r="F958" t="str">
            <v>GB</v>
          </cell>
          <cell r="G958" t="str">
            <v>.</v>
          </cell>
          <cell r="H958">
            <v>-2.9</v>
          </cell>
          <cell r="I958">
            <v>-2.8</v>
          </cell>
          <cell r="J958">
            <v>-2.2999999999999998</v>
          </cell>
          <cell r="K958">
            <v>-1.9</v>
          </cell>
          <cell r="L958">
            <v>-1.7</v>
          </cell>
          <cell r="M958">
            <v>-1.6</v>
          </cell>
          <cell r="N958">
            <v>-1.4</v>
          </cell>
        </row>
        <row r="959">
          <cell r="A959" t="str">
            <v>GOV_2006_A_D3_DEF</v>
          </cell>
          <cell r="B959" t="str">
            <v>GOV</v>
          </cell>
          <cell r="C959">
            <v>2006</v>
          </cell>
          <cell r="D959" t="str">
            <v>A</v>
          </cell>
          <cell r="E959" t="str">
            <v>DEF</v>
          </cell>
          <cell r="F959" t="str">
            <v>D3</v>
          </cell>
          <cell r="G959" t="str">
            <v>.</v>
          </cell>
          <cell r="H959">
            <v>-2.2783154773038152</v>
          </cell>
          <cell r="I959">
            <v>-2.0260077763698008</v>
          </cell>
          <cell r="J959">
            <v>-1.4154577882020127</v>
          </cell>
          <cell r="K959">
            <v>-1.0881262620554857</v>
          </cell>
          <cell r="L959">
            <v>-0.62822756090307241</v>
          </cell>
          <cell r="M959">
            <v>-0.29258754153215749</v>
          </cell>
          <cell r="N959" t="str">
            <v>.</v>
          </cell>
        </row>
        <row r="960">
          <cell r="A960" t="str">
            <v>GOV_2006_A_DK_SPPDEF</v>
          </cell>
          <cell r="B960" t="str">
            <v>GOV</v>
          </cell>
          <cell r="C960">
            <v>2006</v>
          </cell>
          <cell r="D960" t="str">
            <v>A</v>
          </cell>
          <cell r="E960" t="str">
            <v>SPPDEF</v>
          </cell>
          <cell r="F960" t="str">
            <v>DK</v>
          </cell>
          <cell r="G960" t="str">
            <v>.</v>
          </cell>
          <cell r="H960" t="str">
            <v>.</v>
          </cell>
          <cell r="I960" t="str">
            <v>.</v>
          </cell>
          <cell r="J960" t="str">
            <v>.</v>
          </cell>
          <cell r="K960" t="str">
            <v>.</v>
          </cell>
          <cell r="L960" t="str">
            <v>.</v>
          </cell>
          <cell r="M960" t="str">
            <v>.</v>
          </cell>
          <cell r="N960" t="str">
            <v>.</v>
          </cell>
        </row>
        <row r="961">
          <cell r="A961" t="str">
            <v>GOV_2006_A_HU_SPPDEF</v>
          </cell>
          <cell r="B961" t="str">
            <v>GOV</v>
          </cell>
          <cell r="C961">
            <v>2006</v>
          </cell>
          <cell r="D961" t="str">
            <v>A</v>
          </cell>
          <cell r="E961" t="str">
            <v>SPPDEF</v>
          </cell>
          <cell r="F961" t="str">
            <v>HU</v>
          </cell>
          <cell r="G961" t="str">
            <v>.</v>
          </cell>
          <cell r="H961" t="str">
            <v>.</v>
          </cell>
          <cell r="I961" t="str">
            <v>.</v>
          </cell>
          <cell r="J961" t="str">
            <v>.</v>
          </cell>
          <cell r="K961" t="str">
            <v>.</v>
          </cell>
          <cell r="L961" t="str">
            <v>.</v>
          </cell>
          <cell r="M961" t="str">
            <v>.</v>
          </cell>
          <cell r="N961" t="str">
            <v>.</v>
          </cell>
        </row>
        <row r="962">
          <cell r="A962" t="str">
            <v>GOV_2006_A_PL_SPPDEF</v>
          </cell>
          <cell r="B962" t="str">
            <v>GOV</v>
          </cell>
          <cell r="C962">
            <v>2006</v>
          </cell>
          <cell r="D962" t="str">
            <v>A</v>
          </cell>
          <cell r="E962" t="str">
            <v>SPPDEF</v>
          </cell>
          <cell r="F962" t="str">
            <v>PL</v>
          </cell>
          <cell r="G962" t="str">
            <v>.</v>
          </cell>
          <cell r="I962">
            <v>2</v>
          </cell>
          <cell r="J962">
            <v>2</v>
          </cell>
          <cell r="K962">
            <v>2.1</v>
          </cell>
          <cell r="L962">
            <v>2.2999999999999998</v>
          </cell>
          <cell r="M962" t="str">
            <v>.</v>
          </cell>
          <cell r="N962" t="str">
            <v>.</v>
          </cell>
        </row>
        <row r="963">
          <cell r="A963" t="str">
            <v>GOV_2006_A_SK_SPPDEF</v>
          </cell>
          <cell r="B963" t="str">
            <v>GOV</v>
          </cell>
          <cell r="C963">
            <v>2006</v>
          </cell>
          <cell r="D963" t="str">
            <v>A</v>
          </cell>
          <cell r="E963" t="str">
            <v>SPPDEF</v>
          </cell>
          <cell r="F963" t="str">
            <v>SK</v>
          </cell>
          <cell r="G963" t="str">
            <v>.</v>
          </cell>
          <cell r="H963">
            <v>0.6</v>
          </cell>
          <cell r="I963">
            <v>1.1000000000000001</v>
          </cell>
          <cell r="J963">
            <v>1.1000000000000001</v>
          </cell>
          <cell r="K963">
            <v>1.2</v>
          </cell>
          <cell r="L963">
            <v>1.2</v>
          </cell>
          <cell r="M963" t="str">
            <v>.</v>
          </cell>
          <cell r="N963" t="str">
            <v>.</v>
          </cell>
        </row>
        <row r="964">
          <cell r="A964" t="str">
            <v>GOV_2006_A_SE_SPPDEF</v>
          </cell>
          <cell r="B964" t="str">
            <v>GOV</v>
          </cell>
          <cell r="C964">
            <v>2006</v>
          </cell>
          <cell r="D964" t="str">
            <v>A</v>
          </cell>
          <cell r="E964" t="str">
            <v>SPPDEF</v>
          </cell>
          <cell r="F964" t="str">
            <v>SE</v>
          </cell>
          <cell r="G964" t="str">
            <v>.</v>
          </cell>
          <cell r="H964" t="str">
            <v>.</v>
          </cell>
          <cell r="I964" t="str">
            <v>.</v>
          </cell>
          <cell r="J964" t="str">
            <v>.</v>
          </cell>
          <cell r="K964" t="str">
            <v>.</v>
          </cell>
          <cell r="L964" t="str">
            <v>.</v>
          </cell>
          <cell r="M964" t="str">
            <v>.</v>
          </cell>
          <cell r="N964" t="str">
            <v>.</v>
          </cell>
        </row>
        <row r="965">
          <cell r="A965" t="str">
            <v>GOV_2006_A_BE_PDF</v>
          </cell>
          <cell r="B965" t="str">
            <v>GOV</v>
          </cell>
          <cell r="C965">
            <v>2006</v>
          </cell>
          <cell r="D965" t="str">
            <v>A</v>
          </cell>
          <cell r="E965" t="str">
            <v>PDF</v>
          </cell>
          <cell r="F965" t="str">
            <v>BE</v>
          </cell>
          <cell r="G965" t="str">
            <v>.</v>
          </cell>
          <cell r="H965">
            <v>4.3</v>
          </cell>
          <cell r="I965">
            <v>4.0999999999999996</v>
          </cell>
          <cell r="J965">
            <v>4.2</v>
          </cell>
          <cell r="K965">
            <v>4.0999999999999996</v>
          </cell>
          <cell r="L965">
            <v>4.0999999999999996</v>
          </cell>
          <cell r="M965">
            <v>4.2</v>
          </cell>
          <cell r="N965" t="str">
            <v>.</v>
          </cell>
        </row>
        <row r="966">
          <cell r="A966" t="str">
            <v>GOV_2006_A_DE_PDF</v>
          </cell>
          <cell r="B966" t="str">
            <v>GOV</v>
          </cell>
          <cell r="C966">
            <v>2006</v>
          </cell>
          <cell r="D966" t="str">
            <v>A</v>
          </cell>
          <cell r="E966" t="str">
            <v>PDF</v>
          </cell>
          <cell r="F966" t="str">
            <v>DE</v>
          </cell>
          <cell r="G966" t="str">
            <v>.</v>
          </cell>
          <cell r="H966">
            <v>-0.5</v>
          </cell>
          <cell r="I966">
            <v>0.5</v>
          </cell>
          <cell r="J966">
            <v>1</v>
          </cell>
          <cell r="K966">
            <v>1</v>
          </cell>
          <cell r="L966">
            <v>1.5</v>
          </cell>
          <cell r="M966">
            <v>2</v>
          </cell>
          <cell r="N966" t="str">
            <v>.</v>
          </cell>
        </row>
        <row r="967">
          <cell r="A967" t="str">
            <v>GOV_2006_A_GR_PDF</v>
          </cell>
          <cell r="B967" t="str">
            <v>GOV</v>
          </cell>
          <cell r="C967">
            <v>2006</v>
          </cell>
          <cell r="D967" t="str">
            <v>A</v>
          </cell>
          <cell r="E967" t="str">
            <v>PDF</v>
          </cell>
          <cell r="F967" t="str">
            <v>GR</v>
          </cell>
          <cell r="G967" t="str">
            <v>.</v>
          </cell>
          <cell r="H967">
            <v>-0.4</v>
          </cell>
          <cell r="I967">
            <v>2</v>
          </cell>
          <cell r="J967">
            <v>2</v>
          </cell>
          <cell r="K967">
            <v>2.4</v>
          </cell>
          <cell r="L967">
            <v>2.9</v>
          </cell>
          <cell r="M967" t="str">
            <v>.</v>
          </cell>
          <cell r="N967" t="str">
            <v>.</v>
          </cell>
        </row>
        <row r="968">
          <cell r="A968" t="str">
            <v>GOV_2006_A_ES_PDF</v>
          </cell>
          <cell r="B968" t="str">
            <v>GOV</v>
          </cell>
          <cell r="C968">
            <v>2006</v>
          </cell>
          <cell r="D968" t="str">
            <v>A</v>
          </cell>
          <cell r="E968" t="str">
            <v>PDF</v>
          </cell>
          <cell r="F968" t="str">
            <v>ES</v>
          </cell>
          <cell r="G968" t="str">
            <v>.</v>
          </cell>
          <cell r="H968">
            <v>2.9</v>
          </cell>
          <cell r="I968">
            <v>3</v>
          </cell>
          <cell r="J968">
            <v>2.5</v>
          </cell>
          <cell r="K968">
            <v>2.2999999999999998</v>
          </cell>
          <cell r="L968">
            <v>2.2000000000000002</v>
          </cell>
          <cell r="M968" t="str">
            <v>.</v>
          </cell>
          <cell r="N968" t="str">
            <v>.</v>
          </cell>
        </row>
        <row r="969">
          <cell r="A969" t="str">
            <v>GOV_2006_A_FR_PDF</v>
          </cell>
          <cell r="B969" t="str">
            <v>GOV</v>
          </cell>
          <cell r="C969">
            <v>2006</v>
          </cell>
          <cell r="D969" t="str">
            <v>A</v>
          </cell>
          <cell r="E969" t="str">
            <v>PDF</v>
          </cell>
          <cell r="F969" t="str">
            <v>FR</v>
          </cell>
          <cell r="G969" t="str">
            <v>.</v>
          </cell>
          <cell r="H969">
            <v>-0.2</v>
          </cell>
          <cell r="I969">
            <v>-0.1</v>
          </cell>
          <cell r="J969">
            <v>0.1</v>
          </cell>
          <cell r="K969">
            <v>1</v>
          </cell>
          <cell r="L969">
            <v>2.2000000000000002</v>
          </cell>
          <cell r="M969">
            <v>3.3</v>
          </cell>
          <cell r="N969" t="str">
            <v>.</v>
          </cell>
        </row>
        <row r="970">
          <cell r="A970" t="str">
            <v>GOV_2006_A_IE_PDF</v>
          </cell>
          <cell r="B970" t="str">
            <v>GOV</v>
          </cell>
          <cell r="C970">
            <v>2006</v>
          </cell>
          <cell r="D970" t="str">
            <v>A</v>
          </cell>
          <cell r="E970" t="str">
            <v>PDF</v>
          </cell>
          <cell r="F970" t="str">
            <v>IE</v>
          </cell>
          <cell r="G970" t="str">
            <v>.</v>
          </cell>
          <cell r="H970">
            <v>2.1</v>
          </cell>
          <cell r="I970">
            <v>3.3</v>
          </cell>
          <cell r="J970">
            <v>2.2999999999999998</v>
          </cell>
          <cell r="K970">
            <v>1.8</v>
          </cell>
          <cell r="L970">
            <v>1.6</v>
          </cell>
          <cell r="M970" t="str">
            <v>.</v>
          </cell>
          <cell r="N970" t="str">
            <v>.</v>
          </cell>
        </row>
        <row r="971">
          <cell r="A971" t="str">
            <v>GOV_2006_A_IT_PDF</v>
          </cell>
          <cell r="B971" t="str">
            <v>GOV</v>
          </cell>
          <cell r="C971">
            <v>2006</v>
          </cell>
          <cell r="D971" t="str">
            <v>A</v>
          </cell>
          <cell r="E971" t="str">
            <v>PDF</v>
          </cell>
          <cell r="F971" t="str">
            <v>IT</v>
          </cell>
          <cell r="H971">
            <v>0.7</v>
          </cell>
          <cell r="I971">
            <v>0</v>
          </cell>
          <cell r="J971">
            <v>2.2999999999999998</v>
          </cell>
          <cell r="K971">
            <v>2.8</v>
          </cell>
          <cell r="L971">
            <v>3.5</v>
          </cell>
          <cell r="M971">
            <v>4.3</v>
          </cell>
          <cell r="N971">
            <v>5.0999999999999996</v>
          </cell>
        </row>
        <row r="972">
          <cell r="A972" t="str">
            <v>GOV_2006_A_LU_PDF</v>
          </cell>
          <cell r="B972" t="str">
            <v>GOV</v>
          </cell>
          <cell r="C972">
            <v>2006</v>
          </cell>
          <cell r="D972" t="str">
            <v>A</v>
          </cell>
          <cell r="E972" t="str">
            <v>PDF</v>
          </cell>
          <cell r="F972" t="str">
            <v>LU</v>
          </cell>
          <cell r="G972" t="str">
            <v>.</v>
          </cell>
          <cell r="H972">
            <v>-0.8</v>
          </cell>
          <cell r="I972">
            <v>-1.3</v>
          </cell>
          <cell r="J972">
            <v>-0.8</v>
          </cell>
          <cell r="K972">
            <v>-0.2</v>
          </cell>
          <cell r="L972">
            <v>0.3</v>
          </cell>
          <cell r="M972" t="str">
            <v>.</v>
          </cell>
          <cell r="N972" t="str">
            <v>.</v>
          </cell>
        </row>
        <row r="973">
          <cell r="A973" t="str">
            <v>GOV_2006_A_NL_PDF</v>
          </cell>
          <cell r="B973" t="str">
            <v>GOV</v>
          </cell>
          <cell r="C973">
            <v>2006</v>
          </cell>
          <cell r="D973" t="str">
            <v>A</v>
          </cell>
          <cell r="E973" t="str">
            <v>PDF</v>
          </cell>
          <cell r="F973" t="str">
            <v>NL</v>
          </cell>
          <cell r="G973" t="str">
            <v>.</v>
          </cell>
          <cell r="H973">
            <v>2.1</v>
          </cell>
          <cell r="I973">
            <v>2.4</v>
          </cell>
          <cell r="J973">
            <v>2.4</v>
          </cell>
          <cell r="K973">
            <v>2.4</v>
          </cell>
          <cell r="L973">
            <v>2.9</v>
          </cell>
          <cell r="M973" t="str">
            <v>.</v>
          </cell>
          <cell r="N973" t="str">
            <v>.</v>
          </cell>
        </row>
        <row r="974">
          <cell r="A974" t="str">
            <v>GOV_2006_A_AT_PDF</v>
          </cell>
          <cell r="B974" t="str">
            <v>GOV</v>
          </cell>
          <cell r="C974">
            <v>2006</v>
          </cell>
          <cell r="D974" t="str">
            <v>A</v>
          </cell>
          <cell r="E974" t="str">
            <v>PDF</v>
          </cell>
          <cell r="F974" t="str">
            <v>AT</v>
          </cell>
          <cell r="G974" t="str">
            <v>.</v>
          </cell>
          <cell r="H974" t="str">
            <v>.</v>
          </cell>
          <cell r="I974">
            <v>1.9</v>
          </cell>
          <cell r="J974">
            <v>2</v>
          </cell>
          <cell r="K974">
            <v>2.1</v>
          </cell>
          <cell r="L974">
            <v>2.6</v>
          </cell>
          <cell r="M974">
            <v>3.1</v>
          </cell>
          <cell r="N974" t="str">
            <v>.</v>
          </cell>
        </row>
        <row r="975">
          <cell r="A975" t="str">
            <v>GOV_2006_A_PT_PDF</v>
          </cell>
          <cell r="B975" t="str">
            <v>GOV</v>
          </cell>
          <cell r="C975">
            <v>2006</v>
          </cell>
          <cell r="D975" t="str">
            <v>A</v>
          </cell>
          <cell r="E975" t="str">
            <v>PDF</v>
          </cell>
          <cell r="F975" t="str">
            <v>PT</v>
          </cell>
          <cell r="G975" t="str">
            <v>.</v>
          </cell>
          <cell r="H975">
            <v>-3.3</v>
          </cell>
          <cell r="I975">
            <v>-1.7</v>
          </cell>
          <cell r="J975">
            <v>-0.7</v>
          </cell>
          <cell r="K975">
            <v>0.4</v>
          </cell>
          <cell r="L975">
            <v>1.5</v>
          </cell>
          <cell r="M975">
            <v>2.5</v>
          </cell>
          <cell r="N975" t="str">
            <v>.</v>
          </cell>
        </row>
        <row r="976">
          <cell r="A976" t="str">
            <v>GOV_2006_A_FI_PDF</v>
          </cell>
          <cell r="B976" t="str">
            <v>GOV</v>
          </cell>
          <cell r="C976">
            <v>2006</v>
          </cell>
          <cell r="D976" t="str">
            <v>A</v>
          </cell>
          <cell r="E976" t="str">
            <v>PDF</v>
          </cell>
          <cell r="F976" t="str">
            <v>FI</v>
          </cell>
          <cell r="G976" t="str">
            <v>.</v>
          </cell>
          <cell r="H976">
            <v>3.9</v>
          </cell>
          <cell r="I976">
            <v>4.5</v>
          </cell>
          <cell r="J976">
            <v>4.3</v>
          </cell>
          <cell r="K976">
            <v>4.2</v>
          </cell>
          <cell r="L976">
            <v>4.0999999999999996</v>
          </cell>
          <cell r="M976">
            <v>3.7</v>
          </cell>
          <cell r="N976" t="str">
            <v>.</v>
          </cell>
        </row>
        <row r="977">
          <cell r="A977" t="str">
            <v>GOV_2006_A_CZ_PDF</v>
          </cell>
          <cell r="B977" t="str">
            <v>GOV</v>
          </cell>
          <cell r="C977">
            <v>2006</v>
          </cell>
          <cell r="D977" t="str">
            <v>A</v>
          </cell>
          <cell r="E977" t="str">
            <v>PDF</v>
          </cell>
          <cell r="F977" t="str">
            <v>CZ</v>
          </cell>
          <cell r="G977" t="str">
            <v>.</v>
          </cell>
          <cell r="H977">
            <v>-2.5</v>
          </cell>
          <cell r="I977">
            <v>-2.4</v>
          </cell>
          <cell r="J977">
            <v>-2.6</v>
          </cell>
          <cell r="K977">
            <v>-2</v>
          </cell>
          <cell r="L977">
            <v>-1.4</v>
          </cell>
          <cell r="M977" t="str">
            <v>.</v>
          </cell>
          <cell r="N977" t="str">
            <v>.</v>
          </cell>
        </row>
        <row r="978">
          <cell r="A978" t="str">
            <v>GOV_2006_A_DK_PDF</v>
          </cell>
          <cell r="B978" t="str">
            <v>GOV</v>
          </cell>
          <cell r="C978">
            <v>2006</v>
          </cell>
          <cell r="D978" t="str">
            <v>A</v>
          </cell>
          <cell r="E978" t="str">
            <v>PDF</v>
          </cell>
          <cell r="F978" t="str">
            <v>DK</v>
          </cell>
          <cell r="G978" t="str">
            <v>.</v>
          </cell>
          <cell r="H978">
            <v>5.8</v>
          </cell>
          <cell r="I978">
            <v>4.7</v>
          </cell>
          <cell r="J978">
            <v>4.3</v>
          </cell>
          <cell r="K978">
            <v>3.4</v>
          </cell>
          <cell r="L978">
            <v>2.5</v>
          </cell>
          <cell r="M978">
            <v>1.8</v>
          </cell>
          <cell r="N978" t="str">
            <v>.</v>
          </cell>
        </row>
        <row r="979">
          <cell r="A979" t="str">
            <v>GOV_2006_A_EE_PDF</v>
          </cell>
          <cell r="B979" t="str">
            <v>GOV</v>
          </cell>
          <cell r="C979">
            <v>2006</v>
          </cell>
          <cell r="D979" t="str">
            <v>A</v>
          </cell>
          <cell r="E979" t="str">
            <v>PDF</v>
          </cell>
          <cell r="F979" t="str">
            <v>EE</v>
          </cell>
          <cell r="G979" t="str">
            <v>.</v>
          </cell>
          <cell r="H979">
            <v>2.5</v>
          </cell>
          <cell r="I979">
            <v>2.8</v>
          </cell>
          <cell r="J979">
            <v>1.4</v>
          </cell>
          <cell r="K979">
            <v>1.4</v>
          </cell>
          <cell r="L979">
            <v>1.7</v>
          </cell>
          <cell r="M979">
            <v>1.6</v>
          </cell>
          <cell r="N979" t="str">
            <v>.</v>
          </cell>
        </row>
        <row r="980">
          <cell r="A980" t="str">
            <v>GOV_2006_A_CY_PDF</v>
          </cell>
          <cell r="B980" t="str">
            <v>GOV</v>
          </cell>
          <cell r="C980">
            <v>2006</v>
          </cell>
          <cell r="D980" t="str">
            <v>A</v>
          </cell>
          <cell r="E980" t="str">
            <v>PDF</v>
          </cell>
          <cell r="F980" t="str">
            <v>CY</v>
          </cell>
          <cell r="G980" t="str">
            <v>.</v>
          </cell>
          <cell r="H980">
            <v>1.1000000000000001</v>
          </cell>
          <cell r="I980">
            <v>1.4</v>
          </cell>
          <cell r="J980">
            <v>1.4</v>
          </cell>
          <cell r="K980">
            <v>2.1</v>
          </cell>
          <cell r="L980">
            <v>2.1</v>
          </cell>
          <cell r="M980">
            <v>2.2000000000000002</v>
          </cell>
          <cell r="N980" t="str">
            <v>.</v>
          </cell>
        </row>
        <row r="981">
          <cell r="A981" t="str">
            <v>GOV_2006_A_LV_PDF</v>
          </cell>
          <cell r="B981" t="str">
            <v>GOV</v>
          </cell>
          <cell r="C981">
            <v>2006</v>
          </cell>
          <cell r="D981" t="str">
            <v>A</v>
          </cell>
          <cell r="E981" t="str">
            <v>PDF</v>
          </cell>
          <cell r="F981" t="str">
            <v>LV</v>
          </cell>
          <cell r="G981" t="str">
            <v>.</v>
          </cell>
          <cell r="H981">
            <v>0.7</v>
          </cell>
          <cell r="I981">
            <v>0.2</v>
          </cell>
          <cell r="J981">
            <v>-0.8</v>
          </cell>
          <cell r="K981">
            <v>-0.4</v>
          </cell>
          <cell r="L981">
            <v>0.1</v>
          </cell>
          <cell r="M981" t="str">
            <v>.</v>
          </cell>
          <cell r="N981" t="str">
            <v>.</v>
          </cell>
        </row>
        <row r="982">
          <cell r="A982" t="str">
            <v>GOV_2006_A_LT_PDF</v>
          </cell>
          <cell r="B982" t="str">
            <v>GOV</v>
          </cell>
          <cell r="C982">
            <v>2006</v>
          </cell>
          <cell r="D982" t="str">
            <v>A</v>
          </cell>
          <cell r="E982" t="str">
            <v>PDF</v>
          </cell>
          <cell r="F982" t="str">
            <v>LT</v>
          </cell>
          <cell r="G982" t="str">
            <v>.</v>
          </cell>
          <cell r="H982">
            <v>0.3</v>
          </cell>
          <cell r="I982">
            <v>-0.4</v>
          </cell>
          <cell r="J982">
            <v>0</v>
          </cell>
          <cell r="K982">
            <v>0.4</v>
          </cell>
          <cell r="L982">
            <v>0.8</v>
          </cell>
          <cell r="M982" t="str">
            <v>.</v>
          </cell>
          <cell r="N982" t="str">
            <v>.</v>
          </cell>
        </row>
        <row r="983">
          <cell r="A983" t="str">
            <v>GOV_2006_A_HU_PDF</v>
          </cell>
          <cell r="B983" t="str">
            <v>GOV</v>
          </cell>
          <cell r="C983">
            <v>2006</v>
          </cell>
          <cell r="D983" t="str">
            <v>A</v>
          </cell>
          <cell r="E983" t="str">
            <v>PDF</v>
          </cell>
          <cell r="F983" t="str">
            <v>HU</v>
          </cell>
          <cell r="G983" t="str">
            <v>.</v>
          </cell>
          <cell r="H983">
            <v>-3.7</v>
          </cell>
          <cell r="I983">
            <v>-6.2</v>
          </cell>
          <cell r="J983">
            <v>-2.4</v>
          </cell>
          <cell r="K983">
            <v>0</v>
          </cell>
          <cell r="L983">
            <v>0.9</v>
          </cell>
          <cell r="M983">
            <v>1.1000000000000001</v>
          </cell>
          <cell r="N983" t="str">
            <v>.</v>
          </cell>
        </row>
        <row r="984">
          <cell r="A984" t="str">
            <v>GOV_2006_A_MT_PDF</v>
          </cell>
          <cell r="B984" t="str">
            <v>GOV</v>
          </cell>
          <cell r="C984">
            <v>2006</v>
          </cell>
          <cell r="D984" t="str">
            <v>A</v>
          </cell>
          <cell r="E984" t="str">
            <v>PDF</v>
          </cell>
          <cell r="F984" t="str">
            <v>MT</v>
          </cell>
          <cell r="G984" t="str">
            <v>.</v>
          </cell>
          <cell r="H984">
            <v>0.8</v>
          </cell>
          <cell r="I984">
            <v>1.1000000000000001</v>
          </cell>
          <cell r="J984">
            <v>1.1000000000000001</v>
          </cell>
          <cell r="K984">
            <v>2.5</v>
          </cell>
          <cell r="L984">
            <v>3.2</v>
          </cell>
          <cell r="M984" t="str">
            <v>.</v>
          </cell>
          <cell r="N984" t="str">
            <v>.</v>
          </cell>
        </row>
        <row r="985">
          <cell r="A985" t="str">
            <v>GOV_2006_A_PL_PDF</v>
          </cell>
          <cell r="B985" t="str">
            <v>GOV</v>
          </cell>
          <cell r="C985">
            <v>2006</v>
          </cell>
          <cell r="D985" t="str">
            <v>A</v>
          </cell>
          <cell r="E985" t="str">
            <v>PDF</v>
          </cell>
          <cell r="F985" t="str">
            <v>PL</v>
          </cell>
          <cell r="G985" t="str">
            <v>.</v>
          </cell>
          <cell r="H985">
            <v>0.1</v>
          </cell>
          <cell r="I985">
            <v>0.5</v>
          </cell>
          <cell r="J985">
            <v>1</v>
          </cell>
          <cell r="K985">
            <v>1.4</v>
          </cell>
          <cell r="L985">
            <v>1.7</v>
          </cell>
          <cell r="M985" t="str">
            <v>.</v>
          </cell>
          <cell r="N985" t="str">
            <v>.</v>
          </cell>
        </row>
        <row r="986">
          <cell r="A986" t="str">
            <v>GOV_2006_A_SI_PDF</v>
          </cell>
          <cell r="B986" t="str">
            <v>GOV</v>
          </cell>
          <cell r="C986">
            <v>2006</v>
          </cell>
          <cell r="D986" t="str">
            <v>A</v>
          </cell>
          <cell r="E986" t="str">
            <v>PDF</v>
          </cell>
          <cell r="F986" t="str">
            <v>SI</v>
          </cell>
          <cell r="G986" t="str">
            <v>.</v>
          </cell>
          <cell r="H986">
            <v>0.4</v>
          </cell>
          <cell r="I986">
            <v>0.1</v>
          </cell>
          <cell r="J986">
            <v>-0.1</v>
          </cell>
          <cell r="K986">
            <v>-0.3</v>
          </cell>
          <cell r="L986">
            <v>0.3</v>
          </cell>
          <cell r="M986" t="str">
            <v>.</v>
          </cell>
          <cell r="N986" t="str">
            <v>.</v>
          </cell>
        </row>
        <row r="987">
          <cell r="A987" t="str">
            <v>GOV_2006_A_SK_PDF</v>
          </cell>
          <cell r="B987" t="str">
            <v>GOV</v>
          </cell>
          <cell r="C987">
            <v>2006</v>
          </cell>
          <cell r="D987" t="str">
            <v>A</v>
          </cell>
          <cell r="E987" t="str">
            <v>PDF</v>
          </cell>
          <cell r="F987" t="str">
            <v>SK</v>
          </cell>
          <cell r="G987" t="str">
            <v>.</v>
          </cell>
          <cell r="H987">
            <v>-1.4</v>
          </cell>
          <cell r="I987">
            <v>-1.9</v>
          </cell>
          <cell r="J987">
            <v>-0.9</v>
          </cell>
          <cell r="K987">
            <v>-0.6</v>
          </cell>
          <cell r="L987">
            <v>-0.2</v>
          </cell>
          <cell r="M987" t="str">
            <v>.</v>
          </cell>
          <cell r="N987" t="str">
            <v>.</v>
          </cell>
        </row>
        <row r="988">
          <cell r="A988" t="str">
            <v>GOV_2006_A_SE_PDF</v>
          </cell>
          <cell r="B988" t="str">
            <v>GOV</v>
          </cell>
          <cell r="C988">
            <v>2006</v>
          </cell>
          <cell r="D988" t="str">
            <v>A</v>
          </cell>
          <cell r="E988" t="str">
            <v>PDF</v>
          </cell>
          <cell r="F988" t="str">
            <v>SE</v>
          </cell>
          <cell r="G988" t="str">
            <v>.</v>
          </cell>
          <cell r="H988">
            <v>4.5999999999999996</v>
          </cell>
          <cell r="I988">
            <v>4.5</v>
          </cell>
          <cell r="J988">
            <v>4.0999999999999996</v>
          </cell>
          <cell r="K988">
            <v>4.2</v>
          </cell>
          <cell r="L988">
            <v>4.5999999999999996</v>
          </cell>
          <cell r="M988" t="str">
            <v>.</v>
          </cell>
          <cell r="N988" t="str">
            <v>.</v>
          </cell>
        </row>
        <row r="989">
          <cell r="A989" t="str">
            <v>GOV_2006_A_GB_PDF</v>
          </cell>
          <cell r="B989" t="str">
            <v>GOV</v>
          </cell>
          <cell r="C989">
            <v>2006</v>
          </cell>
          <cell r="D989" t="str">
            <v>A</v>
          </cell>
          <cell r="E989" t="str">
            <v>PDF</v>
          </cell>
          <cell r="F989" t="str">
            <v>GB</v>
          </cell>
          <cell r="G989" t="str">
            <v>.</v>
          </cell>
          <cell r="H989">
            <v>-0.8</v>
          </cell>
          <cell r="I989">
            <v>-0.6</v>
          </cell>
          <cell r="J989">
            <v>-0.2</v>
          </cell>
          <cell r="K989">
            <v>0.1</v>
          </cell>
          <cell r="L989">
            <v>0.3</v>
          </cell>
          <cell r="M989">
            <v>0.5</v>
          </cell>
          <cell r="N989">
            <v>0.7</v>
          </cell>
        </row>
        <row r="990">
          <cell r="A990" t="str">
            <v>GOV_2006_A_D3_PDF</v>
          </cell>
          <cell r="B990" t="str">
            <v>GOV</v>
          </cell>
          <cell r="C990">
            <v>2006</v>
          </cell>
          <cell r="D990" t="str">
            <v>A</v>
          </cell>
          <cell r="E990" t="str">
            <v>PDF</v>
          </cell>
          <cell r="F990" t="str">
            <v>D3</v>
          </cell>
          <cell r="G990" t="str">
            <v>.</v>
          </cell>
          <cell r="H990" t="str">
            <v>.</v>
          </cell>
          <cell r="I990" t="str">
            <v>.</v>
          </cell>
          <cell r="J990" t="str">
            <v>.</v>
          </cell>
          <cell r="K990" t="str">
            <v>.</v>
          </cell>
          <cell r="L990" t="str">
            <v>.</v>
          </cell>
          <cell r="M990" t="str">
            <v>.</v>
          </cell>
          <cell r="N990" t="str">
            <v>.</v>
          </cell>
        </row>
        <row r="991">
          <cell r="A991" t="str">
            <v>GOV_2006_A_AT_CAB</v>
          </cell>
          <cell r="B991" t="str">
            <v>GOV</v>
          </cell>
          <cell r="C991">
            <v>2006</v>
          </cell>
          <cell r="D991" t="str">
            <v>A</v>
          </cell>
          <cell r="E991" t="str">
            <v>CAB</v>
          </cell>
          <cell r="F991" t="str">
            <v>AT</v>
          </cell>
          <cell r="G991" t="str">
            <v>.</v>
          </cell>
          <cell r="H991" t="str">
            <v>.</v>
          </cell>
          <cell r="I991">
            <v>-0.9</v>
          </cell>
          <cell r="J991">
            <v>-1</v>
          </cell>
          <cell r="K991">
            <v>-0.8</v>
          </cell>
          <cell r="L991">
            <v>-0.4</v>
          </cell>
          <cell r="M991">
            <v>0</v>
          </cell>
          <cell r="N991" t="str">
            <v>.</v>
          </cell>
        </row>
        <row r="992">
          <cell r="A992" t="str">
            <v>GOV_2006_A_BE_CAB</v>
          </cell>
          <cell r="B992" t="str">
            <v>GOV</v>
          </cell>
          <cell r="C992">
            <v>2006</v>
          </cell>
          <cell r="D992" t="str">
            <v>A</v>
          </cell>
          <cell r="E992" t="str">
            <v>CAB</v>
          </cell>
          <cell r="F992" t="str">
            <v>BE</v>
          </cell>
          <cell r="G992" t="str">
            <v>.</v>
          </cell>
          <cell r="H992">
            <v>0.8</v>
          </cell>
          <cell r="I992">
            <v>0.4</v>
          </cell>
          <cell r="J992">
            <v>0.6</v>
          </cell>
          <cell r="K992">
            <v>0.9</v>
          </cell>
          <cell r="L992">
            <v>1</v>
          </cell>
          <cell r="M992">
            <v>1.1000000000000001</v>
          </cell>
          <cell r="N992" t="str">
            <v>.</v>
          </cell>
        </row>
        <row r="993">
          <cell r="A993" t="str">
            <v>GOV_2006_A_CY_CAB</v>
          </cell>
          <cell r="B993" t="str">
            <v>GOV</v>
          </cell>
          <cell r="C993">
            <v>2006</v>
          </cell>
          <cell r="D993" t="str">
            <v>A</v>
          </cell>
          <cell r="E993" t="str">
            <v>CAB</v>
          </cell>
          <cell r="F993" t="str">
            <v>CY</v>
          </cell>
          <cell r="G993" t="str">
            <v>.</v>
          </cell>
          <cell r="H993">
            <v>-1.6</v>
          </cell>
          <cell r="I993">
            <v>-1.2</v>
          </cell>
          <cell r="J993">
            <v>-1</v>
          </cell>
          <cell r="K993">
            <v>-0.3</v>
          </cell>
          <cell r="L993">
            <v>-0.1</v>
          </cell>
          <cell r="M993">
            <v>-0.1</v>
          </cell>
          <cell r="N993" t="str">
            <v>.</v>
          </cell>
        </row>
        <row r="994">
          <cell r="A994" t="str">
            <v>GOV_2006_A_CZ_CAB</v>
          </cell>
          <cell r="B994" t="str">
            <v>GOV</v>
          </cell>
          <cell r="C994">
            <v>2006</v>
          </cell>
          <cell r="D994" t="str">
            <v>A</v>
          </cell>
          <cell r="E994" t="str">
            <v>CAB</v>
          </cell>
          <cell r="F994" t="str">
            <v>CZ</v>
          </cell>
          <cell r="G994" t="str">
            <v>.</v>
          </cell>
          <cell r="H994">
            <v>-3.6</v>
          </cell>
          <cell r="I994">
            <v>-3.8</v>
          </cell>
          <cell r="J994">
            <v>-4.2</v>
          </cell>
          <cell r="K994">
            <v>-3.6</v>
          </cell>
          <cell r="L994">
            <v>-3</v>
          </cell>
          <cell r="M994" t="str">
            <v>.</v>
          </cell>
          <cell r="N994" t="str">
            <v>.</v>
          </cell>
        </row>
        <row r="995">
          <cell r="A995" t="str">
            <v>GOV_2006_A_DE_CAB</v>
          </cell>
          <cell r="B995" t="str">
            <v>GOV</v>
          </cell>
          <cell r="C995">
            <v>2006</v>
          </cell>
          <cell r="D995" t="str">
            <v>A</v>
          </cell>
          <cell r="E995" t="str">
            <v>CAB</v>
          </cell>
          <cell r="F995" t="str">
            <v>DE</v>
          </cell>
          <cell r="G995" t="str">
            <v>.</v>
          </cell>
          <cell r="H995">
            <v>-2.7</v>
          </cell>
          <cell r="I995">
            <v>-2</v>
          </cell>
          <cell r="J995">
            <v>-1.5</v>
          </cell>
          <cell r="K995">
            <v>-1.5</v>
          </cell>
          <cell r="L995">
            <v>-1</v>
          </cell>
          <cell r="M995">
            <v>-1</v>
          </cell>
          <cell r="N995" t="str">
            <v>.</v>
          </cell>
        </row>
        <row r="996">
          <cell r="A996" t="str">
            <v>GOV_2006_A_DK_CAB</v>
          </cell>
          <cell r="B996" t="str">
            <v>GOV</v>
          </cell>
          <cell r="C996">
            <v>2006</v>
          </cell>
          <cell r="D996" t="str">
            <v>A</v>
          </cell>
          <cell r="E996" t="str">
            <v>CAB</v>
          </cell>
          <cell r="F996" t="str">
            <v>DK</v>
          </cell>
          <cell r="G996" t="str">
            <v>.</v>
          </cell>
          <cell r="H996">
            <v>3.8</v>
          </cell>
          <cell r="I996">
            <v>2.5</v>
          </cell>
          <cell r="J996">
            <v>2.2000000000000002</v>
          </cell>
          <cell r="K996">
            <v>2.7</v>
          </cell>
          <cell r="L996">
            <v>2.6</v>
          </cell>
          <cell r="M996">
            <v>2.7</v>
          </cell>
          <cell r="N996" t="str">
            <v>.</v>
          </cell>
        </row>
        <row r="997">
          <cell r="A997" t="str">
            <v>GOV_2006_A_EE_CAB</v>
          </cell>
          <cell r="B997" t="str">
            <v>GOV</v>
          </cell>
          <cell r="C997">
            <v>2006</v>
          </cell>
          <cell r="D997" t="str">
            <v>A</v>
          </cell>
          <cell r="E997" t="str">
            <v>CAB</v>
          </cell>
          <cell r="F997" t="str">
            <v>EE</v>
          </cell>
          <cell r="G997" t="str">
            <v>.</v>
          </cell>
          <cell r="H997">
            <v>2.1</v>
          </cell>
          <cell r="I997">
            <v>2.2999999999999998</v>
          </cell>
          <cell r="J997">
            <v>1</v>
          </cell>
          <cell r="K997">
            <v>1.2</v>
          </cell>
          <cell r="L997">
            <v>1.6</v>
          </cell>
          <cell r="M997">
            <v>1.6</v>
          </cell>
          <cell r="N997" t="str">
            <v>.</v>
          </cell>
        </row>
        <row r="998">
          <cell r="A998" t="str">
            <v>GOV_2006_A_ES_CAB</v>
          </cell>
          <cell r="B998" t="str">
            <v>GOV</v>
          </cell>
          <cell r="C998">
            <v>2006</v>
          </cell>
          <cell r="D998" t="str">
            <v>A</v>
          </cell>
          <cell r="E998" t="str">
            <v>CAB</v>
          </cell>
          <cell r="F998" t="str">
            <v>ES</v>
          </cell>
          <cell r="G998" t="str">
            <v>.</v>
          </cell>
          <cell r="H998">
            <v>1.2</v>
          </cell>
          <cell r="I998">
            <v>1.5</v>
          </cell>
          <cell r="J998">
            <v>1.2</v>
          </cell>
          <cell r="K998">
            <v>1.2</v>
          </cell>
          <cell r="L998">
            <v>1.2</v>
          </cell>
          <cell r="M998" t="str">
            <v>.</v>
          </cell>
          <cell r="N998" t="str">
            <v>.</v>
          </cell>
        </row>
        <row r="999">
          <cell r="A999" t="str">
            <v>GOV_2006_A_FI_CAB</v>
          </cell>
          <cell r="B999" t="str">
            <v>GOV</v>
          </cell>
          <cell r="C999">
            <v>2006</v>
          </cell>
          <cell r="D999" t="str">
            <v>A</v>
          </cell>
          <cell r="E999" t="str">
            <v>CAB</v>
          </cell>
          <cell r="F999" t="str">
            <v>FI</v>
          </cell>
          <cell r="G999" t="str">
            <v>.</v>
          </cell>
          <cell r="H999">
            <v>3.1</v>
          </cell>
          <cell r="I999">
            <v>3</v>
          </cell>
          <cell r="J999">
            <v>3</v>
          </cell>
          <cell r="K999">
            <v>2.9</v>
          </cell>
          <cell r="L999">
            <v>2.9</v>
          </cell>
          <cell r="M999">
            <v>2.6</v>
          </cell>
          <cell r="N999" t="str">
            <v>.</v>
          </cell>
        </row>
        <row r="1000">
          <cell r="A1000" t="str">
            <v>GOV_2006_A_FR_CAB</v>
          </cell>
          <cell r="B1000" t="str">
            <v>GOV</v>
          </cell>
          <cell r="C1000">
            <v>2006</v>
          </cell>
          <cell r="D1000" t="str">
            <v>A</v>
          </cell>
          <cell r="E1000" t="str">
            <v>CAB</v>
          </cell>
          <cell r="F1000" t="str">
            <v>FR</v>
          </cell>
          <cell r="G1000" t="str">
            <v>.</v>
          </cell>
          <cell r="H1000" t="str">
            <v>.</v>
          </cell>
          <cell r="I1000">
            <v>-2.6</v>
          </cell>
          <cell r="J1000">
            <v>-2.2999999999999998</v>
          </cell>
          <cell r="K1000">
            <v>-1.6</v>
          </cell>
          <cell r="L1000">
            <v>-0.8</v>
          </cell>
          <cell r="M1000">
            <v>0</v>
          </cell>
          <cell r="N1000" t="str">
            <v>.</v>
          </cell>
        </row>
        <row r="1001">
          <cell r="A1001" t="str">
            <v>GOV_2006_A_GB_CAB</v>
          </cell>
          <cell r="B1001" t="str">
            <v>GOV</v>
          </cell>
          <cell r="C1001">
            <v>2006</v>
          </cell>
          <cell r="D1001" t="str">
            <v>A</v>
          </cell>
          <cell r="E1001" t="str">
            <v>CAB</v>
          </cell>
          <cell r="F1001" t="str">
            <v>GB</v>
          </cell>
          <cell r="G1001" t="str">
            <v>.</v>
          </cell>
          <cell r="H1001">
            <v>-2.7</v>
          </cell>
          <cell r="I1001">
            <v>-2.5</v>
          </cell>
          <cell r="J1001">
            <v>-2.1</v>
          </cell>
          <cell r="K1001">
            <v>-1.7</v>
          </cell>
          <cell r="L1001">
            <v>-1.5</v>
          </cell>
          <cell r="M1001">
            <v>-1.4</v>
          </cell>
          <cell r="N1001">
            <v>-1.3</v>
          </cell>
        </row>
        <row r="1002">
          <cell r="A1002" t="str">
            <v>GOV_2006_A_GR_CAB</v>
          </cell>
          <cell r="B1002" t="str">
            <v>GOV</v>
          </cell>
          <cell r="C1002">
            <v>2006</v>
          </cell>
          <cell r="D1002" t="str">
            <v>A</v>
          </cell>
          <cell r="E1002" t="str">
            <v>CAB</v>
          </cell>
          <cell r="F1002" t="str">
            <v>GR</v>
          </cell>
          <cell r="G1002" t="str">
            <v>.</v>
          </cell>
          <cell r="H1002">
            <v>-5.6</v>
          </cell>
          <cell r="I1002">
            <v>-3.4</v>
          </cell>
          <cell r="J1002">
            <v>-2.7</v>
          </cell>
          <cell r="K1002">
            <v>-2.2000000000000002</v>
          </cell>
          <cell r="L1002">
            <v>-1.6</v>
          </cell>
          <cell r="M1002" t="str">
            <v>.</v>
          </cell>
          <cell r="N1002" t="str">
            <v>.</v>
          </cell>
        </row>
        <row r="1003">
          <cell r="A1003" t="str">
            <v>GOV_2006_A_HU_CAB</v>
          </cell>
          <cell r="B1003" t="str">
            <v>GOV</v>
          </cell>
          <cell r="C1003">
            <v>2006</v>
          </cell>
          <cell r="D1003" t="str">
            <v>A</v>
          </cell>
          <cell r="E1003" t="str">
            <v>CAB</v>
          </cell>
          <cell r="F1003" t="str">
            <v>HU</v>
          </cell>
          <cell r="G1003" t="str">
            <v>.</v>
          </cell>
          <cell r="H1003">
            <v>-8.1</v>
          </cell>
          <cell r="I1003">
            <v>-10.4</v>
          </cell>
          <cell r="J1003">
            <v>-6.7</v>
          </cell>
          <cell r="K1003">
            <v>-3.9</v>
          </cell>
          <cell r="L1003">
            <v>-2.8</v>
          </cell>
          <cell r="M1003">
            <v>-2.5</v>
          </cell>
          <cell r="N1003" t="str">
            <v>.</v>
          </cell>
        </row>
        <row r="1004">
          <cell r="A1004" t="str">
            <v>GOV_2006_A_IE_CAB</v>
          </cell>
          <cell r="B1004" t="str">
            <v>GOV</v>
          </cell>
          <cell r="C1004">
            <v>2006</v>
          </cell>
          <cell r="D1004" t="str">
            <v>A</v>
          </cell>
          <cell r="E1004" t="str">
            <v>CAB</v>
          </cell>
          <cell r="F1004" t="str">
            <v>IE</v>
          </cell>
          <cell r="G1004" t="str">
            <v>.</v>
          </cell>
          <cell r="H1004">
            <v>1.2</v>
          </cell>
          <cell r="I1004">
            <v>2.7</v>
          </cell>
          <cell r="J1004">
            <v>1.8</v>
          </cell>
          <cell r="K1004">
            <v>1.7</v>
          </cell>
          <cell r="L1004">
            <v>1.5</v>
          </cell>
          <cell r="M1004" t="str">
            <v>.</v>
          </cell>
          <cell r="N1004" t="str">
            <v>.</v>
          </cell>
        </row>
        <row r="1005">
          <cell r="A1005" t="str">
            <v>GOV_2006_A_IT_CAB</v>
          </cell>
          <cell r="B1005" t="str">
            <v>GOV</v>
          </cell>
          <cell r="C1005">
            <v>2006</v>
          </cell>
          <cell r="D1005" t="str">
            <v>A</v>
          </cell>
          <cell r="E1005" t="str">
            <v>CAB</v>
          </cell>
          <cell r="F1005" t="str">
            <v>IT</v>
          </cell>
          <cell r="G1005">
            <v>-3.2</v>
          </cell>
          <cell r="H1005">
            <v>-3.2</v>
          </cell>
          <cell r="I1005">
            <v>-4.0999999999999996</v>
          </cell>
          <cell r="J1005">
            <v>-2.1</v>
          </cell>
          <cell r="K1005">
            <v>-1.5</v>
          </cell>
          <cell r="L1005">
            <v>-0.9</v>
          </cell>
          <cell r="M1005">
            <v>-0.1</v>
          </cell>
          <cell r="N1005">
            <v>0.7</v>
          </cell>
        </row>
        <row r="1006">
          <cell r="A1006" t="str">
            <v>GOV_2006_A_LT_CAB</v>
          </cell>
          <cell r="B1006" t="str">
            <v>GOV</v>
          </cell>
          <cell r="C1006">
            <v>2006</v>
          </cell>
          <cell r="D1006" t="str">
            <v>A</v>
          </cell>
          <cell r="E1006" t="str">
            <v>CAB</v>
          </cell>
          <cell r="F1006" t="str">
            <v>LT</v>
          </cell>
          <cell r="G1006" t="str">
            <v>.</v>
          </cell>
          <cell r="H1006">
            <v>-1</v>
          </cell>
          <cell r="I1006">
            <v>-2</v>
          </cell>
          <cell r="J1006">
            <v>-1.7</v>
          </cell>
          <cell r="K1006">
            <v>-1</v>
          </cell>
          <cell r="L1006">
            <v>-0.2</v>
          </cell>
          <cell r="M1006" t="str">
            <v>.</v>
          </cell>
          <cell r="N1006" t="str">
            <v>.</v>
          </cell>
        </row>
        <row r="1007">
          <cell r="A1007" t="str">
            <v>GOV_2006_A_LU_CAB</v>
          </cell>
          <cell r="B1007" t="str">
            <v>GOV</v>
          </cell>
          <cell r="C1007">
            <v>2006</v>
          </cell>
          <cell r="D1007" t="str">
            <v>A</v>
          </cell>
          <cell r="E1007" t="str">
            <v>CAB</v>
          </cell>
          <cell r="F1007" t="str">
            <v>LU</v>
          </cell>
          <cell r="G1007" t="str">
            <v>.</v>
          </cell>
          <cell r="H1007">
            <v>-0.2</v>
          </cell>
          <cell r="I1007">
            <v>-1.3</v>
          </cell>
          <cell r="J1007">
            <v>-0.5</v>
          </cell>
          <cell r="K1007">
            <v>-0.1</v>
          </cell>
          <cell r="L1007">
            <v>0.9</v>
          </cell>
          <cell r="M1007" t="str">
            <v>.</v>
          </cell>
          <cell r="N1007" t="str">
            <v>.</v>
          </cell>
        </row>
        <row r="1008">
          <cell r="A1008" t="str">
            <v>GOV_2006_A_LV_CAB</v>
          </cell>
          <cell r="B1008" t="str">
            <v>GOV</v>
          </cell>
          <cell r="C1008">
            <v>2006</v>
          </cell>
          <cell r="D1008" t="str">
            <v>A</v>
          </cell>
          <cell r="E1008" t="str">
            <v>CAB</v>
          </cell>
          <cell r="F1008" t="str">
            <v>LV</v>
          </cell>
          <cell r="G1008" t="str">
            <v>.</v>
          </cell>
          <cell r="H1008">
            <v>0</v>
          </cell>
          <cell r="I1008">
            <v>-0.9</v>
          </cell>
          <cell r="J1008">
            <v>-1.8</v>
          </cell>
          <cell r="K1008">
            <v>-1.1000000000000001</v>
          </cell>
          <cell r="L1008">
            <v>-0.5</v>
          </cell>
          <cell r="M1008" t="str">
            <v>.</v>
          </cell>
          <cell r="N1008" t="str">
            <v>.</v>
          </cell>
        </row>
        <row r="1009">
          <cell r="A1009" t="str">
            <v>GOV_2006_A_MT_CAB</v>
          </cell>
          <cell r="B1009" t="str">
            <v>GOV</v>
          </cell>
          <cell r="C1009">
            <v>2006</v>
          </cell>
          <cell r="D1009" t="str">
            <v>A</v>
          </cell>
          <cell r="E1009" t="str">
            <v>CAB</v>
          </cell>
          <cell r="F1009" t="str">
            <v>MT</v>
          </cell>
          <cell r="G1009" t="str">
            <v>.</v>
          </cell>
          <cell r="H1009">
            <v>-2.2999999999999998</v>
          </cell>
          <cell r="I1009">
            <v>-1.9</v>
          </cell>
          <cell r="J1009">
            <v>-1.8</v>
          </cell>
          <cell r="K1009">
            <v>-0.8</v>
          </cell>
          <cell r="L1009">
            <v>-0.3</v>
          </cell>
          <cell r="M1009" t="str">
            <v>.</v>
          </cell>
          <cell r="N1009" t="str">
            <v>.</v>
          </cell>
        </row>
        <row r="1010">
          <cell r="A1010" t="str">
            <v>GOV_2006_A_NL_CAB</v>
          </cell>
          <cell r="B1010" t="str">
            <v>GOV</v>
          </cell>
          <cell r="C1010">
            <v>2006</v>
          </cell>
          <cell r="D1010" t="str">
            <v>A</v>
          </cell>
          <cell r="E1010" t="str">
            <v>CAB</v>
          </cell>
          <cell r="F1010" t="str">
            <v>NL</v>
          </cell>
          <cell r="G1010" t="str">
            <v>.</v>
          </cell>
          <cell r="H1010">
            <v>0.6</v>
          </cell>
          <cell r="I1010">
            <v>0.4</v>
          </cell>
          <cell r="J1010">
            <v>0</v>
          </cell>
          <cell r="K1010">
            <v>0.3</v>
          </cell>
          <cell r="L1010">
            <v>0.7</v>
          </cell>
          <cell r="M1010" t="str">
            <v>.</v>
          </cell>
          <cell r="N1010" t="str">
            <v>.</v>
          </cell>
        </row>
        <row r="1011">
          <cell r="A1011" t="str">
            <v>GOV_2006_A_PL_CAB</v>
          </cell>
          <cell r="B1011" t="str">
            <v>GOV</v>
          </cell>
          <cell r="C1011">
            <v>2006</v>
          </cell>
          <cell r="D1011" t="str">
            <v>A</v>
          </cell>
          <cell r="E1011" t="str">
            <v>CAB</v>
          </cell>
          <cell r="F1011" t="str">
            <v>PL</v>
          </cell>
          <cell r="G1011" t="str">
            <v>.</v>
          </cell>
          <cell r="H1011">
            <v>-2.2999999999999998</v>
          </cell>
          <cell r="I1011">
            <v>-1.9</v>
          </cell>
          <cell r="J1011">
            <v>-1.4</v>
          </cell>
          <cell r="K1011">
            <v>-1</v>
          </cell>
          <cell r="L1011">
            <v>-0.7</v>
          </cell>
          <cell r="M1011" t="str">
            <v>.</v>
          </cell>
          <cell r="N1011" t="str">
            <v>.</v>
          </cell>
        </row>
        <row r="1012">
          <cell r="A1012" t="str">
            <v>GOV_2006_A_PT_CAB</v>
          </cell>
          <cell r="B1012" t="str">
            <v>GOV</v>
          </cell>
          <cell r="C1012">
            <v>2006</v>
          </cell>
          <cell r="D1012" t="str">
            <v>A</v>
          </cell>
          <cell r="E1012" t="str">
            <v>CAB</v>
          </cell>
          <cell r="F1012" t="str">
            <v>PT</v>
          </cell>
          <cell r="G1012" t="str">
            <v>.</v>
          </cell>
          <cell r="H1012">
            <v>-4.9000000000000004</v>
          </cell>
          <cell r="I1012">
            <v>-3.4</v>
          </cell>
          <cell r="J1012">
            <v>-2.6</v>
          </cell>
          <cell r="K1012">
            <v>-1.8</v>
          </cell>
          <cell r="L1012">
            <v>-1.3</v>
          </cell>
          <cell r="M1012">
            <v>-0.5</v>
          </cell>
          <cell r="N1012" t="str">
            <v>.</v>
          </cell>
        </row>
        <row r="1013">
          <cell r="A1013" t="str">
            <v>GOV_2006_A_SE_CAB</v>
          </cell>
          <cell r="B1013" t="str">
            <v>GOV</v>
          </cell>
          <cell r="C1013">
            <v>2006</v>
          </cell>
          <cell r="D1013" t="str">
            <v>A</v>
          </cell>
          <cell r="E1013" t="str">
            <v>CAB</v>
          </cell>
          <cell r="F1013" t="str">
            <v>SE</v>
          </cell>
          <cell r="G1013" t="str">
            <v>.</v>
          </cell>
          <cell r="H1013">
            <v>3.4</v>
          </cell>
          <cell r="I1013">
            <v>3</v>
          </cell>
          <cell r="J1013">
            <v>2.2000000000000002</v>
          </cell>
          <cell r="K1013">
            <v>2.5</v>
          </cell>
          <cell r="L1013">
            <v>3</v>
          </cell>
          <cell r="M1013" t="str">
            <v>.</v>
          </cell>
          <cell r="N1013" t="str">
            <v>.</v>
          </cell>
        </row>
        <row r="1014">
          <cell r="A1014" t="str">
            <v>GOV_2006_A_SI_CAB</v>
          </cell>
          <cell r="B1014" t="str">
            <v>GOV</v>
          </cell>
          <cell r="C1014">
            <v>2006</v>
          </cell>
          <cell r="D1014" t="str">
            <v>A</v>
          </cell>
          <cell r="E1014" t="str">
            <v>CAB</v>
          </cell>
          <cell r="F1014" t="str">
            <v>SI</v>
          </cell>
          <cell r="G1014" t="str">
            <v>.</v>
          </cell>
          <cell r="H1014">
            <v>-1.2</v>
          </cell>
          <cell r="I1014">
            <v>-1.7</v>
          </cell>
          <cell r="J1014">
            <v>-1.6</v>
          </cell>
          <cell r="K1014">
            <v>-1.8</v>
          </cell>
          <cell r="L1014">
            <v>-1</v>
          </cell>
          <cell r="M1014" t="str">
            <v>.</v>
          </cell>
          <cell r="N1014" t="str">
            <v>.</v>
          </cell>
        </row>
        <row r="1015">
          <cell r="A1015" t="str">
            <v>GOV_2006_A_SK_CAB</v>
          </cell>
          <cell r="B1015" t="str">
            <v>GOV</v>
          </cell>
          <cell r="C1015">
            <v>2006</v>
          </cell>
          <cell r="D1015" t="str">
            <v>A</v>
          </cell>
          <cell r="E1015" t="str">
            <v>CAB</v>
          </cell>
          <cell r="F1015" t="str">
            <v>SK</v>
          </cell>
          <cell r="G1015" t="str">
            <v>.</v>
          </cell>
          <cell r="H1015">
            <v>-3.1</v>
          </cell>
          <cell r="I1015">
            <v>-3.7</v>
          </cell>
          <cell r="J1015">
            <v>-3</v>
          </cell>
          <cell r="K1015">
            <v>-2.4</v>
          </cell>
          <cell r="L1015">
            <v>-1.9</v>
          </cell>
          <cell r="M1015" t="str">
            <v>.</v>
          </cell>
          <cell r="N1015" t="str">
            <v>.</v>
          </cell>
        </row>
        <row r="1016">
          <cell r="A1016" t="str">
            <v>GOV_2006_A_AT_CAPDF</v>
          </cell>
          <cell r="B1016" t="str">
            <v>GOV</v>
          </cell>
          <cell r="C1016">
            <v>2006</v>
          </cell>
          <cell r="D1016" t="str">
            <v>A</v>
          </cell>
          <cell r="E1016" t="str">
            <v>CAPDF</v>
          </cell>
          <cell r="F1016" t="str">
            <v>AT</v>
          </cell>
          <cell r="G1016" t="str">
            <v>.</v>
          </cell>
          <cell r="H1016" t="str">
            <v>.</v>
          </cell>
          <cell r="I1016">
            <v>2</v>
          </cell>
          <cell r="J1016">
            <v>1.9</v>
          </cell>
          <cell r="K1016">
            <v>2</v>
          </cell>
          <cell r="L1016">
            <v>2.4</v>
          </cell>
          <cell r="M1016">
            <v>2.7</v>
          </cell>
          <cell r="N1016" t="str">
            <v>.</v>
          </cell>
        </row>
        <row r="1017">
          <cell r="A1017" t="str">
            <v>GOV_2006_A_BE_CAPDF</v>
          </cell>
          <cell r="B1017" t="str">
            <v>GOV</v>
          </cell>
          <cell r="C1017">
            <v>2006</v>
          </cell>
          <cell r="D1017" t="str">
            <v>A</v>
          </cell>
          <cell r="E1017" t="str">
            <v>CAPDF</v>
          </cell>
          <cell r="F1017" t="str">
            <v>BE</v>
          </cell>
          <cell r="G1017" t="str">
            <v>.</v>
          </cell>
          <cell r="H1017">
            <v>5</v>
          </cell>
          <cell r="I1017">
            <v>4.5</v>
          </cell>
          <cell r="J1017">
            <v>4.5</v>
          </cell>
          <cell r="K1017">
            <v>4.5</v>
          </cell>
          <cell r="L1017">
            <v>4.4000000000000004</v>
          </cell>
          <cell r="M1017">
            <v>4.3</v>
          </cell>
          <cell r="N1017" t="str">
            <v>.</v>
          </cell>
        </row>
        <row r="1018">
          <cell r="A1018" t="str">
            <v>GOV_2006_A_CY_CAPDF</v>
          </cell>
          <cell r="B1018" t="str">
            <v>GOV</v>
          </cell>
          <cell r="C1018">
            <v>2006</v>
          </cell>
          <cell r="D1018" t="str">
            <v>A</v>
          </cell>
          <cell r="E1018" t="str">
            <v>CAPDF</v>
          </cell>
          <cell r="F1018" t="str">
            <v>CY</v>
          </cell>
          <cell r="G1018" t="str">
            <v>.</v>
          </cell>
          <cell r="H1018">
            <v>1.9</v>
          </cell>
          <cell r="I1018">
            <v>2.1</v>
          </cell>
          <cell r="J1018">
            <v>2</v>
          </cell>
          <cell r="K1018">
            <v>2.6</v>
          </cell>
          <cell r="L1018">
            <v>2.4</v>
          </cell>
          <cell r="M1018">
            <v>2.2000000000000002</v>
          </cell>
          <cell r="N1018" t="str">
            <v>.</v>
          </cell>
        </row>
        <row r="1019">
          <cell r="A1019" t="str">
            <v>GOV_2006_A_CZ_CAPDF</v>
          </cell>
          <cell r="B1019" t="str">
            <v>GOV</v>
          </cell>
          <cell r="C1019">
            <v>2006</v>
          </cell>
          <cell r="D1019" t="str">
            <v>A</v>
          </cell>
          <cell r="E1019" t="str">
            <v>CAPDF</v>
          </cell>
          <cell r="F1019" t="str">
            <v>CZ</v>
          </cell>
          <cell r="G1019" t="str">
            <v>.</v>
          </cell>
          <cell r="H1019">
            <v>-2.5</v>
          </cell>
          <cell r="I1019">
            <v>-2.6</v>
          </cell>
          <cell r="J1019">
            <v>-2.8</v>
          </cell>
          <cell r="K1019">
            <v>-2.2000000000000002</v>
          </cell>
          <cell r="L1019">
            <v>-1.4</v>
          </cell>
          <cell r="M1019" t="str">
            <v>.</v>
          </cell>
          <cell r="N1019" t="str">
            <v>.</v>
          </cell>
        </row>
        <row r="1020">
          <cell r="A1020" t="str">
            <v>GOV_2006_A_DE_CAPDF</v>
          </cell>
          <cell r="B1020" t="str">
            <v>GOV</v>
          </cell>
          <cell r="C1020">
            <v>2006</v>
          </cell>
          <cell r="D1020" t="str">
            <v>A</v>
          </cell>
          <cell r="E1020" t="str">
            <v>CAPDF</v>
          </cell>
          <cell r="F1020" t="str">
            <v>DE</v>
          </cell>
          <cell r="G1020" t="str">
            <v>.</v>
          </cell>
          <cell r="H1020" t="str">
            <v>.</v>
          </cell>
          <cell r="I1020" t="str">
            <v>.</v>
          </cell>
          <cell r="J1020" t="str">
            <v>.</v>
          </cell>
          <cell r="K1020" t="str">
            <v>.</v>
          </cell>
          <cell r="L1020" t="str">
            <v>.</v>
          </cell>
          <cell r="M1020" t="str">
            <v>.</v>
          </cell>
          <cell r="N1020" t="str">
            <v>.</v>
          </cell>
        </row>
        <row r="1021">
          <cell r="A1021" t="str">
            <v>GOV_2006_A_DK_CAPDF</v>
          </cell>
          <cell r="B1021" t="str">
            <v>GOV</v>
          </cell>
          <cell r="C1021">
            <v>2006</v>
          </cell>
          <cell r="D1021" t="str">
            <v>A</v>
          </cell>
          <cell r="E1021" t="str">
            <v>CAPDF</v>
          </cell>
          <cell r="F1021" t="str">
            <v>DK</v>
          </cell>
          <cell r="G1021" t="str">
            <v>.</v>
          </cell>
          <cell r="H1021">
            <v>5.6</v>
          </cell>
          <cell r="I1021">
            <v>4.0999999999999996</v>
          </cell>
          <cell r="J1021">
            <v>3.7</v>
          </cell>
          <cell r="K1021">
            <v>3.6</v>
          </cell>
          <cell r="L1021">
            <v>3.3</v>
          </cell>
          <cell r="M1021">
            <v>3.2</v>
          </cell>
          <cell r="N1021" t="str">
            <v>.</v>
          </cell>
        </row>
        <row r="1022">
          <cell r="A1022" t="str">
            <v>GOV_2006_A_EE_CAPDF</v>
          </cell>
          <cell r="B1022" t="str">
            <v>GOV</v>
          </cell>
          <cell r="C1022">
            <v>2006</v>
          </cell>
          <cell r="D1022" t="str">
            <v>A</v>
          </cell>
          <cell r="E1022" t="str">
            <v>CAPDF</v>
          </cell>
          <cell r="F1022" t="str">
            <v>EE</v>
          </cell>
          <cell r="G1022" t="str">
            <v>.</v>
          </cell>
          <cell r="H1022">
            <v>2.2999999999999998</v>
          </cell>
          <cell r="I1022">
            <v>2.5</v>
          </cell>
          <cell r="J1022">
            <v>1.1000000000000001</v>
          </cell>
          <cell r="K1022">
            <v>1.3</v>
          </cell>
          <cell r="L1022">
            <v>1.7</v>
          </cell>
          <cell r="M1022">
            <v>1.7</v>
          </cell>
          <cell r="N1022" t="str">
            <v>.</v>
          </cell>
        </row>
        <row r="1023">
          <cell r="A1023" t="str">
            <v>GOV_2006_A_ES_CAPDF</v>
          </cell>
          <cell r="B1023" t="str">
            <v>GOV</v>
          </cell>
          <cell r="C1023">
            <v>2006</v>
          </cell>
          <cell r="D1023" t="str">
            <v>A</v>
          </cell>
          <cell r="E1023" t="str">
            <v>CAPDF</v>
          </cell>
          <cell r="F1023" t="str">
            <v>ES</v>
          </cell>
          <cell r="G1023" t="str">
            <v>.</v>
          </cell>
          <cell r="H1023">
            <v>3</v>
          </cell>
          <cell r="I1023">
            <v>3.1</v>
          </cell>
          <cell r="J1023">
            <v>2.7</v>
          </cell>
          <cell r="K1023">
            <v>2.6</v>
          </cell>
          <cell r="L1023">
            <v>2.5</v>
          </cell>
          <cell r="M1023" t="str">
            <v>.</v>
          </cell>
          <cell r="N1023" t="str">
            <v>.</v>
          </cell>
        </row>
        <row r="1024">
          <cell r="A1024" t="str">
            <v>GOV_2006_A_FI_CAPDF</v>
          </cell>
          <cell r="B1024" t="str">
            <v>GOV</v>
          </cell>
          <cell r="C1024">
            <v>2006</v>
          </cell>
          <cell r="D1024" t="str">
            <v>A</v>
          </cell>
          <cell r="E1024" t="str">
            <v>CAPDF</v>
          </cell>
          <cell r="F1024" t="str">
            <v>FI</v>
          </cell>
          <cell r="G1024" t="str">
            <v>.</v>
          </cell>
          <cell r="H1024">
            <v>4.5</v>
          </cell>
          <cell r="I1024">
            <v>4.5</v>
          </cell>
          <cell r="J1024">
            <v>4.5</v>
          </cell>
          <cell r="K1024">
            <v>4.4000000000000004</v>
          </cell>
          <cell r="L1024">
            <v>4.3</v>
          </cell>
          <cell r="M1024">
            <v>3.9</v>
          </cell>
          <cell r="N1024" t="str">
            <v>.</v>
          </cell>
        </row>
        <row r="1025">
          <cell r="A1025" t="str">
            <v>GOV_2006_A_FR_CAPDF</v>
          </cell>
          <cell r="B1025" t="str">
            <v>GOV</v>
          </cell>
          <cell r="C1025">
            <v>2006</v>
          </cell>
          <cell r="D1025" t="str">
            <v>A</v>
          </cell>
          <cell r="E1025" t="str">
            <v>CAPDF</v>
          </cell>
          <cell r="F1025" t="str">
            <v>FR</v>
          </cell>
          <cell r="G1025" t="str">
            <v>.</v>
          </cell>
          <cell r="H1025" t="str">
            <v>.</v>
          </cell>
          <cell r="I1025">
            <v>0.1</v>
          </cell>
          <cell r="J1025">
            <v>0.3</v>
          </cell>
          <cell r="K1025">
            <v>1</v>
          </cell>
          <cell r="L1025">
            <v>1.7</v>
          </cell>
          <cell r="M1025">
            <v>2.5</v>
          </cell>
          <cell r="N1025" t="str">
            <v>.</v>
          </cell>
        </row>
        <row r="1026">
          <cell r="A1026" t="str">
            <v>GOV_2006_A_GB_CAPDF</v>
          </cell>
          <cell r="B1026" t="str">
            <v>GOV</v>
          </cell>
          <cell r="C1026">
            <v>2006</v>
          </cell>
          <cell r="D1026" t="str">
            <v>A</v>
          </cell>
          <cell r="E1026" t="str">
            <v>CAPDF</v>
          </cell>
          <cell r="F1026" t="str">
            <v>GB</v>
          </cell>
          <cell r="G1026" t="str">
            <v>.</v>
          </cell>
          <cell r="H1026">
            <v>-0.6</v>
          </cell>
          <cell r="I1026">
            <v>-0.5</v>
          </cell>
          <cell r="J1026">
            <v>-0.2</v>
          </cell>
          <cell r="K1026" t="str">
            <v>NA</v>
          </cell>
          <cell r="L1026" t="str">
            <v>NA</v>
          </cell>
          <cell r="M1026" t="str">
            <v>NA</v>
          </cell>
          <cell r="N1026" t="str">
            <v>.</v>
          </cell>
        </row>
        <row r="1027">
          <cell r="A1027" t="str">
            <v>GOV_2006_A_GR_CAPDF</v>
          </cell>
          <cell r="B1027" t="str">
            <v>GOV</v>
          </cell>
          <cell r="C1027">
            <v>2006</v>
          </cell>
          <cell r="D1027" t="str">
            <v>A</v>
          </cell>
          <cell r="E1027" t="str">
            <v>CAPDF</v>
          </cell>
          <cell r="F1027" t="str">
            <v>GR</v>
          </cell>
          <cell r="G1027" t="str">
            <v>.</v>
          </cell>
          <cell r="H1027">
            <v>-0.7</v>
          </cell>
          <cell r="I1027">
            <v>1.2</v>
          </cell>
          <cell r="J1027">
            <v>1.7</v>
          </cell>
          <cell r="K1027">
            <v>2</v>
          </cell>
          <cell r="L1027">
            <v>2.5</v>
          </cell>
          <cell r="M1027" t="str">
            <v>.</v>
          </cell>
          <cell r="N1027" t="str">
            <v>.</v>
          </cell>
        </row>
        <row r="1028">
          <cell r="A1028" t="str">
            <v>GOV_2006_A_HU_CAPDF</v>
          </cell>
          <cell r="B1028" t="str">
            <v>GOV</v>
          </cell>
          <cell r="C1028">
            <v>2006</v>
          </cell>
          <cell r="D1028" t="str">
            <v>A</v>
          </cell>
          <cell r="E1028" t="str">
            <v>CAPDF</v>
          </cell>
          <cell r="F1028" t="str">
            <v>HU</v>
          </cell>
          <cell r="G1028" t="str">
            <v>.</v>
          </cell>
          <cell r="H1028">
            <v>-4</v>
          </cell>
          <cell r="I1028">
            <v>-6.5</v>
          </cell>
          <cell r="J1028">
            <v>-2.2999999999999998</v>
          </cell>
          <cell r="K1028">
            <v>0.5</v>
          </cell>
          <cell r="L1028">
            <v>1.3</v>
          </cell>
          <cell r="M1028">
            <v>1.4</v>
          </cell>
          <cell r="N1028" t="str">
            <v>.</v>
          </cell>
        </row>
        <row r="1029">
          <cell r="A1029" t="str">
            <v>GOV_2006_A_IE_CAPDF</v>
          </cell>
          <cell r="B1029" t="str">
            <v>GOV</v>
          </cell>
          <cell r="C1029">
            <v>2006</v>
          </cell>
          <cell r="D1029" t="str">
            <v>A</v>
          </cell>
          <cell r="E1029" t="str">
            <v>CAPDF</v>
          </cell>
          <cell r="F1029" t="str">
            <v>IE</v>
          </cell>
          <cell r="G1029" t="str">
            <v>.</v>
          </cell>
          <cell r="H1029">
            <v>2.2000000000000002</v>
          </cell>
          <cell r="I1029">
            <v>3.7</v>
          </cell>
          <cell r="J1029">
            <v>2.9</v>
          </cell>
          <cell r="K1029">
            <v>2.7</v>
          </cell>
          <cell r="L1029">
            <v>2.5</v>
          </cell>
          <cell r="M1029" t="str">
            <v>.</v>
          </cell>
          <cell r="N1029" t="str">
            <v>.</v>
          </cell>
        </row>
        <row r="1030">
          <cell r="A1030" t="str">
            <v>GOV_2006_A_IT_CAPDF</v>
          </cell>
          <cell r="B1030" t="str">
            <v>GOV</v>
          </cell>
          <cell r="C1030">
            <v>2006</v>
          </cell>
          <cell r="D1030" t="str">
            <v>A</v>
          </cell>
          <cell r="E1030" t="str">
            <v>CAPDF</v>
          </cell>
          <cell r="F1030" t="str">
            <v>IT</v>
          </cell>
          <cell r="G1030">
            <v>1.6</v>
          </cell>
          <cell r="H1030">
            <v>1.6</v>
          </cell>
          <cell r="I1030">
            <v>0.7</v>
          </cell>
          <cell r="J1030">
            <v>3</v>
          </cell>
          <cell r="K1030">
            <v>3.5</v>
          </cell>
          <cell r="L1030">
            <v>4</v>
          </cell>
          <cell r="M1030">
            <v>4.8</v>
          </cell>
          <cell r="N1030">
            <v>5.5</v>
          </cell>
        </row>
        <row r="1031">
          <cell r="A1031" t="str">
            <v>GOV_2006_A_LT_CAPDF</v>
          </cell>
          <cell r="B1031" t="str">
            <v>GOV</v>
          </cell>
          <cell r="C1031">
            <v>2006</v>
          </cell>
          <cell r="D1031" t="str">
            <v>A</v>
          </cell>
          <cell r="E1031" t="str">
            <v>CAPDF</v>
          </cell>
          <cell r="F1031" t="str">
            <v>LT</v>
          </cell>
          <cell r="G1031" t="str">
            <v>.</v>
          </cell>
          <cell r="H1031">
            <v>-0.2</v>
          </cell>
          <cell r="I1031">
            <v>-1.2</v>
          </cell>
          <cell r="J1031">
            <v>-0.8</v>
          </cell>
          <cell r="K1031">
            <v>-0.2</v>
          </cell>
          <cell r="L1031">
            <v>0.6</v>
          </cell>
          <cell r="M1031" t="str">
            <v>.</v>
          </cell>
          <cell r="N1031" t="str">
            <v>.</v>
          </cell>
        </row>
        <row r="1032">
          <cell r="A1032" t="str">
            <v>GOV_2006_A_LU_CAPDF</v>
          </cell>
          <cell r="B1032" t="str">
            <v>GOV</v>
          </cell>
          <cell r="C1032">
            <v>2006</v>
          </cell>
          <cell r="D1032" t="str">
            <v>A</v>
          </cell>
          <cell r="E1032" t="str">
            <v>CAPDF</v>
          </cell>
          <cell r="F1032" t="str">
            <v>LU</v>
          </cell>
          <cell r="G1032" t="str">
            <v>.</v>
          </cell>
          <cell r="H1032">
            <v>0</v>
          </cell>
          <cell r="I1032">
            <v>-1.2</v>
          </cell>
          <cell r="J1032">
            <v>-0.4</v>
          </cell>
          <cell r="K1032">
            <v>0.1</v>
          </cell>
          <cell r="L1032">
            <v>1.1000000000000001</v>
          </cell>
          <cell r="M1032" t="str">
            <v>.</v>
          </cell>
          <cell r="N1032" t="str">
            <v>.</v>
          </cell>
        </row>
        <row r="1033">
          <cell r="A1033" t="str">
            <v>GOV_2006_A_LV_CAPDF</v>
          </cell>
          <cell r="B1033" t="str">
            <v>GOV</v>
          </cell>
          <cell r="C1033">
            <v>2006</v>
          </cell>
          <cell r="D1033" t="str">
            <v>A</v>
          </cell>
          <cell r="E1033" t="str">
            <v>CAPDF</v>
          </cell>
          <cell r="F1033" t="str">
            <v>LV</v>
          </cell>
          <cell r="G1033" t="str">
            <v>.</v>
          </cell>
          <cell r="H1033">
            <v>0.6</v>
          </cell>
          <cell r="I1033">
            <v>-0.4</v>
          </cell>
          <cell r="J1033">
            <v>-1.3</v>
          </cell>
          <cell r="K1033">
            <v>-0.6</v>
          </cell>
          <cell r="L1033">
            <v>0</v>
          </cell>
          <cell r="M1033" t="str">
            <v>.</v>
          </cell>
          <cell r="N1033" t="str">
            <v>.</v>
          </cell>
        </row>
        <row r="1034">
          <cell r="A1034" t="str">
            <v>GOV_2006_A_MT_CAPDF</v>
          </cell>
          <cell r="B1034" t="str">
            <v>GOV</v>
          </cell>
          <cell r="C1034">
            <v>2006</v>
          </cell>
          <cell r="D1034" t="str">
            <v>A</v>
          </cell>
          <cell r="E1034" t="str">
            <v>CAPDF</v>
          </cell>
          <cell r="F1034" t="str">
            <v>MT</v>
          </cell>
          <cell r="G1034" t="str">
            <v>.</v>
          </cell>
          <cell r="H1034">
            <v>1.7</v>
          </cell>
          <cell r="I1034">
            <v>1.8</v>
          </cell>
          <cell r="J1034">
            <v>1.6</v>
          </cell>
          <cell r="K1034">
            <v>2.6</v>
          </cell>
          <cell r="L1034">
            <v>2.8</v>
          </cell>
          <cell r="M1034" t="str">
            <v>.</v>
          </cell>
          <cell r="N1034" t="str">
            <v>.</v>
          </cell>
        </row>
        <row r="1035">
          <cell r="A1035" t="str">
            <v>GOV_2006_A_NL_CAPDF</v>
          </cell>
          <cell r="B1035" t="str">
            <v>GOV</v>
          </cell>
          <cell r="C1035">
            <v>2006</v>
          </cell>
          <cell r="D1035" t="str">
            <v>A</v>
          </cell>
          <cell r="E1035" t="str">
            <v>CAPDF</v>
          </cell>
          <cell r="F1035" t="str">
            <v>NL</v>
          </cell>
          <cell r="G1035" t="str">
            <v>.</v>
          </cell>
          <cell r="H1035">
            <v>3</v>
          </cell>
          <cell r="I1035">
            <v>2.7</v>
          </cell>
          <cell r="J1035">
            <v>2.2000000000000002</v>
          </cell>
          <cell r="K1035">
            <v>2.4</v>
          </cell>
          <cell r="L1035">
            <v>2.7</v>
          </cell>
          <cell r="M1035" t="str">
            <v>.</v>
          </cell>
          <cell r="N1035" t="str">
            <v>.</v>
          </cell>
        </row>
        <row r="1036">
          <cell r="A1036" t="str">
            <v>GOV_2006_A_PL_CAPDF</v>
          </cell>
          <cell r="B1036" t="str">
            <v>GOV</v>
          </cell>
          <cell r="C1036">
            <v>2006</v>
          </cell>
          <cell r="D1036" t="str">
            <v>A</v>
          </cell>
          <cell r="E1036" t="str">
            <v>CAPDF</v>
          </cell>
          <cell r="F1036" t="str">
            <v>PL</v>
          </cell>
          <cell r="G1036" t="str">
            <v>.</v>
          </cell>
          <cell r="H1036">
            <v>0.3</v>
          </cell>
          <cell r="I1036">
            <v>0.5</v>
          </cell>
          <cell r="J1036">
            <v>1</v>
          </cell>
          <cell r="K1036">
            <v>1.4</v>
          </cell>
          <cell r="L1036">
            <v>1.7</v>
          </cell>
          <cell r="M1036" t="str">
            <v>.</v>
          </cell>
          <cell r="N1036" t="str">
            <v>.</v>
          </cell>
        </row>
        <row r="1037">
          <cell r="A1037" t="str">
            <v>GOV_2006_A_PT_CAPDF</v>
          </cell>
          <cell r="B1037" t="str">
            <v>GOV</v>
          </cell>
          <cell r="C1037">
            <v>2006</v>
          </cell>
          <cell r="D1037" t="str">
            <v>A</v>
          </cell>
          <cell r="E1037" t="str">
            <v>CAPDF</v>
          </cell>
          <cell r="F1037" t="str">
            <v>PT</v>
          </cell>
          <cell r="G1037" t="str">
            <v>.</v>
          </cell>
          <cell r="H1037">
            <v>-2.1</v>
          </cell>
          <cell r="I1037">
            <v>-0.5</v>
          </cell>
          <cell r="J1037">
            <v>0.4</v>
          </cell>
          <cell r="K1037">
            <v>1.2</v>
          </cell>
          <cell r="L1037">
            <v>1.7</v>
          </cell>
          <cell r="M1037">
            <v>2.2999999999999998</v>
          </cell>
          <cell r="N1037" t="str">
            <v>.</v>
          </cell>
        </row>
        <row r="1038">
          <cell r="A1038" t="str">
            <v>GOV_2006_A_SE_CAPDF</v>
          </cell>
          <cell r="B1038" t="str">
            <v>GOV</v>
          </cell>
          <cell r="C1038">
            <v>2006</v>
          </cell>
          <cell r="D1038" t="str">
            <v>A</v>
          </cell>
          <cell r="E1038" t="str">
            <v>CAPDF</v>
          </cell>
          <cell r="F1038" t="str">
            <v>SE</v>
          </cell>
          <cell r="G1038" t="str">
            <v>.</v>
          </cell>
          <cell r="H1038">
            <v>4.2</v>
          </cell>
          <cell r="I1038">
            <v>4.8</v>
          </cell>
          <cell r="J1038">
            <v>4.2</v>
          </cell>
          <cell r="K1038">
            <v>4.4000000000000004</v>
          </cell>
          <cell r="L1038">
            <v>4.8</v>
          </cell>
          <cell r="M1038" t="str">
            <v>.</v>
          </cell>
          <cell r="N1038" t="str">
            <v>.</v>
          </cell>
        </row>
        <row r="1039">
          <cell r="A1039" t="str">
            <v>GOV_2006_A_SI_CAPDF</v>
          </cell>
          <cell r="B1039" t="str">
            <v>GOV</v>
          </cell>
          <cell r="C1039">
            <v>2006</v>
          </cell>
          <cell r="D1039" t="str">
            <v>A</v>
          </cell>
          <cell r="E1039" t="str">
            <v>CAPDF</v>
          </cell>
          <cell r="F1039" t="str">
            <v>SI</v>
          </cell>
          <cell r="G1039" t="str">
            <v>.</v>
          </cell>
          <cell r="H1039">
            <v>0.5</v>
          </cell>
          <cell r="I1039">
            <v>0</v>
          </cell>
          <cell r="J1039">
            <v>-0.2</v>
          </cell>
          <cell r="K1039">
            <v>-0.4</v>
          </cell>
          <cell r="L1039">
            <v>0.3</v>
          </cell>
          <cell r="M1039" t="str">
            <v>.</v>
          </cell>
          <cell r="N1039" t="str">
            <v>.</v>
          </cell>
        </row>
        <row r="1040">
          <cell r="A1040" t="str">
            <v>GOV_2006_A_SK_CAPDF</v>
          </cell>
          <cell r="B1040" t="str">
            <v>GOV</v>
          </cell>
          <cell r="C1040">
            <v>2006</v>
          </cell>
          <cell r="D1040" t="str">
            <v>A</v>
          </cell>
          <cell r="E1040" t="str">
            <v>CAPDF</v>
          </cell>
          <cell r="F1040" t="str">
            <v>SK</v>
          </cell>
          <cell r="G1040" t="str">
            <v>.</v>
          </cell>
          <cell r="H1040">
            <v>-1.4</v>
          </cell>
          <cell r="I1040">
            <v>-1.9</v>
          </cell>
          <cell r="J1040">
            <v>-1</v>
          </cell>
          <cell r="K1040">
            <v>-0.5</v>
          </cell>
          <cell r="L1040">
            <v>-0.1</v>
          </cell>
          <cell r="M1040" t="str">
            <v>.</v>
          </cell>
          <cell r="N1040" t="str">
            <v>.</v>
          </cell>
        </row>
        <row r="1041">
          <cell r="A1041" t="str">
            <v>GOV_2006_A_AT_TOE</v>
          </cell>
          <cell r="B1041" t="str">
            <v>GOV</v>
          </cell>
          <cell r="C1041">
            <v>2006</v>
          </cell>
          <cell r="D1041" t="str">
            <v>A</v>
          </cell>
          <cell r="E1041" t="str">
            <v>TOE</v>
          </cell>
          <cell r="F1041" t="str">
            <v>AT</v>
          </cell>
          <cell r="G1041" t="str">
            <v>.</v>
          </cell>
          <cell r="H1041" t="str">
            <v>.</v>
          </cell>
          <cell r="I1041">
            <v>49.1</v>
          </cell>
          <cell r="J1041">
            <v>48.6</v>
          </cell>
          <cell r="K1041">
            <v>48.2</v>
          </cell>
          <cell r="L1041">
            <v>47.4</v>
          </cell>
          <cell r="M1041">
            <v>46.7</v>
          </cell>
        </row>
        <row r="1042">
          <cell r="A1042" t="str">
            <v>GOV_2006_A_BE_TOE</v>
          </cell>
          <cell r="B1042" t="str">
            <v>GOV</v>
          </cell>
          <cell r="C1042">
            <v>2006</v>
          </cell>
          <cell r="D1042" t="str">
            <v>A</v>
          </cell>
          <cell r="E1042" t="str">
            <v>TOE</v>
          </cell>
          <cell r="F1042" t="str">
            <v>BE</v>
          </cell>
          <cell r="G1042" t="str">
            <v>.</v>
          </cell>
          <cell r="H1042">
            <v>49.9</v>
          </cell>
          <cell r="I1042">
            <v>49.1</v>
          </cell>
          <cell r="J1042">
            <v>48.6</v>
          </cell>
          <cell r="K1042">
            <v>48.4</v>
          </cell>
          <cell r="L1042">
            <v>48.1</v>
          </cell>
          <cell r="M1042">
            <v>47.8</v>
          </cell>
          <cell r="N1042" t="str">
            <v>.</v>
          </cell>
        </row>
        <row r="1043">
          <cell r="A1043" t="str">
            <v>GOV_2006_A_CY_TOE</v>
          </cell>
          <cell r="B1043" t="str">
            <v>GOV</v>
          </cell>
          <cell r="C1043">
            <v>2006</v>
          </cell>
          <cell r="D1043" t="str">
            <v>A</v>
          </cell>
          <cell r="E1043" t="str">
            <v>TOE</v>
          </cell>
          <cell r="F1043" t="str">
            <v>CY</v>
          </cell>
          <cell r="G1043" t="str">
            <v>.</v>
          </cell>
          <cell r="H1043">
            <v>43.6</v>
          </cell>
          <cell r="I1043">
            <v>44</v>
          </cell>
          <cell r="J1043">
            <v>43.8</v>
          </cell>
          <cell r="K1043">
            <v>43</v>
          </cell>
          <cell r="L1043">
            <v>42.7</v>
          </cell>
          <cell r="M1043">
            <v>42.2</v>
          </cell>
          <cell r="N1043" t="str">
            <v>.</v>
          </cell>
        </row>
        <row r="1044">
          <cell r="A1044" t="str">
            <v>GOV_2006_A_CZ_TOE</v>
          </cell>
          <cell r="B1044" t="str">
            <v>GOV</v>
          </cell>
          <cell r="C1044">
            <v>2006</v>
          </cell>
          <cell r="D1044" t="str">
            <v>A</v>
          </cell>
          <cell r="E1044" t="str">
            <v>TOE</v>
          </cell>
          <cell r="F1044" t="str">
            <v>CZ</v>
          </cell>
          <cell r="G1044" t="str">
            <v>.</v>
          </cell>
          <cell r="H1044">
            <v>44</v>
          </cell>
          <cell r="I1044">
            <v>43.4</v>
          </cell>
          <cell r="J1044">
            <v>43.9</v>
          </cell>
          <cell r="K1044">
            <v>43.9</v>
          </cell>
          <cell r="L1044">
            <v>43.4</v>
          </cell>
          <cell r="M1044" t="str">
            <v>.</v>
          </cell>
          <cell r="N1044" t="str">
            <v>.</v>
          </cell>
        </row>
        <row r="1045">
          <cell r="A1045" t="str">
            <v>GOV_2006_A_DE_TOE</v>
          </cell>
          <cell r="B1045" t="str">
            <v>GOV</v>
          </cell>
          <cell r="C1045">
            <v>2006</v>
          </cell>
          <cell r="D1045" t="str">
            <v>A</v>
          </cell>
          <cell r="E1045" t="str">
            <v>TOE</v>
          </cell>
          <cell r="F1045" t="str">
            <v>DE</v>
          </cell>
          <cell r="G1045" t="str">
            <v>.</v>
          </cell>
          <cell r="H1045">
            <v>46.8</v>
          </cell>
          <cell r="I1045">
            <v>45.5</v>
          </cell>
          <cell r="J1045">
            <v>45</v>
          </cell>
          <cell r="K1045">
            <v>44.5</v>
          </cell>
          <cell r="L1045">
            <v>43.5</v>
          </cell>
          <cell r="M1045">
            <v>43</v>
          </cell>
          <cell r="N1045" t="str">
            <v>.</v>
          </cell>
        </row>
        <row r="1046">
          <cell r="A1046" t="str">
            <v>GOV_2006_A_DK_TOE</v>
          </cell>
          <cell r="B1046" t="str">
            <v>GOV</v>
          </cell>
          <cell r="C1046">
            <v>2006</v>
          </cell>
          <cell r="D1046" t="str">
            <v>A</v>
          </cell>
          <cell r="E1046" t="str">
            <v>TOE</v>
          </cell>
          <cell r="F1046" t="str">
            <v>DK</v>
          </cell>
          <cell r="G1046" t="str">
            <v>.</v>
          </cell>
          <cell r="H1046">
            <v>51.6</v>
          </cell>
          <cell r="I1046">
            <v>50.5</v>
          </cell>
          <cell r="J1046">
            <v>49.9</v>
          </cell>
          <cell r="K1046">
            <v>49.7</v>
          </cell>
          <cell r="L1046">
            <v>50.1</v>
          </cell>
          <cell r="M1046">
            <v>50.6</v>
          </cell>
          <cell r="N1046" t="str">
            <v>.</v>
          </cell>
        </row>
        <row r="1047">
          <cell r="A1047" t="str">
            <v>GOV_2006_A_EE_TOE</v>
          </cell>
          <cell r="B1047" t="str">
            <v>GOV</v>
          </cell>
          <cell r="C1047">
            <v>2006</v>
          </cell>
          <cell r="D1047" t="str">
            <v>A</v>
          </cell>
          <cell r="E1047" t="str">
            <v>TOE</v>
          </cell>
          <cell r="F1047" t="str">
            <v>EE</v>
          </cell>
          <cell r="G1047" t="str">
            <v>.</v>
          </cell>
          <cell r="H1047">
            <v>33.200000000000003</v>
          </cell>
          <cell r="I1047">
            <v>35.6</v>
          </cell>
          <cell r="J1047">
            <v>36.5</v>
          </cell>
          <cell r="K1047">
            <v>35.5</v>
          </cell>
          <cell r="L1047">
            <v>34.6</v>
          </cell>
          <cell r="M1047">
            <v>34.299999999999997</v>
          </cell>
          <cell r="N1047" t="str">
            <v>.</v>
          </cell>
        </row>
        <row r="1048">
          <cell r="A1048" t="str">
            <v>GOV_2006_A_ES_TOE</v>
          </cell>
          <cell r="B1048" t="str">
            <v>GOV</v>
          </cell>
          <cell r="C1048">
            <v>2006</v>
          </cell>
          <cell r="D1048" t="str">
            <v>A</v>
          </cell>
          <cell r="E1048" t="str">
            <v>TOE</v>
          </cell>
          <cell r="F1048" t="str">
            <v>ES</v>
          </cell>
          <cell r="G1048" t="str">
            <v>.</v>
          </cell>
          <cell r="H1048">
            <v>38.200000000000003</v>
          </cell>
          <cell r="I1048">
            <v>38.4</v>
          </cell>
          <cell r="J1048">
            <v>38.6</v>
          </cell>
          <cell r="K1048">
            <v>38.6</v>
          </cell>
          <cell r="L1048">
            <v>38.6</v>
          </cell>
          <cell r="M1048" t="str">
            <v>.</v>
          </cell>
          <cell r="N1048" t="str">
            <v>.</v>
          </cell>
        </row>
        <row r="1049">
          <cell r="A1049" t="str">
            <v>GOV_2006_A_FI_TOE</v>
          </cell>
          <cell r="B1049" t="str">
            <v>GOV</v>
          </cell>
          <cell r="C1049">
            <v>2006</v>
          </cell>
          <cell r="D1049" t="str">
            <v>A</v>
          </cell>
          <cell r="E1049" t="str">
            <v>TOE</v>
          </cell>
          <cell r="F1049" t="str">
            <v>FI</v>
          </cell>
          <cell r="G1049" t="str">
            <v>.</v>
          </cell>
          <cell r="H1049">
            <v>49.9</v>
          </cell>
          <cell r="I1049">
            <v>49</v>
          </cell>
          <cell r="J1049">
            <v>48.6</v>
          </cell>
          <cell r="K1049">
            <v>48.7</v>
          </cell>
          <cell r="L1049">
            <v>48.2</v>
          </cell>
          <cell r="M1049">
            <v>48.4</v>
          </cell>
          <cell r="N1049" t="str">
            <v>.</v>
          </cell>
        </row>
        <row r="1050">
          <cell r="A1050" t="str">
            <v>GOV_2006_A_FR_TOE</v>
          </cell>
          <cell r="B1050" t="str">
            <v>GOV</v>
          </cell>
          <cell r="C1050">
            <v>2006</v>
          </cell>
          <cell r="D1050" t="str">
            <v>A</v>
          </cell>
          <cell r="E1050" t="str">
            <v>TOE</v>
          </cell>
          <cell r="F1050" t="str">
            <v>FR</v>
          </cell>
          <cell r="G1050" t="str">
            <v>.</v>
          </cell>
          <cell r="H1050">
            <v>53.9</v>
          </cell>
          <cell r="I1050">
            <v>53.3</v>
          </cell>
          <cell r="J1050">
            <v>52.9</v>
          </cell>
          <cell r="K1050">
            <v>52</v>
          </cell>
          <cell r="L1050">
            <v>51.1</v>
          </cell>
          <cell r="M1050">
            <v>50.4</v>
          </cell>
          <cell r="N1050" t="str">
            <v>.</v>
          </cell>
        </row>
        <row r="1051">
          <cell r="A1051" t="str">
            <v>GOV_2006_A_GB_TOE</v>
          </cell>
          <cell r="B1051" t="str">
            <v>GOV</v>
          </cell>
          <cell r="C1051">
            <v>2006</v>
          </cell>
          <cell r="D1051" t="str">
            <v>A</v>
          </cell>
          <cell r="E1051" t="str">
            <v>TOE</v>
          </cell>
          <cell r="F1051" t="str">
            <v>GB</v>
          </cell>
          <cell r="G1051" t="str">
            <v>.</v>
          </cell>
          <cell r="H1051">
            <v>41.5</v>
          </cell>
          <cell r="I1051">
            <v>42</v>
          </cell>
          <cell r="J1051">
            <v>42.1</v>
          </cell>
          <cell r="K1051">
            <v>42</v>
          </cell>
          <cell r="L1051">
            <v>41.8</v>
          </cell>
          <cell r="M1051">
            <v>41.6</v>
          </cell>
          <cell r="N1051">
            <v>41.4</v>
          </cell>
        </row>
        <row r="1052">
          <cell r="A1052" t="str">
            <v>GOV_2006_A_GR_TOE</v>
          </cell>
          <cell r="B1052" t="str">
            <v>GOV</v>
          </cell>
          <cell r="C1052">
            <v>2006</v>
          </cell>
          <cell r="D1052" t="str">
            <v>A</v>
          </cell>
          <cell r="E1052" t="str">
            <v>TOE</v>
          </cell>
          <cell r="F1052" t="str">
            <v>GR</v>
          </cell>
          <cell r="G1052" t="str">
            <v>.</v>
          </cell>
          <cell r="H1052">
            <v>45.7</v>
          </cell>
          <cell r="I1052">
            <v>44.8</v>
          </cell>
          <cell r="J1052">
            <v>44.5</v>
          </cell>
          <cell r="K1052">
            <v>44.3</v>
          </cell>
          <cell r="L1052">
            <v>44.1</v>
          </cell>
          <cell r="M1052" t="str">
            <v>.</v>
          </cell>
          <cell r="N1052" t="str">
            <v>.</v>
          </cell>
        </row>
        <row r="1053">
          <cell r="A1053" t="str">
            <v>GOV_2006_A_HU_TOE</v>
          </cell>
          <cell r="B1053" t="str">
            <v>GOV</v>
          </cell>
          <cell r="C1053">
            <v>2006</v>
          </cell>
          <cell r="D1053" t="str">
            <v>A</v>
          </cell>
          <cell r="E1053" t="str">
            <v>TOE</v>
          </cell>
          <cell r="F1053" t="str">
            <v>HU</v>
          </cell>
          <cell r="G1053" t="str">
            <v>.</v>
          </cell>
          <cell r="H1053">
            <v>50</v>
          </cell>
          <cell r="I1053">
            <v>52</v>
          </cell>
          <cell r="J1053">
            <v>49.9</v>
          </cell>
          <cell r="K1053">
            <v>47.2</v>
          </cell>
          <cell r="L1053">
            <v>46.6</v>
          </cell>
          <cell r="M1053">
            <v>45.5</v>
          </cell>
          <cell r="N1053" t="str">
            <v>.</v>
          </cell>
        </row>
        <row r="1054">
          <cell r="A1054" t="str">
            <v>GOV_2006_A_IE_TOE</v>
          </cell>
          <cell r="B1054" t="str">
            <v>GOV</v>
          </cell>
          <cell r="C1054">
            <v>2006</v>
          </cell>
          <cell r="D1054" t="str">
            <v>A</v>
          </cell>
          <cell r="E1054" t="str">
            <v>TOE</v>
          </cell>
          <cell r="F1054" t="str">
            <v>IE</v>
          </cell>
          <cell r="G1054" t="str">
            <v>.</v>
          </cell>
          <cell r="H1054">
            <v>34.1</v>
          </cell>
          <cell r="I1054">
            <v>34.6</v>
          </cell>
          <cell r="J1054">
            <v>35.4</v>
          </cell>
          <cell r="K1054">
            <v>35.1</v>
          </cell>
          <cell r="L1054">
            <v>35</v>
          </cell>
          <cell r="M1054" t="str">
            <v>.</v>
          </cell>
          <cell r="N1054" t="str">
            <v>.</v>
          </cell>
        </row>
        <row r="1055">
          <cell r="A1055" t="str">
            <v>GOV_2006_A_IT_TOE</v>
          </cell>
          <cell r="B1055" t="str">
            <v>GOV</v>
          </cell>
          <cell r="C1055">
            <v>2006</v>
          </cell>
          <cell r="D1055" t="str">
            <v>A</v>
          </cell>
          <cell r="E1055" t="str">
            <v>TOE</v>
          </cell>
          <cell r="F1055" t="str">
            <v>IT</v>
          </cell>
          <cell r="H1055">
            <v>48.1</v>
          </cell>
          <cell r="I1055">
            <v>49.9</v>
          </cell>
          <cell r="J1055">
            <v>49</v>
          </cell>
          <cell r="K1055">
            <v>48.9</v>
          </cell>
          <cell r="L1055">
            <v>48.6</v>
          </cell>
          <cell r="M1055">
            <v>48</v>
          </cell>
          <cell r="N1055">
            <v>47.5</v>
          </cell>
        </row>
        <row r="1056">
          <cell r="A1056" t="str">
            <v>GOV_2006_A_LT_TOE</v>
          </cell>
          <cell r="B1056" t="str">
            <v>GOV</v>
          </cell>
          <cell r="C1056">
            <v>2006</v>
          </cell>
          <cell r="D1056" t="str">
            <v>A</v>
          </cell>
          <cell r="E1056" t="str">
            <v>TOE</v>
          </cell>
          <cell r="F1056" t="str">
            <v>LT</v>
          </cell>
          <cell r="G1056" t="str">
            <v>.</v>
          </cell>
          <cell r="H1056">
            <v>33.6</v>
          </cell>
          <cell r="I1056">
            <v>34.5</v>
          </cell>
          <cell r="J1056">
            <v>34.799999999999997</v>
          </cell>
          <cell r="K1056">
            <v>35</v>
          </cell>
          <cell r="L1056">
            <v>35.9</v>
          </cell>
          <cell r="M1056" t="str">
            <v>.</v>
          </cell>
          <cell r="N1056" t="str">
            <v>.</v>
          </cell>
        </row>
        <row r="1057">
          <cell r="A1057" t="str">
            <v>GOV_2006_A_LU_TOE</v>
          </cell>
          <cell r="B1057" t="str">
            <v>GOV</v>
          </cell>
          <cell r="C1057">
            <v>2006</v>
          </cell>
          <cell r="D1057" t="str">
            <v>A</v>
          </cell>
          <cell r="E1057" t="str">
            <v>TOE</v>
          </cell>
          <cell r="F1057" t="str">
            <v>LU</v>
          </cell>
          <cell r="G1057" t="str">
            <v>.</v>
          </cell>
          <cell r="H1057">
            <v>43.2</v>
          </cell>
          <cell r="I1057">
            <v>42</v>
          </cell>
          <cell r="J1057">
            <v>40.1</v>
          </cell>
          <cell r="K1057">
            <v>39.4</v>
          </cell>
          <cell r="L1057">
            <v>38.200000000000003</v>
          </cell>
          <cell r="M1057" t="str">
            <v>.</v>
          </cell>
          <cell r="N1057" t="str">
            <v>.</v>
          </cell>
        </row>
        <row r="1058">
          <cell r="A1058" t="str">
            <v>GOV_2006_A_LV_TOE</v>
          </cell>
          <cell r="B1058" t="str">
            <v>GOV</v>
          </cell>
          <cell r="C1058">
            <v>2006</v>
          </cell>
          <cell r="D1058" t="str">
            <v>A</v>
          </cell>
          <cell r="E1058" t="str">
            <v>TOE</v>
          </cell>
          <cell r="F1058" t="str">
            <v>LV</v>
          </cell>
          <cell r="G1058" t="str">
            <v>.</v>
          </cell>
          <cell r="H1058">
            <v>36</v>
          </cell>
          <cell r="I1058">
            <v>37.9</v>
          </cell>
          <cell r="J1058">
            <v>39.5</v>
          </cell>
          <cell r="K1058">
            <v>39.5</v>
          </cell>
          <cell r="L1058">
            <v>39.4</v>
          </cell>
          <cell r="M1058" t="str">
            <v>.</v>
          </cell>
          <cell r="N1058" t="str">
            <v>.</v>
          </cell>
        </row>
        <row r="1059">
          <cell r="A1059" t="str">
            <v>GOV_2006_A_MT_TOE</v>
          </cell>
          <cell r="B1059" t="str">
            <v>GOV</v>
          </cell>
          <cell r="C1059">
            <v>2006</v>
          </cell>
          <cell r="D1059" t="str">
            <v>A</v>
          </cell>
          <cell r="E1059" t="str">
            <v>TOE</v>
          </cell>
          <cell r="F1059" t="str">
            <v>MT</v>
          </cell>
          <cell r="G1059" t="str">
            <v>.</v>
          </cell>
          <cell r="H1059">
            <v>47.4</v>
          </cell>
          <cell r="I1059">
            <v>46.4</v>
          </cell>
          <cell r="J1059">
            <v>46.2</v>
          </cell>
          <cell r="K1059">
            <v>42.7</v>
          </cell>
          <cell r="L1059">
            <v>40.1</v>
          </cell>
          <cell r="M1059" t="str">
            <v>.</v>
          </cell>
          <cell r="N1059" t="str">
            <v>.</v>
          </cell>
        </row>
        <row r="1060">
          <cell r="A1060" t="str">
            <v>GOV_2006_A_NL_TOE</v>
          </cell>
          <cell r="B1060" t="str">
            <v>GOV</v>
          </cell>
          <cell r="C1060">
            <v>2006</v>
          </cell>
          <cell r="D1060" t="str">
            <v>A</v>
          </cell>
          <cell r="E1060" t="str">
            <v>TOE</v>
          </cell>
          <cell r="F1060" t="str">
            <v>NL</v>
          </cell>
          <cell r="G1060" t="str">
            <v>.</v>
          </cell>
          <cell r="H1060">
            <v>45.5</v>
          </cell>
          <cell r="I1060">
            <v>46.3</v>
          </cell>
          <cell r="J1060">
            <v>45.6</v>
          </cell>
          <cell r="K1060">
            <v>45.6</v>
          </cell>
          <cell r="L1060">
            <v>45.3</v>
          </cell>
          <cell r="M1060" t="str">
            <v>.</v>
          </cell>
          <cell r="N1060" t="str">
            <v>.</v>
          </cell>
        </row>
        <row r="1061">
          <cell r="A1061" t="str">
            <v>GOV_2006_A_PL_TOE</v>
          </cell>
          <cell r="B1061" t="str">
            <v>GOV</v>
          </cell>
          <cell r="C1061">
            <v>2006</v>
          </cell>
          <cell r="D1061" t="str">
            <v>A</v>
          </cell>
          <cell r="E1061" t="str">
            <v>TOE</v>
          </cell>
          <cell r="F1061" t="str">
            <v>PL</v>
          </cell>
          <cell r="G1061" t="str">
            <v>.</v>
          </cell>
          <cell r="H1061">
            <v>43.3</v>
          </cell>
          <cell r="I1061">
            <v>43.7</v>
          </cell>
          <cell r="J1061">
            <v>43.8</v>
          </cell>
          <cell r="K1061">
            <v>42.6</v>
          </cell>
          <cell r="L1061">
            <v>40.6</v>
          </cell>
          <cell r="M1061" t="str">
            <v>.</v>
          </cell>
          <cell r="N1061" t="str">
            <v>.</v>
          </cell>
        </row>
        <row r="1062">
          <cell r="A1062" t="str">
            <v>GOV_2006_A_PT_TOE</v>
          </cell>
          <cell r="B1062" t="str">
            <v>GOV</v>
          </cell>
          <cell r="C1062">
            <v>2006</v>
          </cell>
          <cell r="D1062" t="str">
            <v>A</v>
          </cell>
          <cell r="E1062" t="str">
            <v>TOE</v>
          </cell>
          <cell r="F1062" t="str">
            <v>PT</v>
          </cell>
          <cell r="G1062" t="str">
            <v>.</v>
          </cell>
          <cell r="H1062">
            <v>47.8</v>
          </cell>
          <cell r="I1062">
            <v>46.3</v>
          </cell>
          <cell r="J1062">
            <v>45.4</v>
          </cell>
          <cell r="K1062">
            <v>44</v>
          </cell>
          <cell r="L1062">
            <v>42.7</v>
          </cell>
          <cell r="M1062">
            <v>41.5</v>
          </cell>
          <cell r="N1062" t="str">
            <v>.</v>
          </cell>
        </row>
        <row r="1063">
          <cell r="A1063" t="str">
            <v>GOV_2006_A_SE_TOE</v>
          </cell>
          <cell r="B1063" t="str">
            <v>GOV</v>
          </cell>
          <cell r="C1063">
            <v>2006</v>
          </cell>
          <cell r="D1063" t="str">
            <v>A</v>
          </cell>
          <cell r="E1063" t="str">
            <v>TOE</v>
          </cell>
          <cell r="F1063" t="str">
            <v>SE</v>
          </cell>
          <cell r="G1063" t="str">
            <v>.</v>
          </cell>
          <cell r="H1063">
            <v>56</v>
          </cell>
          <cell r="I1063">
            <v>55.2</v>
          </cell>
          <cell r="J1063">
            <v>53.7</v>
          </cell>
          <cell r="K1063">
            <v>52.9</v>
          </cell>
          <cell r="L1063">
            <v>52.2</v>
          </cell>
          <cell r="M1063" t="str">
            <v>.</v>
          </cell>
          <cell r="N1063" t="str">
            <v>.</v>
          </cell>
        </row>
        <row r="1064">
          <cell r="A1064" t="str">
            <v>GOV_2006_A_SI_TOE</v>
          </cell>
          <cell r="B1064" t="str">
            <v>GOV</v>
          </cell>
          <cell r="C1064">
            <v>2006</v>
          </cell>
          <cell r="D1064" t="str">
            <v>A</v>
          </cell>
          <cell r="E1064" t="str">
            <v>TOE</v>
          </cell>
          <cell r="F1064" t="str">
            <v>SI</v>
          </cell>
          <cell r="G1064" t="str">
            <v>.</v>
          </cell>
          <cell r="H1064">
            <v>47.2</v>
          </cell>
          <cell r="I1064">
            <v>46.6</v>
          </cell>
          <cell r="J1064">
            <v>45.1</v>
          </cell>
          <cell r="K1064">
            <v>44.4</v>
          </cell>
          <cell r="L1064">
            <v>42.6</v>
          </cell>
          <cell r="M1064" t="str">
            <v>.</v>
          </cell>
          <cell r="N1064" t="str">
            <v>.</v>
          </cell>
        </row>
        <row r="1065">
          <cell r="A1065" t="str">
            <v>GOV_2006_A_SK_TOE</v>
          </cell>
          <cell r="B1065" t="str">
            <v>GOV</v>
          </cell>
          <cell r="C1065">
            <v>2006</v>
          </cell>
          <cell r="D1065" t="str">
            <v>A</v>
          </cell>
          <cell r="E1065" t="str">
            <v>TOE</v>
          </cell>
          <cell r="F1065" t="str">
            <v>SK</v>
          </cell>
          <cell r="G1065" t="str">
            <v>.</v>
          </cell>
          <cell r="H1065" t="str">
            <v>.</v>
          </cell>
          <cell r="I1065">
            <v>37.9</v>
          </cell>
          <cell r="J1065">
            <v>36.299999999999997</v>
          </cell>
          <cell r="K1065">
            <v>35.200000000000003</v>
          </cell>
          <cell r="L1065">
            <v>34.6</v>
          </cell>
          <cell r="M1065" t="str">
            <v>.</v>
          </cell>
          <cell r="N1065" t="str">
            <v>.</v>
          </cell>
        </row>
        <row r="1066">
          <cell r="A1066" t="str">
            <v>GOV_2006_A_BE_MAL</v>
          </cell>
          <cell r="B1066" t="str">
            <v>GOV</v>
          </cell>
          <cell r="C1066">
            <v>2006</v>
          </cell>
          <cell r="D1066" t="str">
            <v>A</v>
          </cell>
          <cell r="E1066" t="str">
            <v>MAL</v>
          </cell>
          <cell r="F1066" t="str">
            <v>BE</v>
          </cell>
          <cell r="G1066" t="str">
            <v>.</v>
          </cell>
          <cell r="H1066">
            <v>93.2</v>
          </cell>
          <cell r="I1066">
            <v>89.4</v>
          </cell>
          <cell r="J1066">
            <v>85.6</v>
          </cell>
          <cell r="K1066">
            <v>82.1</v>
          </cell>
          <cell r="L1066">
            <v>78.3</v>
          </cell>
          <cell r="M1066">
            <v>74.3</v>
          </cell>
          <cell r="N1066" t="str">
            <v>.</v>
          </cell>
        </row>
        <row r="1067">
          <cell r="A1067" t="str">
            <v>GOV_2006_A_DE_MAL</v>
          </cell>
          <cell r="B1067" t="str">
            <v>GOV</v>
          </cell>
          <cell r="C1067">
            <v>2006</v>
          </cell>
          <cell r="D1067" t="str">
            <v>A</v>
          </cell>
          <cell r="E1067" t="str">
            <v>MAL</v>
          </cell>
          <cell r="F1067" t="str">
            <v>DE</v>
          </cell>
          <cell r="G1067" t="str">
            <v>.</v>
          </cell>
          <cell r="H1067">
            <v>67.900000000000006</v>
          </cell>
          <cell r="I1067">
            <v>68</v>
          </cell>
          <cell r="J1067">
            <v>67</v>
          </cell>
          <cell r="K1067">
            <v>66.5</v>
          </cell>
          <cell r="L1067">
            <v>65.5</v>
          </cell>
          <cell r="M1067">
            <v>64.5</v>
          </cell>
          <cell r="N1067" t="str">
            <v>.</v>
          </cell>
        </row>
        <row r="1068">
          <cell r="A1068" t="str">
            <v>GOV_2006_A_GR_MAL</v>
          </cell>
          <cell r="B1068" t="str">
            <v>GOV</v>
          </cell>
          <cell r="C1068">
            <v>2006</v>
          </cell>
          <cell r="D1068" t="str">
            <v>A</v>
          </cell>
          <cell r="E1068" t="str">
            <v>MAL</v>
          </cell>
          <cell r="F1068" t="str">
            <v>GR</v>
          </cell>
          <cell r="G1068" t="str">
            <v>.</v>
          </cell>
          <cell r="H1068">
            <v>107.5</v>
          </cell>
          <cell r="I1068">
            <v>104.1</v>
          </cell>
          <cell r="J1068">
            <v>100.1</v>
          </cell>
          <cell r="K1068">
            <v>95.9</v>
          </cell>
          <cell r="L1068">
            <v>91.3</v>
          </cell>
          <cell r="M1068" t="str">
            <v>.</v>
          </cell>
          <cell r="N1068" t="str">
            <v>.</v>
          </cell>
        </row>
        <row r="1069">
          <cell r="A1069" t="str">
            <v>GOV_2006_A_ES_MAL</v>
          </cell>
          <cell r="B1069" t="str">
            <v>GOV</v>
          </cell>
          <cell r="C1069">
            <v>2006</v>
          </cell>
          <cell r="D1069" t="str">
            <v>A</v>
          </cell>
          <cell r="E1069" t="str">
            <v>MAL</v>
          </cell>
          <cell r="F1069" t="str">
            <v>ES</v>
          </cell>
          <cell r="G1069" t="str">
            <v>.</v>
          </cell>
          <cell r="H1069">
            <v>43.1</v>
          </cell>
          <cell r="I1069">
            <v>39.700000000000003</v>
          </cell>
          <cell r="J1069">
            <v>36.6</v>
          </cell>
          <cell r="K1069">
            <v>34.299999999999997</v>
          </cell>
          <cell r="L1069">
            <v>32.200000000000003</v>
          </cell>
          <cell r="M1069" t="str">
            <v>.</v>
          </cell>
          <cell r="N1069" t="str">
            <v>.</v>
          </cell>
        </row>
        <row r="1070">
          <cell r="A1070" t="str">
            <v>GOV_2006_A_FR_MAL</v>
          </cell>
          <cell r="B1070" t="str">
            <v>GOV</v>
          </cell>
          <cell r="C1070">
            <v>2006</v>
          </cell>
          <cell r="D1070" t="str">
            <v>A</v>
          </cell>
          <cell r="E1070" t="str">
            <v>MAL</v>
          </cell>
          <cell r="F1070" t="str">
            <v>FR</v>
          </cell>
          <cell r="G1070" t="str">
            <v>.</v>
          </cell>
          <cell r="H1070">
            <v>66.599999999999994</v>
          </cell>
          <cell r="I1070">
            <v>64.599999999999994</v>
          </cell>
          <cell r="J1070">
            <v>63.6</v>
          </cell>
          <cell r="K1070">
            <v>62.6</v>
          </cell>
          <cell r="L1070">
            <v>60.7</v>
          </cell>
          <cell r="M1070">
            <v>58</v>
          </cell>
          <cell r="N1070" t="str">
            <v>.</v>
          </cell>
        </row>
        <row r="1071">
          <cell r="A1071" t="str">
            <v>GOV_2006_A_IE_MAL</v>
          </cell>
          <cell r="B1071" t="str">
            <v>GOV</v>
          </cell>
          <cell r="C1071">
            <v>2006</v>
          </cell>
          <cell r="D1071" t="str">
            <v>A</v>
          </cell>
          <cell r="E1071" t="str">
            <v>MAL</v>
          </cell>
          <cell r="F1071" t="str">
            <v>IE</v>
          </cell>
          <cell r="G1071" t="str">
            <v>.</v>
          </cell>
          <cell r="H1071">
            <v>27.4</v>
          </cell>
          <cell r="I1071">
            <v>25.1</v>
          </cell>
          <cell r="J1071">
            <v>23</v>
          </cell>
          <cell r="K1071">
            <v>22.4</v>
          </cell>
          <cell r="L1071">
            <v>21.9</v>
          </cell>
          <cell r="M1071" t="str">
            <v>.</v>
          </cell>
          <cell r="N1071" t="str">
            <v>.</v>
          </cell>
        </row>
        <row r="1072">
          <cell r="A1072" t="str">
            <v>GOV_2006_A_IT_MAL</v>
          </cell>
          <cell r="B1072" t="str">
            <v>GOV</v>
          </cell>
          <cell r="C1072">
            <v>2006</v>
          </cell>
          <cell r="D1072" t="str">
            <v>A</v>
          </cell>
          <cell r="E1072" t="str">
            <v>MAL</v>
          </cell>
          <cell r="F1072" t="str">
            <v>IT</v>
          </cell>
          <cell r="G1072" t="str">
            <v>.</v>
          </cell>
          <cell r="H1072">
            <v>106.6</v>
          </cell>
          <cell r="I1072">
            <v>107.6</v>
          </cell>
          <cell r="J1072">
            <v>106.9</v>
          </cell>
          <cell r="K1072">
            <v>105.4</v>
          </cell>
          <cell r="L1072">
            <v>103.5</v>
          </cell>
          <cell r="M1072">
            <v>100.7</v>
          </cell>
          <cell r="N1072">
            <v>97.8</v>
          </cell>
        </row>
        <row r="1073">
          <cell r="A1073" t="str">
            <v>GOV_2006_A_LU_MAL</v>
          </cell>
          <cell r="B1073" t="str">
            <v>GOV</v>
          </cell>
          <cell r="C1073">
            <v>2006</v>
          </cell>
          <cell r="D1073" t="str">
            <v>A</v>
          </cell>
          <cell r="E1073" t="str">
            <v>MAL</v>
          </cell>
          <cell r="F1073" t="str">
            <v>LU</v>
          </cell>
          <cell r="G1073" t="str">
            <v>.</v>
          </cell>
          <cell r="H1073">
            <v>6.1</v>
          </cell>
          <cell r="I1073">
            <v>7.5</v>
          </cell>
          <cell r="J1073">
            <v>8.1999999999999993</v>
          </cell>
          <cell r="K1073">
            <v>8.5</v>
          </cell>
          <cell r="L1073">
            <v>8.5</v>
          </cell>
          <cell r="M1073" t="str">
            <v>.</v>
          </cell>
          <cell r="N1073" t="str">
            <v>.</v>
          </cell>
        </row>
        <row r="1074">
          <cell r="A1074" t="str">
            <v>GOV_2006_A_NL_MAL</v>
          </cell>
          <cell r="B1074" t="str">
            <v>GOV</v>
          </cell>
          <cell r="C1074">
            <v>2006</v>
          </cell>
          <cell r="D1074" t="str">
            <v>A</v>
          </cell>
          <cell r="E1074" t="str">
            <v>MAL</v>
          </cell>
          <cell r="F1074" t="str">
            <v>NL</v>
          </cell>
          <cell r="G1074" t="str">
            <v>.</v>
          </cell>
          <cell r="H1074">
            <v>52.7</v>
          </cell>
          <cell r="I1074">
            <v>50.2</v>
          </cell>
          <cell r="J1074">
            <v>47.9</v>
          </cell>
          <cell r="K1074">
            <v>46.3</v>
          </cell>
          <cell r="L1074">
            <v>44.2</v>
          </cell>
          <cell r="M1074" t="str">
            <v>.</v>
          </cell>
          <cell r="N1074" t="str">
            <v>.</v>
          </cell>
        </row>
        <row r="1075">
          <cell r="A1075" t="str">
            <v>GOV_2006_A_AT_MAL</v>
          </cell>
          <cell r="B1075" t="str">
            <v>GOV</v>
          </cell>
          <cell r="C1075">
            <v>2006</v>
          </cell>
          <cell r="D1075" t="str">
            <v>A</v>
          </cell>
          <cell r="E1075" t="str">
            <v>MAL</v>
          </cell>
          <cell r="F1075" t="str">
            <v>AT</v>
          </cell>
          <cell r="G1075" t="str">
            <v>.</v>
          </cell>
          <cell r="I1075">
            <v>62.2</v>
          </cell>
          <cell r="J1075">
            <v>61.2</v>
          </cell>
          <cell r="K1075">
            <v>59.9</v>
          </cell>
          <cell r="L1075">
            <v>58.5</v>
          </cell>
          <cell r="M1075">
            <v>56.8</v>
          </cell>
          <cell r="N1075" t="str">
            <v>.</v>
          </cell>
        </row>
        <row r="1076">
          <cell r="A1076" t="str">
            <v>GOV_2006_A_PT_MAL</v>
          </cell>
          <cell r="B1076" t="str">
            <v>GOV</v>
          </cell>
          <cell r="C1076">
            <v>2006</v>
          </cell>
          <cell r="D1076" t="str">
            <v>A</v>
          </cell>
          <cell r="E1076" t="str">
            <v>MAL</v>
          </cell>
          <cell r="F1076" t="str">
            <v>PT</v>
          </cell>
          <cell r="G1076" t="str">
            <v>.</v>
          </cell>
          <cell r="H1076">
            <v>64</v>
          </cell>
          <cell r="I1076">
            <v>67.400000000000006</v>
          </cell>
          <cell r="J1076">
            <v>68</v>
          </cell>
          <cell r="K1076">
            <v>67.3</v>
          </cell>
          <cell r="L1076">
            <v>65.2</v>
          </cell>
          <cell r="M1076">
            <v>62.2</v>
          </cell>
          <cell r="N1076" t="str">
            <v>.</v>
          </cell>
        </row>
        <row r="1077">
          <cell r="A1077" t="str">
            <v>GOV_2006_A_FI_MAL</v>
          </cell>
          <cell r="B1077" t="str">
            <v>GOV</v>
          </cell>
          <cell r="C1077">
            <v>2006</v>
          </cell>
          <cell r="D1077" t="str">
            <v>A</v>
          </cell>
          <cell r="E1077" t="str">
            <v>MAL</v>
          </cell>
          <cell r="F1077" t="str">
            <v>FI</v>
          </cell>
          <cell r="G1077" t="str">
            <v>.</v>
          </cell>
          <cell r="H1077">
            <v>41.3</v>
          </cell>
          <cell r="I1077">
            <v>39.1</v>
          </cell>
          <cell r="J1077">
            <v>37.700000000000003</v>
          </cell>
          <cell r="K1077">
            <v>36.200000000000003</v>
          </cell>
          <cell r="L1077">
            <v>35</v>
          </cell>
          <cell r="M1077">
            <v>33.700000000000003</v>
          </cell>
          <cell r="N1077" t="str">
            <v>.</v>
          </cell>
        </row>
        <row r="1078">
          <cell r="A1078" t="str">
            <v>GOV_2006_A_CZ_MAL</v>
          </cell>
          <cell r="B1078" t="str">
            <v>GOV</v>
          </cell>
          <cell r="C1078">
            <v>2006</v>
          </cell>
          <cell r="D1078" t="str">
            <v>A</v>
          </cell>
          <cell r="E1078" t="str">
            <v>MAL</v>
          </cell>
          <cell r="F1078" t="str">
            <v>CZ</v>
          </cell>
          <cell r="G1078" t="str">
            <v>.</v>
          </cell>
          <cell r="H1078">
            <v>30.4</v>
          </cell>
          <cell r="I1078">
            <v>30.6</v>
          </cell>
          <cell r="J1078">
            <v>30.5</v>
          </cell>
          <cell r="K1078">
            <v>31.3</v>
          </cell>
          <cell r="L1078">
            <v>32</v>
          </cell>
          <cell r="M1078" t="str">
            <v>.</v>
          </cell>
          <cell r="N1078" t="str">
            <v>.</v>
          </cell>
        </row>
        <row r="1079">
          <cell r="A1079" t="str">
            <v>GOV_2006_A_DK_MALP</v>
          </cell>
          <cell r="B1079" t="str">
            <v>GOV</v>
          </cell>
          <cell r="C1079">
            <v>2006</v>
          </cell>
          <cell r="D1079" t="str">
            <v>A</v>
          </cell>
          <cell r="E1079" t="str">
            <v>MALP</v>
          </cell>
          <cell r="F1079" t="str">
            <v>DK</v>
          </cell>
          <cell r="G1079" t="str">
            <v>.</v>
          </cell>
          <cell r="N1079" t="str">
            <v>.</v>
          </cell>
        </row>
        <row r="1080">
          <cell r="A1080" t="str">
            <v>GOV_2006_A_DK_MAL</v>
          </cell>
          <cell r="B1080" t="str">
            <v>GOV</v>
          </cell>
          <cell r="C1080">
            <v>2006</v>
          </cell>
          <cell r="D1080" t="str">
            <v>A</v>
          </cell>
          <cell r="E1080" t="str">
            <v>MAL</v>
          </cell>
          <cell r="F1080" t="str">
            <v>DK</v>
          </cell>
          <cell r="G1080" t="str">
            <v>.</v>
          </cell>
          <cell r="H1080">
            <v>36.200000000000003</v>
          </cell>
          <cell r="I1080">
            <v>29.8</v>
          </cell>
          <cell r="J1080">
            <v>25.8</v>
          </cell>
          <cell r="K1080">
            <v>22.7</v>
          </cell>
          <cell r="L1080">
            <v>20.5</v>
          </cell>
          <cell r="M1080">
            <v>19</v>
          </cell>
          <cell r="N1080" t="str">
            <v>.</v>
          </cell>
        </row>
        <row r="1081">
          <cell r="A1081" t="str">
            <v>GOV_2006_A_EE_MAL</v>
          </cell>
          <cell r="B1081" t="str">
            <v>GOV</v>
          </cell>
          <cell r="C1081">
            <v>2006</v>
          </cell>
          <cell r="D1081" t="str">
            <v>A</v>
          </cell>
          <cell r="E1081" t="str">
            <v>MAL</v>
          </cell>
          <cell r="F1081" t="str">
            <v>EE</v>
          </cell>
          <cell r="G1081" t="str">
            <v>.</v>
          </cell>
          <cell r="H1081">
            <v>4.5</v>
          </cell>
          <cell r="I1081">
            <v>3.7</v>
          </cell>
          <cell r="J1081">
            <v>2.6</v>
          </cell>
          <cell r="K1081">
            <v>2.2999999999999998</v>
          </cell>
          <cell r="L1081">
            <v>2.1</v>
          </cell>
          <cell r="M1081">
            <v>1.9</v>
          </cell>
          <cell r="N1081" t="str">
            <v>.</v>
          </cell>
        </row>
        <row r="1082">
          <cell r="A1082" t="str">
            <v>GOV_2006_A_CY_MAL</v>
          </cell>
          <cell r="B1082" t="str">
            <v>GOV</v>
          </cell>
          <cell r="C1082">
            <v>2006</v>
          </cell>
          <cell r="D1082" t="str">
            <v>A</v>
          </cell>
          <cell r="E1082" t="str">
            <v>MAL</v>
          </cell>
          <cell r="F1082" t="str">
            <v>CY</v>
          </cell>
          <cell r="G1082">
            <v>70.400000000000006</v>
          </cell>
          <cell r="H1082">
            <v>69.2</v>
          </cell>
          <cell r="I1082">
            <v>64.7</v>
          </cell>
          <cell r="J1082">
            <v>60.5</v>
          </cell>
          <cell r="K1082">
            <v>52.5</v>
          </cell>
          <cell r="L1082">
            <v>49</v>
          </cell>
          <cell r="M1082">
            <v>46.1</v>
          </cell>
          <cell r="N1082" t="str">
            <v>.</v>
          </cell>
        </row>
        <row r="1083">
          <cell r="A1083" t="str">
            <v>GOV_2006_A_LV_MAL</v>
          </cell>
          <cell r="B1083" t="str">
            <v>GOV</v>
          </cell>
          <cell r="C1083">
            <v>2006</v>
          </cell>
          <cell r="D1083" t="str">
            <v>A</v>
          </cell>
          <cell r="E1083" t="str">
            <v>MAL</v>
          </cell>
          <cell r="F1083" t="str">
            <v>LV</v>
          </cell>
          <cell r="G1083" t="str">
            <v>.</v>
          </cell>
          <cell r="H1083">
            <v>12.1</v>
          </cell>
          <cell r="I1083">
            <v>10.7</v>
          </cell>
          <cell r="J1083">
            <v>10.5</v>
          </cell>
          <cell r="K1083">
            <v>10.6</v>
          </cell>
          <cell r="L1083">
            <v>9.4</v>
          </cell>
          <cell r="M1083" t="str">
            <v>.</v>
          </cell>
          <cell r="N1083" t="str">
            <v>.</v>
          </cell>
        </row>
        <row r="1084">
          <cell r="A1084" t="str">
            <v>GOV_2006_A_LT_MAL</v>
          </cell>
          <cell r="B1084" t="str">
            <v>GOV</v>
          </cell>
          <cell r="C1084">
            <v>2006</v>
          </cell>
          <cell r="D1084" t="str">
            <v>A</v>
          </cell>
          <cell r="E1084" t="str">
            <v>MAL</v>
          </cell>
          <cell r="F1084" t="str">
            <v>LT</v>
          </cell>
          <cell r="G1084" t="str">
            <v>.</v>
          </cell>
          <cell r="H1084">
            <v>18.7</v>
          </cell>
          <cell r="I1084">
            <v>18.399999999999999</v>
          </cell>
          <cell r="J1084">
            <v>19.2</v>
          </cell>
          <cell r="K1084">
            <v>19</v>
          </cell>
          <cell r="L1084">
            <v>17.7</v>
          </cell>
          <cell r="M1084" t="str">
            <v>.</v>
          </cell>
          <cell r="N1084" t="str">
            <v>.</v>
          </cell>
        </row>
        <row r="1085">
          <cell r="A1085" t="str">
            <v>GOV_2006_A_HU_MALP</v>
          </cell>
          <cell r="B1085" t="str">
            <v>GOV</v>
          </cell>
          <cell r="C1085">
            <v>2006</v>
          </cell>
          <cell r="D1085" t="str">
            <v>A</v>
          </cell>
          <cell r="E1085" t="str">
            <v>MALP</v>
          </cell>
          <cell r="F1085" t="str">
            <v>HU</v>
          </cell>
          <cell r="G1085" t="str">
            <v>.</v>
          </cell>
          <cell r="H1085" t="str">
            <v>.</v>
          </cell>
          <cell r="I1085" t="str">
            <v>.</v>
          </cell>
          <cell r="J1085" t="str">
            <v>.</v>
          </cell>
          <cell r="K1085" t="str">
            <v>.</v>
          </cell>
          <cell r="L1085" t="str">
            <v>.</v>
          </cell>
          <cell r="M1085" t="str">
            <v>.</v>
          </cell>
          <cell r="N1085" t="str">
            <v>.</v>
          </cell>
        </row>
        <row r="1086">
          <cell r="A1086" t="str">
            <v>GOV_2006_A_HU_MAL</v>
          </cell>
          <cell r="B1086" t="str">
            <v>GOV</v>
          </cell>
          <cell r="C1086">
            <v>2006</v>
          </cell>
          <cell r="D1086" t="str">
            <v>A</v>
          </cell>
          <cell r="E1086" t="str">
            <v>MAL</v>
          </cell>
          <cell r="F1086" t="str">
            <v>HU</v>
          </cell>
          <cell r="G1086" t="str">
            <v>.</v>
          </cell>
          <cell r="H1086">
            <v>61.7</v>
          </cell>
          <cell r="I1086">
            <v>67.5</v>
          </cell>
          <cell r="J1086">
            <v>70.099999999999994</v>
          </cell>
          <cell r="K1086">
            <v>71.3</v>
          </cell>
          <cell r="L1086">
            <v>69.3</v>
          </cell>
          <cell r="M1086">
            <v>67.5</v>
          </cell>
          <cell r="N1086" t="str">
            <v>.</v>
          </cell>
        </row>
        <row r="1087">
          <cell r="A1087" t="str">
            <v>GOV_2006_A_MT_MAL</v>
          </cell>
          <cell r="B1087" t="str">
            <v>GOV</v>
          </cell>
          <cell r="C1087">
            <v>2006</v>
          </cell>
          <cell r="D1087" t="str">
            <v>A</v>
          </cell>
          <cell r="E1087" t="str">
            <v>MAL</v>
          </cell>
          <cell r="F1087" t="str">
            <v>MT</v>
          </cell>
          <cell r="G1087" t="str">
            <v>.</v>
          </cell>
          <cell r="H1087">
            <v>74.2</v>
          </cell>
          <cell r="I1087">
            <v>68.3</v>
          </cell>
          <cell r="J1087">
            <v>66.7</v>
          </cell>
          <cell r="K1087">
            <v>63.2</v>
          </cell>
          <cell r="L1087">
            <v>59.4</v>
          </cell>
          <cell r="M1087" t="str">
            <v>.</v>
          </cell>
          <cell r="N1087" t="str">
            <v>.</v>
          </cell>
        </row>
        <row r="1088">
          <cell r="A1088" t="str">
            <v>GOV_2006_A_PL_MALP</v>
          </cell>
          <cell r="B1088" t="str">
            <v>GOV</v>
          </cell>
          <cell r="C1088">
            <v>2006</v>
          </cell>
          <cell r="D1088" t="str">
            <v>A</v>
          </cell>
          <cell r="E1088" t="str">
            <v>MALP</v>
          </cell>
          <cell r="F1088" t="str">
            <v>PL</v>
          </cell>
          <cell r="G1088" t="str">
            <v>.</v>
          </cell>
          <cell r="H1088">
            <v>47.3</v>
          </cell>
          <cell r="I1088">
            <v>48.9</v>
          </cell>
          <cell r="J1088">
            <v>50</v>
          </cell>
          <cell r="K1088">
            <v>50.3</v>
          </cell>
          <cell r="L1088">
            <v>50.2</v>
          </cell>
          <cell r="M1088">
            <v>1.7</v>
          </cell>
          <cell r="N1088" t="str">
            <v>.</v>
          </cell>
        </row>
        <row r="1089">
          <cell r="A1089" t="str">
            <v>GOV_2006_A_PL_MAL</v>
          </cell>
          <cell r="B1089" t="str">
            <v>GOV</v>
          </cell>
          <cell r="C1089">
            <v>2006</v>
          </cell>
          <cell r="D1089" t="str">
            <v>A</v>
          </cell>
          <cell r="E1089" t="str">
            <v>MAL</v>
          </cell>
          <cell r="F1089" t="str">
            <v>PL</v>
          </cell>
          <cell r="G1089" t="str">
            <v>.</v>
          </cell>
          <cell r="H1089">
            <v>41.9</v>
          </cell>
          <cell r="I1089">
            <v>42</v>
          </cell>
          <cell r="J1089">
            <v>42.1</v>
          </cell>
          <cell r="K1089">
            <v>41.4</v>
          </cell>
          <cell r="L1089">
            <v>40.6</v>
          </cell>
          <cell r="M1089" t="str">
            <v>.</v>
          </cell>
          <cell r="N1089" t="str">
            <v>.</v>
          </cell>
        </row>
        <row r="1090">
          <cell r="A1090" t="str">
            <v>GOV_2006_A_SI_MAL</v>
          </cell>
          <cell r="B1090" t="str">
            <v>GOV</v>
          </cell>
          <cell r="C1090">
            <v>2006</v>
          </cell>
          <cell r="D1090" t="str">
            <v>A</v>
          </cell>
          <cell r="E1090" t="str">
            <v>MAL</v>
          </cell>
          <cell r="F1090" t="str">
            <v>SI</v>
          </cell>
          <cell r="G1090" t="str">
            <v>.</v>
          </cell>
          <cell r="H1090">
            <v>28</v>
          </cell>
          <cell r="I1090">
            <v>28.5</v>
          </cell>
          <cell r="J1090">
            <v>28.2</v>
          </cell>
          <cell r="K1090">
            <v>28.3</v>
          </cell>
          <cell r="L1090">
            <v>27.7</v>
          </cell>
          <cell r="M1090" t="str">
            <v>.</v>
          </cell>
          <cell r="N1090" t="str">
            <v>.</v>
          </cell>
        </row>
        <row r="1091">
          <cell r="A1091" t="str">
            <v>GOV_2006_A_SK_MALP</v>
          </cell>
          <cell r="B1091" t="str">
            <v>GOV</v>
          </cell>
          <cell r="C1091">
            <v>2006</v>
          </cell>
          <cell r="D1091" t="str">
            <v>A</v>
          </cell>
          <cell r="E1091" t="str">
            <v>MALP</v>
          </cell>
          <cell r="F1091" t="str">
            <v>SK</v>
          </cell>
          <cell r="L1091" t="str">
            <v>.</v>
          </cell>
          <cell r="M1091" t="str">
            <v>.</v>
          </cell>
          <cell r="N1091" t="str">
            <v>.</v>
          </cell>
        </row>
        <row r="1092">
          <cell r="A1092" t="str">
            <v>GOV_2006_A_SK_MAL</v>
          </cell>
          <cell r="B1092" t="str">
            <v>GOV</v>
          </cell>
          <cell r="C1092">
            <v>2006</v>
          </cell>
          <cell r="D1092" t="str">
            <v>A</v>
          </cell>
          <cell r="E1092" t="str">
            <v>MAL</v>
          </cell>
          <cell r="F1092" t="str">
            <v>SK</v>
          </cell>
          <cell r="G1092" t="str">
            <v>.</v>
          </cell>
          <cell r="H1092">
            <v>34.5</v>
          </cell>
          <cell r="I1092">
            <v>33.1</v>
          </cell>
          <cell r="J1092">
            <v>31.8</v>
          </cell>
          <cell r="K1092">
            <v>31</v>
          </cell>
          <cell r="L1092">
            <v>29.7</v>
          </cell>
          <cell r="M1092" t="str">
            <v>.</v>
          </cell>
          <cell r="N1092" t="str">
            <v>.</v>
          </cell>
        </row>
        <row r="1093">
          <cell r="A1093" t="str">
            <v>GOV_2006_A_SE_MALP</v>
          </cell>
          <cell r="B1093" t="str">
            <v>GOV</v>
          </cell>
          <cell r="C1093">
            <v>2006</v>
          </cell>
          <cell r="D1093" t="str">
            <v>A</v>
          </cell>
          <cell r="E1093" t="str">
            <v>MALP</v>
          </cell>
          <cell r="F1093" t="str">
            <v>SE</v>
          </cell>
          <cell r="G1093" t="str">
            <v>.</v>
          </cell>
          <cell r="H1093" t="str">
            <v>.</v>
          </cell>
          <cell r="I1093" t="str">
            <v>.</v>
          </cell>
          <cell r="J1093" t="str">
            <v>.</v>
          </cell>
          <cell r="K1093" t="str">
            <v>.</v>
          </cell>
          <cell r="L1093" t="str">
            <v>.</v>
          </cell>
          <cell r="M1093" t="str">
            <v>.</v>
          </cell>
          <cell r="N1093" t="str">
            <v>.</v>
          </cell>
        </row>
        <row r="1094">
          <cell r="A1094" t="str">
            <v>GOV_2006_A_SE_MAL</v>
          </cell>
          <cell r="B1094" t="str">
            <v>GOV</v>
          </cell>
          <cell r="C1094">
            <v>2006</v>
          </cell>
          <cell r="D1094" t="str">
            <v>A</v>
          </cell>
          <cell r="E1094" t="str">
            <v>MAL</v>
          </cell>
          <cell r="F1094" t="str">
            <v>SE</v>
          </cell>
          <cell r="G1094" t="str">
            <v>.</v>
          </cell>
          <cell r="H1094">
            <v>50.3</v>
          </cell>
          <cell r="I1094">
            <v>46.5</v>
          </cell>
          <cell r="J1094">
            <v>41.5</v>
          </cell>
          <cell r="K1094">
            <v>37.4</v>
          </cell>
          <cell r="L1094">
            <v>33</v>
          </cell>
          <cell r="M1094" t="str">
            <v>.</v>
          </cell>
          <cell r="N1094" t="str">
            <v>.</v>
          </cell>
        </row>
        <row r="1095">
          <cell r="A1095" t="str">
            <v>GOV_2006_A_GB_MAL</v>
          </cell>
          <cell r="B1095" t="str">
            <v>GOV</v>
          </cell>
          <cell r="C1095">
            <v>2006</v>
          </cell>
          <cell r="D1095" t="str">
            <v>A</v>
          </cell>
          <cell r="E1095" t="str">
            <v>MAL</v>
          </cell>
          <cell r="F1095" t="str">
            <v>GB</v>
          </cell>
          <cell r="G1095" t="str">
            <v>.</v>
          </cell>
          <cell r="H1095">
            <v>42.7</v>
          </cell>
          <cell r="I1095">
            <v>43.7</v>
          </cell>
          <cell r="J1095">
            <v>44.1</v>
          </cell>
          <cell r="K1095">
            <v>44.2</v>
          </cell>
          <cell r="L1095">
            <v>44.2</v>
          </cell>
          <cell r="M1095">
            <v>44</v>
          </cell>
          <cell r="N1095">
            <v>43.6</v>
          </cell>
        </row>
        <row r="1096">
          <cell r="A1096" t="str">
            <v>GOV_2006_A_D3_MAL</v>
          </cell>
          <cell r="B1096" t="str">
            <v>GOV</v>
          </cell>
          <cell r="C1096">
            <v>2006</v>
          </cell>
          <cell r="D1096" t="str">
            <v>A</v>
          </cell>
          <cell r="E1096" t="str">
            <v>MAL</v>
          </cell>
          <cell r="F1096" t="str">
            <v>D3</v>
          </cell>
          <cell r="G1096" t="str">
            <v>.</v>
          </cell>
          <cell r="H1096">
            <v>27.965652089349248</v>
          </cell>
          <cell r="I1096">
            <v>59.399231991134435</v>
          </cell>
          <cell r="J1096">
            <v>57.587626834802734</v>
          </cell>
          <cell r="K1096">
            <v>56.281129493377072</v>
          </cell>
          <cell r="L1096">
            <v>54.808292562884368</v>
          </cell>
          <cell r="M1096" t="str">
            <v>.</v>
          </cell>
          <cell r="N1096" t="str">
            <v>.</v>
          </cell>
        </row>
        <row r="1097">
          <cell r="A1097" t="str">
            <v>GOV_2006_A_DK_SPPMAL</v>
          </cell>
          <cell r="B1097" t="str">
            <v>GOV</v>
          </cell>
          <cell r="C1097">
            <v>2006</v>
          </cell>
          <cell r="D1097" t="str">
            <v>A</v>
          </cell>
          <cell r="E1097" t="str">
            <v>SPPMAL</v>
          </cell>
          <cell r="F1097" t="str">
            <v>DK</v>
          </cell>
          <cell r="G1097" t="str">
            <v>.</v>
          </cell>
          <cell r="H1097" t="str">
            <v>.</v>
          </cell>
          <cell r="I1097" t="str">
            <v>.</v>
          </cell>
          <cell r="J1097" t="str">
            <v>.</v>
          </cell>
          <cell r="K1097" t="str">
            <v>.</v>
          </cell>
          <cell r="L1097" t="str">
            <v>.</v>
          </cell>
          <cell r="M1097" t="str">
            <v>.</v>
          </cell>
          <cell r="N1097" t="str">
            <v>.</v>
          </cell>
        </row>
        <row r="1098">
          <cell r="A1098" t="str">
            <v>GOV_2006_A_HU_SPPMAL</v>
          </cell>
          <cell r="B1098" t="str">
            <v>GOV</v>
          </cell>
          <cell r="C1098">
            <v>2006</v>
          </cell>
          <cell r="D1098" t="str">
            <v>A</v>
          </cell>
          <cell r="E1098" t="str">
            <v>SPPMAL</v>
          </cell>
          <cell r="F1098" t="str">
            <v>HU</v>
          </cell>
          <cell r="G1098" t="str">
            <v>.</v>
          </cell>
          <cell r="H1098" t="str">
            <v>.</v>
          </cell>
          <cell r="I1098" t="str">
            <v>.</v>
          </cell>
          <cell r="J1098" t="str">
            <v>.</v>
          </cell>
          <cell r="K1098" t="str">
            <v>.</v>
          </cell>
          <cell r="L1098" t="str">
            <v>.</v>
          </cell>
          <cell r="M1098" t="str">
            <v>.</v>
          </cell>
          <cell r="N1098" t="str">
            <v>.</v>
          </cell>
        </row>
        <row r="1099">
          <cell r="A1099" t="str">
            <v>GOV_2006_A_PL_SPPMAL</v>
          </cell>
          <cell r="B1099" t="str">
            <v>GOV</v>
          </cell>
          <cell r="C1099">
            <v>2006</v>
          </cell>
          <cell r="D1099" t="str">
            <v>A</v>
          </cell>
          <cell r="E1099" t="str">
            <v>SPPMAL</v>
          </cell>
          <cell r="F1099" t="str">
            <v>PL</v>
          </cell>
          <cell r="G1099" t="str">
            <v>.</v>
          </cell>
          <cell r="H1099">
            <v>5.4</v>
          </cell>
          <cell r="I1099">
            <v>6.9</v>
          </cell>
          <cell r="J1099">
            <v>7.9</v>
          </cell>
          <cell r="K1099">
            <v>8.9</v>
          </cell>
          <cell r="L1099">
            <v>9.6</v>
          </cell>
          <cell r="M1099" t="str">
            <v>.</v>
          </cell>
          <cell r="N1099" t="str">
            <v>.</v>
          </cell>
        </row>
        <row r="1100">
          <cell r="A1100" t="str">
            <v>GOV_2006_A_SK_SPPMAL</v>
          </cell>
          <cell r="B1100" t="str">
            <v>GOV</v>
          </cell>
          <cell r="C1100">
            <v>2006</v>
          </cell>
          <cell r="D1100" t="str">
            <v>A</v>
          </cell>
          <cell r="E1100" t="str">
            <v>SPPMAL</v>
          </cell>
          <cell r="F1100" t="str">
            <v>SK</v>
          </cell>
          <cell r="G1100" t="str">
            <v>.</v>
          </cell>
          <cell r="H1100" t="str">
            <v>.</v>
          </cell>
          <cell r="I1100" t="str">
            <v>.</v>
          </cell>
          <cell r="J1100" t="str">
            <v>.</v>
          </cell>
          <cell r="K1100" t="str">
            <v>.</v>
          </cell>
          <cell r="L1100" t="str">
            <v>.</v>
          </cell>
          <cell r="M1100" t="str">
            <v>.</v>
          </cell>
          <cell r="N1100" t="str">
            <v>.</v>
          </cell>
        </row>
        <row r="1101">
          <cell r="A1101" t="str">
            <v>GOV_2006_A_SE_SPPMAL</v>
          </cell>
          <cell r="B1101" t="str">
            <v>GOV</v>
          </cell>
          <cell r="C1101">
            <v>2006</v>
          </cell>
          <cell r="D1101" t="str">
            <v>A</v>
          </cell>
          <cell r="E1101" t="str">
            <v>SPPMAL</v>
          </cell>
          <cell r="F1101" t="str">
            <v>SE</v>
          </cell>
          <cell r="G1101" t="str">
            <v>.</v>
          </cell>
          <cell r="H1101" t="str">
            <v>.</v>
          </cell>
          <cell r="I1101" t="str">
            <v>.</v>
          </cell>
          <cell r="J1101" t="str">
            <v>.</v>
          </cell>
          <cell r="K1101" t="str">
            <v>.</v>
          </cell>
          <cell r="L1101" t="str">
            <v>.</v>
          </cell>
          <cell r="M1101" t="str">
            <v>.</v>
          </cell>
          <cell r="N1101" t="str">
            <v>.</v>
          </cell>
        </row>
        <row r="1102">
          <cell r="A1102" t="str">
            <v>GOV_2006_A_BE_HICP</v>
          </cell>
          <cell r="B1102" t="str">
            <v>GOV</v>
          </cell>
          <cell r="C1102">
            <v>2006</v>
          </cell>
          <cell r="D1102" t="str">
            <v>A</v>
          </cell>
          <cell r="E1102" t="str">
            <v>HICP</v>
          </cell>
          <cell r="F1102" t="str">
            <v>BE</v>
          </cell>
          <cell r="G1102" t="str">
            <v>.</v>
          </cell>
          <cell r="H1102">
            <v>2.5</v>
          </cell>
          <cell r="I1102">
            <v>2.4</v>
          </cell>
          <cell r="J1102">
            <v>1.9</v>
          </cell>
          <cell r="K1102">
            <v>1.8</v>
          </cell>
          <cell r="L1102">
            <v>1.8</v>
          </cell>
          <cell r="M1102">
            <v>1.9</v>
          </cell>
          <cell r="N1102" t="str">
            <v>.</v>
          </cell>
        </row>
        <row r="1103">
          <cell r="A1103" t="str">
            <v>GOV_2006_A_DE_HICP</v>
          </cell>
          <cell r="B1103" t="str">
            <v>GOV</v>
          </cell>
          <cell r="C1103">
            <v>2006</v>
          </cell>
          <cell r="D1103" t="str">
            <v>A</v>
          </cell>
          <cell r="E1103" t="str">
            <v>HICP</v>
          </cell>
          <cell r="F1103" t="str">
            <v>DE</v>
          </cell>
          <cell r="G1103" t="str">
            <v>.</v>
          </cell>
          <cell r="H1103" t="str">
            <v>.</v>
          </cell>
          <cell r="I1103" t="str">
            <v>.</v>
          </cell>
          <cell r="J1103" t="str">
            <v>.</v>
          </cell>
          <cell r="K1103" t="str">
            <v>.</v>
          </cell>
          <cell r="L1103" t="str">
            <v>.</v>
          </cell>
          <cell r="M1103" t="str">
            <v>.</v>
          </cell>
          <cell r="N1103" t="str">
            <v>.</v>
          </cell>
        </row>
        <row r="1104">
          <cell r="A1104" t="str">
            <v>GOV_2006_A_GR_HICP</v>
          </cell>
          <cell r="B1104" t="str">
            <v>GOV</v>
          </cell>
          <cell r="C1104">
            <v>2006</v>
          </cell>
          <cell r="D1104" t="str">
            <v>A</v>
          </cell>
          <cell r="E1104" t="str">
            <v>HICP</v>
          </cell>
          <cell r="F1104" t="str">
            <v>GR</v>
          </cell>
          <cell r="G1104" t="str">
            <v>.</v>
          </cell>
          <cell r="H1104">
            <v>3.5</v>
          </cell>
          <cell r="I1104">
            <v>3.3</v>
          </cell>
          <cell r="J1104">
            <v>3.3</v>
          </cell>
          <cell r="K1104">
            <v>2.8</v>
          </cell>
          <cell r="L1104">
            <v>2.6</v>
          </cell>
          <cell r="M1104" t="str">
            <v>.</v>
          </cell>
          <cell r="N1104" t="str">
            <v>.</v>
          </cell>
        </row>
        <row r="1105">
          <cell r="A1105" t="str">
            <v>GOV_2006_A_ES_HICP</v>
          </cell>
          <cell r="B1105" t="str">
            <v>GOV</v>
          </cell>
          <cell r="C1105">
            <v>2006</v>
          </cell>
          <cell r="D1105" t="str">
            <v>A</v>
          </cell>
          <cell r="E1105" t="str">
            <v>HICP</v>
          </cell>
          <cell r="F1105" t="str">
            <v>ES</v>
          </cell>
          <cell r="G1105" t="str">
            <v>.</v>
          </cell>
          <cell r="H1105" t="str">
            <v>.</v>
          </cell>
          <cell r="I1105" t="str">
            <v>.</v>
          </cell>
          <cell r="J1105" t="str">
            <v>.</v>
          </cell>
          <cell r="K1105" t="str">
            <v>.</v>
          </cell>
          <cell r="L1105" t="str">
            <v>.</v>
          </cell>
          <cell r="M1105" t="str">
            <v>.</v>
          </cell>
          <cell r="N1105" t="str">
            <v>.</v>
          </cell>
        </row>
        <row r="1106">
          <cell r="A1106" t="str">
            <v>GOV_2006_A_FR_HICP</v>
          </cell>
          <cell r="B1106" t="str">
            <v>GOV</v>
          </cell>
          <cell r="C1106">
            <v>2006</v>
          </cell>
          <cell r="D1106" t="str">
            <v>A</v>
          </cell>
          <cell r="E1106" t="str">
            <v>HICP</v>
          </cell>
          <cell r="F1106" t="str">
            <v>FR</v>
          </cell>
          <cell r="G1106" t="str">
            <v>.</v>
          </cell>
          <cell r="H1106">
            <v>1.8</v>
          </cell>
          <cell r="I1106">
            <v>2</v>
          </cell>
          <cell r="J1106">
            <v>1.9</v>
          </cell>
          <cell r="K1106">
            <v>1.75</v>
          </cell>
          <cell r="L1106">
            <v>1.75</v>
          </cell>
          <cell r="M1106">
            <v>1.75</v>
          </cell>
          <cell r="N1106" t="str">
            <v>.</v>
          </cell>
        </row>
        <row r="1107">
          <cell r="A1107" t="str">
            <v>GOV_2006_A_IE_HICP</v>
          </cell>
          <cell r="B1107" t="str">
            <v>GOV</v>
          </cell>
          <cell r="C1107">
            <v>2006</v>
          </cell>
          <cell r="D1107" t="str">
            <v>A</v>
          </cell>
          <cell r="E1107" t="str">
            <v>HICP</v>
          </cell>
          <cell r="F1107" t="str">
            <v>IE</v>
          </cell>
          <cell r="G1107" t="str">
            <v>.</v>
          </cell>
          <cell r="H1107">
            <v>2.2000000000000002</v>
          </cell>
          <cell r="I1107">
            <v>2.7</v>
          </cell>
          <cell r="J1107">
            <v>2.6</v>
          </cell>
          <cell r="K1107">
            <v>2</v>
          </cell>
          <cell r="L1107">
            <v>1.7</v>
          </cell>
          <cell r="M1107" t="str">
            <v>.</v>
          </cell>
          <cell r="N1107" t="str">
            <v>.</v>
          </cell>
        </row>
        <row r="1108">
          <cell r="A1108" t="str">
            <v>GOV_2006_A_IT_HICP</v>
          </cell>
          <cell r="B1108" t="str">
            <v>GOV</v>
          </cell>
          <cell r="C1108">
            <v>2006</v>
          </cell>
          <cell r="D1108" t="str">
            <v>A</v>
          </cell>
          <cell r="E1108" t="str">
            <v>HICP</v>
          </cell>
          <cell r="F1108" t="str">
            <v>IT</v>
          </cell>
          <cell r="G1108" t="str">
            <v>.</v>
          </cell>
          <cell r="H1108">
            <v>2.2000000000000002</v>
          </cell>
          <cell r="I1108">
            <v>2.2000000000000002</v>
          </cell>
          <cell r="J1108">
            <v>2.1</v>
          </cell>
          <cell r="K1108">
            <v>1.7</v>
          </cell>
          <cell r="L1108">
            <v>1.5</v>
          </cell>
          <cell r="M1108">
            <v>1.5</v>
          </cell>
          <cell r="N1108">
            <v>1.5</v>
          </cell>
        </row>
        <row r="1109">
          <cell r="A1109" t="str">
            <v>GOV_2006_A_LU_HICP</v>
          </cell>
          <cell r="B1109" t="str">
            <v>GOV</v>
          </cell>
          <cell r="C1109">
            <v>2006</v>
          </cell>
          <cell r="D1109" t="str">
            <v>A</v>
          </cell>
          <cell r="E1109" t="str">
            <v>HICP</v>
          </cell>
          <cell r="F1109" t="str">
            <v>LU</v>
          </cell>
          <cell r="G1109" t="str">
            <v>.</v>
          </cell>
          <cell r="H1109">
            <v>3.8</v>
          </cell>
          <cell r="I1109">
            <v>2.9</v>
          </cell>
          <cell r="J1109">
            <v>1.4</v>
          </cell>
          <cell r="K1109">
            <v>2</v>
          </cell>
          <cell r="L1109">
            <v>2</v>
          </cell>
          <cell r="M1109" t="str">
            <v>.</v>
          </cell>
          <cell r="N1109" t="str">
            <v>.</v>
          </cell>
        </row>
        <row r="1110">
          <cell r="A1110" t="str">
            <v>GOV_2006_A_NL_HICP</v>
          </cell>
          <cell r="B1110" t="str">
            <v>GOV</v>
          </cell>
          <cell r="C1110">
            <v>2006</v>
          </cell>
          <cell r="D1110" t="str">
            <v>A</v>
          </cell>
          <cell r="E1110" t="str">
            <v>HICP</v>
          </cell>
          <cell r="F1110" t="str">
            <v>NL</v>
          </cell>
          <cell r="G1110" t="str">
            <v>.</v>
          </cell>
          <cell r="H1110">
            <v>1.5</v>
          </cell>
          <cell r="I1110">
            <v>1.5</v>
          </cell>
          <cell r="J1110">
            <v>1.75</v>
          </cell>
          <cell r="K1110">
            <v>1.75</v>
          </cell>
          <cell r="L1110">
            <v>1.75</v>
          </cell>
          <cell r="M1110" t="str">
            <v>.</v>
          </cell>
          <cell r="N1110" t="str">
            <v>.</v>
          </cell>
        </row>
        <row r="1111">
          <cell r="A1111" t="str">
            <v>GOV_2006_A_AT_HICP</v>
          </cell>
          <cell r="B1111" t="str">
            <v>GOV</v>
          </cell>
          <cell r="C1111">
            <v>2006</v>
          </cell>
          <cell r="D1111" t="str">
            <v>A</v>
          </cell>
          <cell r="E1111" t="str">
            <v>HICP</v>
          </cell>
          <cell r="F1111" t="str">
            <v>AT</v>
          </cell>
          <cell r="G1111" t="str">
            <v>.</v>
          </cell>
          <cell r="H1111">
            <v>2.1</v>
          </cell>
          <cell r="I1111">
            <v>1.5</v>
          </cell>
          <cell r="J1111">
            <v>1.6</v>
          </cell>
          <cell r="K1111">
            <v>1.7</v>
          </cell>
          <cell r="L1111">
            <v>1.7</v>
          </cell>
          <cell r="M1111">
            <v>1.8</v>
          </cell>
          <cell r="N1111" t="str">
            <v>.</v>
          </cell>
        </row>
        <row r="1112">
          <cell r="A1112" t="str">
            <v>GOV_2006_A_PT_HICP</v>
          </cell>
          <cell r="B1112" t="str">
            <v>GOV</v>
          </cell>
          <cell r="C1112">
            <v>2006</v>
          </cell>
          <cell r="D1112" t="str">
            <v>A</v>
          </cell>
          <cell r="E1112" t="str">
            <v>HICP</v>
          </cell>
          <cell r="F1112" t="str">
            <v>PT</v>
          </cell>
          <cell r="G1112" t="str">
            <v>.</v>
          </cell>
          <cell r="H1112">
            <v>2.2999999999999998</v>
          </cell>
          <cell r="I1112">
            <v>2.9</v>
          </cell>
          <cell r="J1112">
            <v>2.1</v>
          </cell>
          <cell r="K1112">
            <v>2.1</v>
          </cell>
          <cell r="L1112">
            <v>2.1</v>
          </cell>
          <cell r="M1112">
            <v>2.1</v>
          </cell>
          <cell r="N1112" t="str">
            <v>.</v>
          </cell>
        </row>
        <row r="1113">
          <cell r="A1113" t="str">
            <v>GOV_2006_A_FI_HICP</v>
          </cell>
          <cell r="B1113" t="str">
            <v>GOV</v>
          </cell>
          <cell r="C1113">
            <v>2006</v>
          </cell>
          <cell r="D1113" t="str">
            <v>A</v>
          </cell>
          <cell r="E1113" t="str">
            <v>HICP</v>
          </cell>
          <cell r="F1113" t="str">
            <v>FI</v>
          </cell>
          <cell r="G1113" t="str">
            <v>.</v>
          </cell>
          <cell r="H1113">
            <v>0.9</v>
          </cell>
          <cell r="I1113">
            <v>1.5</v>
          </cell>
          <cell r="J1113">
            <v>1.3</v>
          </cell>
          <cell r="K1113">
            <v>1.7</v>
          </cell>
          <cell r="L1113">
            <v>1.7</v>
          </cell>
          <cell r="M1113">
            <v>1.7</v>
          </cell>
          <cell r="N1113" t="str">
            <v>.</v>
          </cell>
        </row>
        <row r="1114">
          <cell r="A1114" t="str">
            <v>GOV_2006_A_CZ_HICP</v>
          </cell>
          <cell r="B1114" t="str">
            <v>GOV</v>
          </cell>
          <cell r="C1114">
            <v>2006</v>
          </cell>
          <cell r="D1114" t="str">
            <v>A</v>
          </cell>
          <cell r="E1114" t="str">
            <v>HICP</v>
          </cell>
          <cell r="F1114" t="str">
            <v>CZ</v>
          </cell>
          <cell r="G1114" t="str">
            <v>.</v>
          </cell>
          <cell r="H1114">
            <v>1.6</v>
          </cell>
          <cell r="I1114">
            <v>2.4</v>
          </cell>
          <cell r="J1114">
            <v>2.6</v>
          </cell>
          <cell r="K1114">
            <v>2.5</v>
          </cell>
          <cell r="L1114">
            <v>2.5</v>
          </cell>
          <cell r="M1114" t="str">
            <v>.</v>
          </cell>
          <cell r="N1114" t="str">
            <v>.</v>
          </cell>
        </row>
        <row r="1115">
          <cell r="A1115" t="str">
            <v>GOV_2006_A_DK_HICP</v>
          </cell>
          <cell r="B1115" t="str">
            <v>GOV</v>
          </cell>
          <cell r="C1115">
            <v>2006</v>
          </cell>
          <cell r="D1115" t="str">
            <v>A</v>
          </cell>
          <cell r="E1115" t="str">
            <v>HICP</v>
          </cell>
          <cell r="F1115" t="str">
            <v>DK</v>
          </cell>
          <cell r="G1115" t="str">
            <v>.</v>
          </cell>
          <cell r="H1115">
            <v>1.7</v>
          </cell>
          <cell r="I1115">
            <v>2</v>
          </cell>
          <cell r="J1115">
            <v>1.8</v>
          </cell>
          <cell r="K1115">
            <v>1.7</v>
          </cell>
          <cell r="L1115">
            <v>1.8</v>
          </cell>
          <cell r="M1115">
            <v>1.7</v>
          </cell>
          <cell r="N1115" t="str">
            <v>.</v>
          </cell>
        </row>
        <row r="1116">
          <cell r="A1116" t="str">
            <v>GOV_2006_A_EE_HICP</v>
          </cell>
          <cell r="B1116" t="str">
            <v>GOV</v>
          </cell>
          <cell r="C1116">
            <v>2006</v>
          </cell>
          <cell r="D1116" t="str">
            <v>A</v>
          </cell>
          <cell r="E1116" t="str">
            <v>HICP</v>
          </cell>
          <cell r="F1116" t="str">
            <v>EE</v>
          </cell>
          <cell r="G1116" t="str">
            <v>.</v>
          </cell>
          <cell r="H1116">
            <v>4.0999999999999996</v>
          </cell>
          <cell r="I1116">
            <v>4.4000000000000004</v>
          </cell>
          <cell r="J1116">
            <v>4.3</v>
          </cell>
          <cell r="K1116">
            <v>4.4000000000000004</v>
          </cell>
          <cell r="L1116">
            <v>3.5</v>
          </cell>
          <cell r="M1116">
            <v>3.2</v>
          </cell>
          <cell r="N1116" t="str">
            <v>.</v>
          </cell>
        </row>
        <row r="1117">
          <cell r="A1117" t="str">
            <v>GOV_2006_A_CY_HICP</v>
          </cell>
          <cell r="B1117" t="str">
            <v>GOV</v>
          </cell>
          <cell r="C1117">
            <v>2006</v>
          </cell>
          <cell r="D1117" t="str">
            <v>A</v>
          </cell>
          <cell r="E1117" t="str">
            <v>HICP</v>
          </cell>
          <cell r="F1117" t="str">
            <v>CY</v>
          </cell>
          <cell r="G1117" t="str">
            <v>.</v>
          </cell>
          <cell r="H1117">
            <v>2</v>
          </cell>
          <cell r="I1117">
            <v>2.4</v>
          </cell>
          <cell r="J1117">
            <v>2.5</v>
          </cell>
          <cell r="K1117">
            <v>2.4</v>
          </cell>
          <cell r="L1117">
            <v>2</v>
          </cell>
          <cell r="M1117">
            <v>2</v>
          </cell>
          <cell r="N1117" t="str">
            <v>.</v>
          </cell>
        </row>
        <row r="1118">
          <cell r="A1118" t="str">
            <v>GOV_2006_A_LV_HICP</v>
          </cell>
          <cell r="B1118" t="str">
            <v>GOV</v>
          </cell>
          <cell r="C1118">
            <v>2006</v>
          </cell>
          <cell r="D1118" t="str">
            <v>A</v>
          </cell>
          <cell r="E1118" t="str">
            <v>HICP</v>
          </cell>
          <cell r="F1118" t="str">
            <v>LV</v>
          </cell>
          <cell r="G1118" t="str">
            <v>.</v>
          </cell>
          <cell r="H1118">
            <v>6.9</v>
          </cell>
          <cell r="I1118">
            <v>6.6</v>
          </cell>
          <cell r="J1118">
            <v>6.4</v>
          </cell>
          <cell r="K1118">
            <v>5.2</v>
          </cell>
          <cell r="L1118">
            <v>4.2</v>
          </cell>
          <cell r="M1118" t="str">
            <v>.</v>
          </cell>
          <cell r="N1118" t="str">
            <v>.</v>
          </cell>
        </row>
        <row r="1119">
          <cell r="A1119" t="str">
            <v>GOV_2006_A_LT_HICP</v>
          </cell>
          <cell r="B1119" t="str">
            <v>GOV</v>
          </cell>
          <cell r="C1119">
            <v>2006</v>
          </cell>
          <cell r="D1119" t="str">
            <v>A</v>
          </cell>
          <cell r="E1119" t="str">
            <v>HICP</v>
          </cell>
          <cell r="F1119" t="str">
            <v>LT</v>
          </cell>
          <cell r="G1119" t="str">
            <v>.</v>
          </cell>
          <cell r="H1119">
            <v>2.7</v>
          </cell>
          <cell r="I1119">
            <v>3.9</v>
          </cell>
          <cell r="J1119">
            <v>4.7</v>
          </cell>
          <cell r="K1119">
            <v>3.4</v>
          </cell>
          <cell r="L1119">
            <v>3.1</v>
          </cell>
          <cell r="M1119" t="str">
            <v>.</v>
          </cell>
          <cell r="N1119" t="str">
            <v>.</v>
          </cell>
        </row>
        <row r="1120">
          <cell r="A1120" t="str">
            <v>GOV_2006_A_HU_HICP</v>
          </cell>
          <cell r="B1120" t="str">
            <v>GOV</v>
          </cell>
          <cell r="C1120">
            <v>2006</v>
          </cell>
          <cell r="D1120" t="str">
            <v>A</v>
          </cell>
          <cell r="E1120" t="str">
            <v>HICP</v>
          </cell>
          <cell r="F1120" t="str">
            <v>HU</v>
          </cell>
          <cell r="G1120" t="str">
            <v>.</v>
          </cell>
          <cell r="H1120">
            <v>3.6</v>
          </cell>
          <cell r="I1120">
            <v>3.9</v>
          </cell>
          <cell r="J1120">
            <v>6.2</v>
          </cell>
          <cell r="K1120">
            <v>3.3</v>
          </cell>
          <cell r="L1120">
            <v>3</v>
          </cell>
          <cell r="M1120">
            <v>2.8</v>
          </cell>
          <cell r="N1120" t="str">
            <v>.</v>
          </cell>
        </row>
        <row r="1121">
          <cell r="A1121" t="str">
            <v>GOV_2006_A_MT_HICP</v>
          </cell>
          <cell r="B1121" t="str">
            <v>GOV</v>
          </cell>
          <cell r="C1121">
            <v>2006</v>
          </cell>
          <cell r="D1121" t="str">
            <v>A</v>
          </cell>
          <cell r="E1121" t="str">
            <v>HICP</v>
          </cell>
          <cell r="F1121" t="str">
            <v>MT</v>
          </cell>
          <cell r="G1121" t="str">
            <v>.</v>
          </cell>
          <cell r="H1121">
            <v>2.5</v>
          </cell>
          <cell r="I1121">
            <v>3.1</v>
          </cell>
          <cell r="J1121">
            <v>2.2000000000000002</v>
          </cell>
          <cell r="K1121">
            <v>2.1</v>
          </cell>
          <cell r="L1121">
            <v>2</v>
          </cell>
          <cell r="M1121" t="str">
            <v>.</v>
          </cell>
          <cell r="N1121" t="str">
            <v>.</v>
          </cell>
        </row>
        <row r="1122">
          <cell r="A1122" t="str">
            <v>GOV_2006_A_PL_HICP</v>
          </cell>
          <cell r="B1122" t="str">
            <v>GOV</v>
          </cell>
          <cell r="C1122">
            <v>2006</v>
          </cell>
          <cell r="D1122" t="str">
            <v>A</v>
          </cell>
          <cell r="E1122" t="str">
            <v>HICP</v>
          </cell>
          <cell r="F1122" t="str">
            <v>PL</v>
          </cell>
          <cell r="G1122" t="str">
            <v>.</v>
          </cell>
          <cell r="H1122">
            <v>2.2000000000000002</v>
          </cell>
          <cell r="I1122">
            <v>1.4</v>
          </cell>
          <cell r="J1122">
            <v>2.1</v>
          </cell>
          <cell r="K1122">
            <v>2.5</v>
          </cell>
          <cell r="L1122">
            <v>2.5</v>
          </cell>
          <cell r="M1122" t="str">
            <v>.</v>
          </cell>
          <cell r="N1122" t="str">
            <v>.</v>
          </cell>
        </row>
        <row r="1123">
          <cell r="A1123" t="str">
            <v>GOV_2006_A_SI_HICP</v>
          </cell>
          <cell r="B1123" t="str">
            <v>GOV</v>
          </cell>
          <cell r="C1123">
            <v>2006</v>
          </cell>
          <cell r="D1123" t="str">
            <v>A</v>
          </cell>
          <cell r="E1123" t="str">
            <v>HICP</v>
          </cell>
          <cell r="F1123" t="str">
            <v>SI</v>
          </cell>
          <cell r="G1123" t="str">
            <v>.</v>
          </cell>
          <cell r="H1123">
            <v>2.5</v>
          </cell>
          <cell r="I1123">
            <v>2.7</v>
          </cell>
          <cell r="J1123">
            <v>2.7</v>
          </cell>
          <cell r="K1123">
            <v>2.5</v>
          </cell>
          <cell r="L1123">
            <v>2.2000000000000002</v>
          </cell>
          <cell r="M1123" t="str">
            <v>.</v>
          </cell>
          <cell r="N1123" t="str">
            <v>.</v>
          </cell>
        </row>
        <row r="1124">
          <cell r="A1124" t="str">
            <v>GOV_2006_A_SK_HICP</v>
          </cell>
          <cell r="B1124" t="str">
            <v>GOV</v>
          </cell>
          <cell r="C1124">
            <v>2006</v>
          </cell>
          <cell r="D1124" t="str">
            <v>A</v>
          </cell>
          <cell r="E1124" t="str">
            <v>HICP</v>
          </cell>
          <cell r="F1124" t="str">
            <v>SK</v>
          </cell>
          <cell r="G1124">
            <v>7.5</v>
          </cell>
          <cell r="H1124">
            <v>2.8</v>
          </cell>
          <cell r="I1124">
            <v>4.4000000000000004</v>
          </cell>
          <cell r="J1124">
            <v>3.1</v>
          </cell>
          <cell r="K1124">
            <v>2</v>
          </cell>
          <cell r="L1124">
            <v>2.4</v>
          </cell>
          <cell r="M1124">
            <v>2.6</v>
          </cell>
          <cell r="N1124" t="str">
            <v>.</v>
          </cell>
        </row>
        <row r="1125">
          <cell r="A1125" t="str">
            <v>GOV_2006_A_SE_HICP</v>
          </cell>
          <cell r="B1125" t="str">
            <v>GOV</v>
          </cell>
          <cell r="C1125">
            <v>2006</v>
          </cell>
          <cell r="D1125" t="str">
            <v>A</v>
          </cell>
          <cell r="E1125" t="str">
            <v>HICP</v>
          </cell>
          <cell r="F1125" t="str">
            <v>SE</v>
          </cell>
          <cell r="G1125" t="str">
            <v>.</v>
          </cell>
          <cell r="H1125">
            <v>1.3</v>
          </cell>
          <cell r="I1125">
            <v>1.9</v>
          </cell>
          <cell r="J1125">
            <v>2.2000000000000002</v>
          </cell>
          <cell r="K1125">
            <v>1.5</v>
          </cell>
          <cell r="L1125">
            <v>1.9</v>
          </cell>
          <cell r="M1125" t="str">
            <v>.</v>
          </cell>
          <cell r="N1125" t="str">
            <v>.</v>
          </cell>
        </row>
        <row r="1126">
          <cell r="A1126" t="str">
            <v>GOV_2006_A_GB_HICP</v>
          </cell>
          <cell r="B1126" t="str">
            <v>GOV</v>
          </cell>
          <cell r="C1126">
            <v>2006</v>
          </cell>
          <cell r="D1126" t="str">
            <v>A</v>
          </cell>
          <cell r="E1126" t="str">
            <v>HICP</v>
          </cell>
          <cell r="F1126" t="str">
            <v>GB</v>
          </cell>
          <cell r="G1126" t="str">
            <v>.</v>
          </cell>
          <cell r="H1126">
            <v>2</v>
          </cell>
          <cell r="I1126">
            <v>2.5</v>
          </cell>
          <cell r="J1126">
            <v>2</v>
          </cell>
          <cell r="K1126">
            <v>2</v>
          </cell>
          <cell r="L1126">
            <v>2</v>
          </cell>
          <cell r="M1126">
            <v>2</v>
          </cell>
          <cell r="N1126">
            <v>2</v>
          </cell>
        </row>
        <row r="1127">
          <cell r="A1127" t="str">
            <v>GOV_2006_A_D3_HICP</v>
          </cell>
          <cell r="B1127" t="str">
            <v>GOV</v>
          </cell>
          <cell r="C1127">
            <v>2006</v>
          </cell>
          <cell r="D1127" t="str">
            <v>A</v>
          </cell>
          <cell r="E1127" t="str">
            <v>HICP</v>
          </cell>
          <cell r="F1127" t="str">
            <v>D3</v>
          </cell>
          <cell r="G1127" t="str">
            <v>.</v>
          </cell>
          <cell r="H1127" t="str">
            <v>.</v>
          </cell>
          <cell r="I1127" t="str">
            <v>.</v>
          </cell>
          <cell r="J1127" t="str">
            <v>.</v>
          </cell>
          <cell r="K1127" t="str">
            <v>.</v>
          </cell>
          <cell r="L1127" t="str">
            <v>.</v>
          </cell>
          <cell r="M1127" t="str">
            <v>.</v>
          </cell>
          <cell r="N1127" t="str">
            <v>.</v>
          </cell>
        </row>
        <row r="1128">
          <cell r="A1128" t="str">
            <v>GOV_2006_A_BE_STB</v>
          </cell>
          <cell r="B1128" t="str">
            <v>GOV</v>
          </cell>
          <cell r="C1128">
            <v>2006</v>
          </cell>
          <cell r="D1128" t="str">
            <v>A</v>
          </cell>
          <cell r="E1128" t="str">
            <v>STB</v>
          </cell>
          <cell r="F1128" t="str">
            <v>BE</v>
          </cell>
          <cell r="G1128" t="str">
            <v>.</v>
          </cell>
          <cell r="H1128" t="str">
            <v>.</v>
          </cell>
          <cell r="I1128">
            <v>-0.2</v>
          </cell>
          <cell r="J1128">
            <v>0.2</v>
          </cell>
          <cell r="K1128">
            <v>0.5</v>
          </cell>
          <cell r="L1128" t="str">
            <v>.</v>
          </cell>
          <cell r="M1128" t="str">
            <v>.</v>
          </cell>
          <cell r="N1128" t="str">
            <v>.</v>
          </cell>
        </row>
        <row r="1129">
          <cell r="A1129" t="str">
            <v>GOV_2006_A_DE_STB</v>
          </cell>
          <cell r="B1129" t="str">
            <v>GOV</v>
          </cell>
          <cell r="C1129">
            <v>2006</v>
          </cell>
          <cell r="D1129" t="str">
            <v>A</v>
          </cell>
          <cell r="E1129" t="str">
            <v>STB</v>
          </cell>
          <cell r="F1129" t="str">
            <v>DE</v>
          </cell>
          <cell r="G1129" t="str">
            <v>.</v>
          </cell>
          <cell r="H1129">
            <v>-2.8</v>
          </cell>
          <cell r="I1129">
            <v>-2</v>
          </cell>
          <cell r="J1129">
            <v>-1.5</v>
          </cell>
          <cell r="K1129">
            <v>-1.5</v>
          </cell>
          <cell r="L1129">
            <v>-1</v>
          </cell>
          <cell r="M1129">
            <v>-1</v>
          </cell>
          <cell r="N1129" t="str">
            <v>.</v>
          </cell>
        </row>
        <row r="1130">
          <cell r="A1130" t="str">
            <v>GOV_2006_A_GR_STB</v>
          </cell>
          <cell r="B1130" t="str">
            <v>GOV</v>
          </cell>
          <cell r="C1130">
            <v>2006</v>
          </cell>
          <cell r="D1130" t="str">
            <v>A</v>
          </cell>
          <cell r="E1130" t="str">
            <v>STB</v>
          </cell>
          <cell r="F1130" t="str">
            <v>GR</v>
          </cell>
          <cell r="G1130" t="str">
            <v>.</v>
          </cell>
          <cell r="H1130">
            <v>-5.6</v>
          </cell>
          <cell r="I1130">
            <v>-3.4</v>
          </cell>
          <cell r="J1130">
            <v>-2.8</v>
          </cell>
          <cell r="K1130">
            <v>-2.2999999999999998</v>
          </cell>
          <cell r="L1130">
            <v>-1.8</v>
          </cell>
          <cell r="M1130" t="str">
            <v>.</v>
          </cell>
          <cell r="N1130" t="str">
            <v>.</v>
          </cell>
        </row>
        <row r="1131">
          <cell r="A1131" t="str">
            <v>GOV_2006_A_ES_STB</v>
          </cell>
          <cell r="B1131" t="str">
            <v>GOV</v>
          </cell>
          <cell r="C1131">
            <v>2006</v>
          </cell>
          <cell r="D1131" t="str">
            <v>A</v>
          </cell>
          <cell r="E1131" t="str">
            <v>STB</v>
          </cell>
          <cell r="F1131" t="str">
            <v>ES</v>
          </cell>
          <cell r="G1131" t="str">
            <v>.</v>
          </cell>
          <cell r="H1131">
            <v>1.2</v>
          </cell>
          <cell r="I1131">
            <v>1.5</v>
          </cell>
          <cell r="J1131">
            <v>1.2</v>
          </cell>
          <cell r="K1131">
            <v>1.2</v>
          </cell>
          <cell r="L1131">
            <v>1.2</v>
          </cell>
          <cell r="M1131" t="str">
            <v>.</v>
          </cell>
          <cell r="N1131" t="str">
            <v>.</v>
          </cell>
        </row>
        <row r="1132">
          <cell r="A1132" t="str">
            <v>GOV_2006_A_FR_STB</v>
          </cell>
          <cell r="B1132" t="str">
            <v>GOV</v>
          </cell>
          <cell r="C1132">
            <v>2006</v>
          </cell>
          <cell r="D1132" t="str">
            <v>A</v>
          </cell>
          <cell r="E1132" t="str">
            <v>STB</v>
          </cell>
          <cell r="F1132" t="str">
            <v>FR</v>
          </cell>
          <cell r="G1132" t="str">
            <v>.</v>
          </cell>
          <cell r="H1132">
            <v>-3</v>
          </cell>
          <cell r="I1132">
            <v>-2.5</v>
          </cell>
          <cell r="J1132">
            <v>-2.2000000000000002</v>
          </cell>
          <cell r="K1132">
            <v>-1.6</v>
          </cell>
          <cell r="L1132">
            <v>-0.7</v>
          </cell>
          <cell r="M1132">
            <v>0.2</v>
          </cell>
          <cell r="N1132" t="str">
            <v>.</v>
          </cell>
        </row>
        <row r="1133">
          <cell r="A1133" t="str">
            <v>GOV_2006_A_IE_STB</v>
          </cell>
          <cell r="B1133" t="str">
            <v>GOV</v>
          </cell>
          <cell r="C1133">
            <v>2006</v>
          </cell>
          <cell r="D1133" t="str">
            <v>A</v>
          </cell>
          <cell r="E1133" t="str">
            <v>STB</v>
          </cell>
          <cell r="F1133" t="str">
            <v>IE</v>
          </cell>
          <cell r="G1133" t="str">
            <v>.</v>
          </cell>
          <cell r="H1133">
            <v>1.6</v>
          </cell>
          <cell r="I1133">
            <v>1.7</v>
          </cell>
          <cell r="J1133">
            <v>1.6</v>
          </cell>
          <cell r="K1133">
            <v>1.5</v>
          </cell>
          <cell r="L1133">
            <v>1.6</v>
          </cell>
          <cell r="M1133" t="str">
            <v>.</v>
          </cell>
          <cell r="N1133" t="str">
            <v>.</v>
          </cell>
        </row>
        <row r="1134">
          <cell r="A1134" t="str">
            <v>GOV_2006_A_IT_STB</v>
          </cell>
          <cell r="B1134" t="str">
            <v>GOV</v>
          </cell>
          <cell r="C1134">
            <v>2006</v>
          </cell>
          <cell r="D1134" t="str">
            <v>A</v>
          </cell>
          <cell r="E1134" t="str">
            <v>STB</v>
          </cell>
          <cell r="F1134" t="str">
            <v>IT</v>
          </cell>
          <cell r="G1134">
            <v>-4.4000000000000004</v>
          </cell>
          <cell r="H1134">
            <v>-3.7</v>
          </cell>
          <cell r="I1134">
            <v>-3.6</v>
          </cell>
          <cell r="J1134">
            <v>-2.2000000000000002</v>
          </cell>
          <cell r="K1134">
            <v>-1.6</v>
          </cell>
          <cell r="L1134">
            <v>-0.9</v>
          </cell>
          <cell r="M1134">
            <v>-0.1</v>
          </cell>
          <cell r="N1134">
            <v>0.7</v>
          </cell>
        </row>
        <row r="1135">
          <cell r="A1135" t="str">
            <v>GOV_2006_A_LU_STB</v>
          </cell>
          <cell r="B1135" t="str">
            <v>GOV</v>
          </cell>
          <cell r="C1135">
            <v>2006</v>
          </cell>
          <cell r="D1135" t="str">
            <v>A</v>
          </cell>
          <cell r="E1135" t="str">
            <v>STB</v>
          </cell>
          <cell r="F1135" t="str">
            <v>LU</v>
          </cell>
          <cell r="G1135" t="str">
            <v>.</v>
          </cell>
          <cell r="H1135">
            <v>-0.2</v>
          </cell>
          <cell r="I1135">
            <v>-1.3</v>
          </cell>
          <cell r="J1135">
            <v>-0.5</v>
          </cell>
          <cell r="K1135">
            <v>-0.1</v>
          </cell>
          <cell r="L1135">
            <v>0.9</v>
          </cell>
          <cell r="M1135" t="str">
            <v>.</v>
          </cell>
          <cell r="N1135" t="str">
            <v>.</v>
          </cell>
        </row>
        <row r="1136">
          <cell r="A1136" t="str">
            <v>GOV_2006_A_NL_STB</v>
          </cell>
          <cell r="B1136" t="str">
            <v>GOV</v>
          </cell>
          <cell r="C1136">
            <v>2006</v>
          </cell>
          <cell r="D1136" t="str">
            <v>A</v>
          </cell>
          <cell r="E1136" t="str">
            <v>STB</v>
          </cell>
          <cell r="F1136" t="str">
            <v>NL</v>
          </cell>
          <cell r="G1136" t="str">
            <v>.</v>
          </cell>
          <cell r="H1136">
            <v>0.8</v>
          </cell>
          <cell r="I1136">
            <v>0.4</v>
          </cell>
          <cell r="J1136">
            <v>-0.1</v>
          </cell>
          <cell r="K1136">
            <v>0</v>
          </cell>
          <cell r="L1136">
            <v>0.4</v>
          </cell>
          <cell r="M1136" t="str">
            <v>.</v>
          </cell>
          <cell r="N1136" t="str">
            <v>.</v>
          </cell>
        </row>
        <row r="1137">
          <cell r="A1137" t="str">
            <v>GOV_2006_A_AT_STB</v>
          </cell>
          <cell r="B1137" t="str">
            <v>GOV</v>
          </cell>
          <cell r="C1137">
            <v>2006</v>
          </cell>
          <cell r="D1137" t="str">
            <v>A</v>
          </cell>
          <cell r="E1137" t="str">
            <v>STB</v>
          </cell>
          <cell r="F1137" t="str">
            <v>AT</v>
          </cell>
          <cell r="G1137" t="str">
            <v>.</v>
          </cell>
          <cell r="H1137" t="str">
            <v>.</v>
          </cell>
          <cell r="I1137">
            <v>-0.9</v>
          </cell>
          <cell r="J1137">
            <v>-0.8</v>
          </cell>
          <cell r="K1137">
            <v>-0.4</v>
          </cell>
          <cell r="L1137">
            <v>-0.3</v>
          </cell>
          <cell r="M1137">
            <v>0</v>
          </cell>
          <cell r="N1137" t="str">
            <v>.</v>
          </cell>
        </row>
        <row r="1138">
          <cell r="A1138" t="str">
            <v>GOV_2006_A_PT_STB</v>
          </cell>
          <cell r="B1138" t="str">
            <v>GOV</v>
          </cell>
          <cell r="C1138">
            <v>2006</v>
          </cell>
          <cell r="D1138" t="str">
            <v>A</v>
          </cell>
          <cell r="E1138" t="str">
            <v>STB</v>
          </cell>
          <cell r="F1138" t="str">
            <v>PT</v>
          </cell>
          <cell r="G1138" t="str">
            <v>.</v>
          </cell>
          <cell r="H1138">
            <v>-4.9000000000000004</v>
          </cell>
          <cell r="I1138">
            <v>-3.4</v>
          </cell>
          <cell r="J1138">
            <v>-2.6</v>
          </cell>
          <cell r="K1138">
            <v>-1.8</v>
          </cell>
          <cell r="L1138">
            <v>-1.3</v>
          </cell>
          <cell r="M1138">
            <v>-0.5</v>
          </cell>
          <cell r="N1138" t="str">
            <v>.</v>
          </cell>
        </row>
        <row r="1139">
          <cell r="A1139" t="str">
            <v>GOV_2006_A_FI_STB</v>
          </cell>
          <cell r="B1139" t="str">
            <v>GOV</v>
          </cell>
          <cell r="C1139">
            <v>2006</v>
          </cell>
          <cell r="D1139" t="str">
            <v>A</v>
          </cell>
          <cell r="E1139" t="str">
            <v>STB</v>
          </cell>
          <cell r="F1139" t="str">
            <v>FI</v>
          </cell>
          <cell r="G1139" t="str">
            <v>.</v>
          </cell>
          <cell r="H1139">
            <v>3.1</v>
          </cell>
          <cell r="I1139">
            <v>3</v>
          </cell>
          <cell r="J1139">
            <v>3</v>
          </cell>
          <cell r="K1139">
            <v>2.9</v>
          </cell>
          <cell r="L1139">
            <v>2.9</v>
          </cell>
          <cell r="M1139">
            <v>2.6</v>
          </cell>
          <cell r="N1139" t="str">
            <v>.</v>
          </cell>
        </row>
        <row r="1140">
          <cell r="A1140" t="str">
            <v>GOV_2006_A_CZ_STB</v>
          </cell>
          <cell r="B1140" t="str">
            <v>GOV</v>
          </cell>
          <cell r="C1140">
            <v>2006</v>
          </cell>
          <cell r="D1140" t="str">
            <v>A</v>
          </cell>
          <cell r="E1140" t="str">
            <v>STB</v>
          </cell>
          <cell r="F1140" t="str">
            <v>CZ</v>
          </cell>
          <cell r="G1140" t="str">
            <v>.</v>
          </cell>
          <cell r="H1140">
            <v>-3.6</v>
          </cell>
          <cell r="I1140">
            <v>-3.8</v>
          </cell>
          <cell r="J1140">
            <v>-4.2</v>
          </cell>
          <cell r="K1140">
            <v>-3.6</v>
          </cell>
          <cell r="L1140">
            <v>-3</v>
          </cell>
          <cell r="M1140" t="str">
            <v>.</v>
          </cell>
          <cell r="N1140" t="str">
            <v>.</v>
          </cell>
        </row>
        <row r="1141">
          <cell r="A1141" t="str">
            <v>GOV_2006_A_DK_STB</v>
          </cell>
          <cell r="B1141" t="str">
            <v>GOV</v>
          </cell>
          <cell r="C1141">
            <v>2006</v>
          </cell>
          <cell r="D1141" t="str">
            <v>A</v>
          </cell>
          <cell r="E1141" t="str">
            <v>STB</v>
          </cell>
          <cell r="F1141" t="str">
            <v>DK</v>
          </cell>
          <cell r="G1141" t="str">
            <v>.</v>
          </cell>
          <cell r="H1141">
            <v>3.5</v>
          </cell>
          <cell r="I1141">
            <v>2.2000000000000002</v>
          </cell>
          <cell r="J1141">
            <v>1.9</v>
          </cell>
          <cell r="K1141">
            <v>2.7</v>
          </cell>
          <cell r="L1141">
            <v>2.6</v>
          </cell>
          <cell r="M1141">
            <v>2.7</v>
          </cell>
          <cell r="N1141" t="str">
            <v>.</v>
          </cell>
        </row>
        <row r="1142">
          <cell r="A1142" t="str">
            <v>GOV_2006_A_EE_STB</v>
          </cell>
          <cell r="B1142" t="str">
            <v>GOV</v>
          </cell>
          <cell r="C1142">
            <v>2006</v>
          </cell>
          <cell r="D1142" t="str">
            <v>A</v>
          </cell>
          <cell r="E1142" t="str">
            <v>STB</v>
          </cell>
          <cell r="F1142" t="str">
            <v>EE</v>
          </cell>
          <cell r="G1142" t="str">
            <v>.</v>
          </cell>
          <cell r="H1142">
            <v>2.1</v>
          </cell>
          <cell r="I1142">
            <v>1.7</v>
          </cell>
          <cell r="J1142">
            <v>0.6</v>
          </cell>
          <cell r="K1142">
            <v>1.2</v>
          </cell>
          <cell r="L1142">
            <v>1.6</v>
          </cell>
          <cell r="M1142">
            <v>1.6</v>
          </cell>
          <cell r="N1142" t="str">
            <v>.</v>
          </cell>
        </row>
        <row r="1143">
          <cell r="A1143" t="str">
            <v>GOV_2006_A_CY_STB</v>
          </cell>
          <cell r="B1143" t="str">
            <v>GOV</v>
          </cell>
          <cell r="C1143">
            <v>2006</v>
          </cell>
          <cell r="D1143" t="str">
            <v>A</v>
          </cell>
          <cell r="E1143" t="str">
            <v>STB</v>
          </cell>
          <cell r="F1143" t="str">
            <v>CY</v>
          </cell>
          <cell r="G1143" t="str">
            <v>.</v>
          </cell>
          <cell r="H1143">
            <v>-2.8</v>
          </cell>
          <cell r="I1143">
            <v>-1.6</v>
          </cell>
          <cell r="J1143">
            <v>-1</v>
          </cell>
          <cell r="K1143">
            <v>-0.2</v>
          </cell>
          <cell r="L1143">
            <v>-0.1</v>
          </cell>
          <cell r="M1143">
            <v>-0.1</v>
          </cell>
          <cell r="N1143" t="str">
            <v>.</v>
          </cell>
        </row>
        <row r="1144">
          <cell r="A1144" t="str">
            <v>GOV_2006_A_LV_STB</v>
          </cell>
          <cell r="B1144" t="str">
            <v>GOV</v>
          </cell>
          <cell r="C1144">
            <v>2006</v>
          </cell>
          <cell r="D1144" t="str">
            <v>A</v>
          </cell>
          <cell r="E1144" t="str">
            <v>STB</v>
          </cell>
          <cell r="F1144" t="str">
            <v>LV</v>
          </cell>
          <cell r="G1144" t="str">
            <v>.</v>
          </cell>
          <cell r="H1144">
            <v>0</v>
          </cell>
          <cell r="I1144">
            <v>-0.9</v>
          </cell>
          <cell r="J1144">
            <v>-1.8</v>
          </cell>
          <cell r="K1144">
            <v>-1.1000000000000001</v>
          </cell>
          <cell r="L1144">
            <v>-0.5</v>
          </cell>
          <cell r="M1144" t="str">
            <v>.</v>
          </cell>
          <cell r="N1144" t="str">
            <v>.</v>
          </cell>
        </row>
        <row r="1145">
          <cell r="A1145" t="str">
            <v>GOV_2006_A_LT_STB</v>
          </cell>
          <cell r="B1145" t="str">
            <v>GOV</v>
          </cell>
          <cell r="C1145">
            <v>2006</v>
          </cell>
          <cell r="D1145" t="str">
            <v>A</v>
          </cell>
          <cell r="E1145" t="str">
            <v>STB</v>
          </cell>
          <cell r="F1145" t="str">
            <v>LT</v>
          </cell>
          <cell r="G1145" t="str">
            <v>.</v>
          </cell>
          <cell r="H1145">
            <v>-1</v>
          </cell>
          <cell r="I1145">
            <v>-2</v>
          </cell>
          <cell r="J1145">
            <v>-1.7</v>
          </cell>
          <cell r="K1145">
            <v>-1</v>
          </cell>
          <cell r="L1145">
            <v>-0.2</v>
          </cell>
          <cell r="M1145" t="str">
            <v>.</v>
          </cell>
          <cell r="N1145" t="str">
            <v>.</v>
          </cell>
        </row>
        <row r="1146">
          <cell r="A1146" t="str">
            <v>GOV_2006_A_HU_STB</v>
          </cell>
          <cell r="B1146" t="str">
            <v>GOV</v>
          </cell>
          <cell r="C1146">
            <v>2006</v>
          </cell>
          <cell r="D1146" t="str">
            <v>A</v>
          </cell>
          <cell r="E1146" t="str">
            <v>STB</v>
          </cell>
          <cell r="F1146" t="str">
            <v>HU</v>
          </cell>
          <cell r="G1146" t="str">
            <v>.</v>
          </cell>
          <cell r="H1146">
            <v>-8.1</v>
          </cell>
          <cell r="I1146">
            <v>-9.6999999999999993</v>
          </cell>
          <cell r="J1146">
            <v>-5.7</v>
          </cell>
          <cell r="K1146">
            <v>-3.8</v>
          </cell>
          <cell r="L1146">
            <v>-2.8</v>
          </cell>
          <cell r="M1146">
            <v>-2.5</v>
          </cell>
          <cell r="N1146" t="str">
            <v>.</v>
          </cell>
        </row>
        <row r="1147">
          <cell r="A1147" t="str">
            <v>GOV_2006_A_MT_STB</v>
          </cell>
          <cell r="B1147" t="str">
            <v>GOV</v>
          </cell>
          <cell r="C1147">
            <v>2006</v>
          </cell>
          <cell r="D1147" t="str">
            <v>A</v>
          </cell>
          <cell r="E1147" t="str">
            <v>STB</v>
          </cell>
          <cell r="F1147" t="str">
            <v>MT</v>
          </cell>
          <cell r="G1147" t="str">
            <v>.</v>
          </cell>
          <cell r="H1147">
            <v>-3.9</v>
          </cell>
          <cell r="I1147">
            <v>-3</v>
          </cell>
          <cell r="J1147">
            <v>-2</v>
          </cell>
          <cell r="K1147">
            <v>-1</v>
          </cell>
          <cell r="L1147">
            <v>-0.4</v>
          </cell>
          <cell r="M1147" t="str">
            <v>.</v>
          </cell>
          <cell r="N1147" t="str">
            <v>.</v>
          </cell>
        </row>
        <row r="1148">
          <cell r="A1148" t="str">
            <v>GOV_2006_A_PL_STB</v>
          </cell>
          <cell r="B1148" t="str">
            <v>GOV</v>
          </cell>
          <cell r="C1148">
            <v>2006</v>
          </cell>
          <cell r="D1148" t="str">
            <v>A</v>
          </cell>
          <cell r="E1148" t="str">
            <v>STB</v>
          </cell>
          <cell r="F1148" t="str">
            <v>PL</v>
          </cell>
          <cell r="G1148" t="str">
            <v>.</v>
          </cell>
          <cell r="H1148" t="str">
            <v>−2.4</v>
          </cell>
          <cell r="I1148" t="str">
            <v>−2.1</v>
          </cell>
          <cell r="J1148" t="str">
            <v>−1.6</v>
          </cell>
          <cell r="K1148" t="str">
            <v>−1.1</v>
          </cell>
          <cell r="L1148" t="str">
            <v>−0.7</v>
          </cell>
          <cell r="M1148" t="str">
            <v>.</v>
          </cell>
          <cell r="N1148" t="str">
            <v>.</v>
          </cell>
        </row>
        <row r="1149">
          <cell r="A1149" t="str">
            <v>GOV_2006_A_SI_STB</v>
          </cell>
          <cell r="B1149" t="str">
            <v>GOV</v>
          </cell>
          <cell r="C1149">
            <v>2006</v>
          </cell>
          <cell r="D1149" t="str">
            <v>A</v>
          </cell>
          <cell r="E1149" t="str">
            <v>STB</v>
          </cell>
          <cell r="F1149" t="str">
            <v>SI</v>
          </cell>
          <cell r="G1149" t="str">
            <v>.</v>
          </cell>
          <cell r="H1149">
            <v>-1.2</v>
          </cell>
          <cell r="I1149">
            <v>-1.7</v>
          </cell>
          <cell r="J1149">
            <v>-1.6</v>
          </cell>
          <cell r="K1149">
            <v>-1.8</v>
          </cell>
          <cell r="L1149">
            <v>-1</v>
          </cell>
          <cell r="M1149" t="str">
            <v>.</v>
          </cell>
          <cell r="N1149" t="str">
            <v>.</v>
          </cell>
        </row>
        <row r="1150">
          <cell r="A1150" t="str">
            <v>GOV_2006_A_SK_STB</v>
          </cell>
          <cell r="B1150" t="str">
            <v>GOV</v>
          </cell>
          <cell r="C1150">
            <v>2006</v>
          </cell>
          <cell r="D1150" t="str">
            <v>A</v>
          </cell>
          <cell r="E1150" t="str">
            <v>STB</v>
          </cell>
          <cell r="F1150" t="str">
            <v>SK</v>
          </cell>
          <cell r="G1150" t="str">
            <v>.</v>
          </cell>
          <cell r="H1150">
            <v>-2.2999999999999998</v>
          </cell>
          <cell r="I1150">
            <v>-3.8</v>
          </cell>
          <cell r="J1150">
            <v>-3</v>
          </cell>
          <cell r="K1150">
            <v>-2.5</v>
          </cell>
          <cell r="L1150">
            <v>-1.9</v>
          </cell>
          <cell r="M1150" t="str">
            <v>.</v>
          </cell>
          <cell r="N1150" t="str">
            <v>.</v>
          </cell>
        </row>
        <row r="1151">
          <cell r="A1151" t="str">
            <v>GOV_2006_A_SE_STB</v>
          </cell>
          <cell r="B1151" t="str">
            <v>GOV</v>
          </cell>
          <cell r="C1151">
            <v>2006</v>
          </cell>
          <cell r="D1151" t="str">
            <v>A</v>
          </cell>
          <cell r="E1151" t="str">
            <v>STB</v>
          </cell>
          <cell r="F1151" t="str">
            <v>SE</v>
          </cell>
          <cell r="G1151" t="str">
            <v>.</v>
          </cell>
          <cell r="H1151">
            <v>3</v>
          </cell>
          <cell r="I1151">
            <v>3</v>
          </cell>
          <cell r="J1151">
            <v>2.2000000000000002</v>
          </cell>
          <cell r="K1151">
            <v>2.5</v>
          </cell>
          <cell r="L1151">
            <v>3</v>
          </cell>
          <cell r="M1151" t="str">
            <v>.</v>
          </cell>
          <cell r="N1151" t="str">
            <v>.</v>
          </cell>
        </row>
        <row r="1152">
          <cell r="A1152" t="str">
            <v>GOV_2006_A_GB_STB</v>
          </cell>
          <cell r="B1152" t="str">
            <v>GOV</v>
          </cell>
          <cell r="C1152">
            <v>2006</v>
          </cell>
          <cell r="D1152" t="str">
            <v>A</v>
          </cell>
          <cell r="E1152" t="str">
            <v>STB</v>
          </cell>
          <cell r="F1152" t="str">
            <v>GB</v>
          </cell>
          <cell r="G1152" t="str">
            <v>.</v>
          </cell>
          <cell r="H1152">
            <v>-3</v>
          </cell>
          <cell r="I1152">
            <v>-2.5</v>
          </cell>
          <cell r="J1152">
            <v>-2.1</v>
          </cell>
          <cell r="K1152">
            <v>-1.7</v>
          </cell>
          <cell r="L1152">
            <v>-1.5</v>
          </cell>
          <cell r="M1152">
            <v>-1.4</v>
          </cell>
          <cell r="N1152">
            <v>-1.3</v>
          </cell>
        </row>
        <row r="1153">
          <cell r="A1153" t="str">
            <v>GOV_2006_A_D3_STB</v>
          </cell>
          <cell r="B1153" t="str">
            <v>GOV</v>
          </cell>
          <cell r="C1153">
            <v>2006</v>
          </cell>
          <cell r="D1153" t="str">
            <v>A</v>
          </cell>
          <cell r="E1153" t="str">
            <v>STB</v>
          </cell>
          <cell r="F1153" t="str">
            <v>D3</v>
          </cell>
          <cell r="G1153" t="str">
            <v>.</v>
          </cell>
          <cell r="H1153" t="str">
            <v>.</v>
          </cell>
          <cell r="I1153" t="str">
            <v>.</v>
          </cell>
          <cell r="J1153" t="str">
            <v>.</v>
          </cell>
          <cell r="K1153" t="str">
            <v>.</v>
          </cell>
          <cell r="L1153" t="str">
            <v>.</v>
          </cell>
          <cell r="M1153" t="str">
            <v>.</v>
          </cell>
          <cell r="N1153" t="str">
            <v>.</v>
          </cell>
        </row>
        <row r="1154">
          <cell r="A1154" t="str">
            <v>GOV_2006_A_I3_YER</v>
          </cell>
          <cell r="B1154" t="str">
            <v>GOV</v>
          </cell>
          <cell r="C1154">
            <v>2006</v>
          </cell>
          <cell r="D1154" t="str">
            <v>A</v>
          </cell>
          <cell r="E1154" t="str">
            <v>YER</v>
          </cell>
          <cell r="F1154" t="str">
            <v>I3</v>
          </cell>
          <cell r="G1154" t="str">
            <v>.</v>
          </cell>
          <cell r="H1154">
            <v>1.3884098525940203</v>
          </cell>
          <cell r="I1154">
            <v>2.5924201468491357</v>
          </cell>
          <cell r="J1154">
            <v>2.177505878489812</v>
          </cell>
          <cell r="K1154">
            <v>2.2080983906307994</v>
          </cell>
          <cell r="L1154">
            <v>2.2271027604430342</v>
          </cell>
          <cell r="M1154">
            <v>2.2213641530291652</v>
          </cell>
          <cell r="N1154" t="str">
            <v>.</v>
          </cell>
        </row>
        <row r="1155">
          <cell r="A1155" t="str">
            <v>GOV_2006_A_I3_YEN</v>
          </cell>
          <cell r="B1155" t="str">
            <v>GOV</v>
          </cell>
          <cell r="C1155">
            <v>2006</v>
          </cell>
          <cell r="D1155" t="str">
            <v>A</v>
          </cell>
          <cell r="E1155" t="str">
            <v>YEN</v>
          </cell>
          <cell r="F1155" t="str">
            <v>I3</v>
          </cell>
          <cell r="G1155" t="str">
            <v>.</v>
          </cell>
          <cell r="H1155">
            <v>3.2753374883840864</v>
          </cell>
          <cell r="I1155">
            <v>4.4566972080835701</v>
          </cell>
          <cell r="J1155">
            <v>4.0378132201886032</v>
          </cell>
          <cell r="K1155">
            <v>3.9690100630359115</v>
          </cell>
          <cell r="L1155">
            <v>3.9327153398269905</v>
          </cell>
          <cell r="M1155" t="str">
            <v>.</v>
          </cell>
          <cell r="N1155" t="str">
            <v>.</v>
          </cell>
        </row>
        <row r="1156">
          <cell r="A1156" t="str">
            <v>GOV_2006_A_I3_YED</v>
          </cell>
          <cell r="B1156" t="str">
            <v>GOV</v>
          </cell>
          <cell r="C1156">
            <v>2006</v>
          </cell>
          <cell r="D1156" t="str">
            <v>A</v>
          </cell>
          <cell r="E1156" t="str">
            <v>YED</v>
          </cell>
          <cell r="F1156" t="str">
            <v>I3</v>
          </cell>
          <cell r="G1156" t="str">
            <v>.</v>
          </cell>
          <cell r="H1156" t="str">
            <v>.</v>
          </cell>
          <cell r="I1156" t="str">
            <v>.</v>
          </cell>
          <cell r="J1156" t="str">
            <v>.</v>
          </cell>
          <cell r="K1156" t="str">
            <v>.</v>
          </cell>
          <cell r="L1156" t="str">
            <v>.</v>
          </cell>
          <cell r="M1156" t="str">
            <v>.</v>
          </cell>
          <cell r="N1156" t="str">
            <v>.</v>
          </cell>
        </row>
        <row r="1157">
          <cell r="A1157" t="str">
            <v>GOV_2006_A_I3_PYER</v>
          </cell>
          <cell r="B1157" t="str">
            <v>GOV</v>
          </cell>
          <cell r="C1157">
            <v>2006</v>
          </cell>
          <cell r="D1157" t="str">
            <v>A</v>
          </cell>
          <cell r="E1157" t="str">
            <v>PYER</v>
          </cell>
          <cell r="F1157" t="str">
            <v>I3</v>
          </cell>
          <cell r="G1157" t="str">
            <v>.</v>
          </cell>
          <cell r="H1157" t="str">
            <v>.</v>
          </cell>
          <cell r="I1157" t="str">
            <v>.</v>
          </cell>
          <cell r="J1157" t="str">
            <v>.</v>
          </cell>
          <cell r="K1157" t="str">
            <v>.</v>
          </cell>
          <cell r="L1157" t="str">
            <v>.</v>
          </cell>
          <cell r="M1157" t="str">
            <v>.</v>
          </cell>
          <cell r="N1157" t="str">
            <v>.</v>
          </cell>
        </row>
        <row r="1158">
          <cell r="A1158" t="str">
            <v>GOV_2006_A_I3_GAP</v>
          </cell>
          <cell r="B1158" t="str">
            <v>GOV</v>
          </cell>
          <cell r="C1158">
            <v>2006</v>
          </cell>
          <cell r="D1158" t="str">
            <v>A</v>
          </cell>
          <cell r="E1158" t="str">
            <v>GAP</v>
          </cell>
          <cell r="F1158" t="str">
            <v>I3</v>
          </cell>
          <cell r="G1158" t="str">
            <v>.</v>
          </cell>
          <cell r="H1158">
            <v>-0.91448323844946355</v>
          </cell>
          <cell r="I1158">
            <v>-0.55167338474729055</v>
          </cell>
          <cell r="J1158">
            <v>-0.52305396462135345</v>
          </cell>
          <cell r="K1158">
            <v>-0.50486192592301693</v>
          </cell>
          <cell r="L1158">
            <v>-0.3728128467224508</v>
          </cell>
          <cell r="M1158" t="str">
            <v>.</v>
          </cell>
          <cell r="N1158" t="str">
            <v>.</v>
          </cell>
        </row>
        <row r="1159">
          <cell r="A1159" t="str">
            <v>GOV_2006_A_I3_DEF</v>
          </cell>
          <cell r="B1159" t="str">
            <v>GOV</v>
          </cell>
          <cell r="C1159">
            <v>2006</v>
          </cell>
          <cell r="D1159" t="str">
            <v>A</v>
          </cell>
          <cell r="E1159" t="str">
            <v>DEF</v>
          </cell>
          <cell r="F1159" t="str">
            <v>I3</v>
          </cell>
          <cell r="G1159" t="str">
            <v>.</v>
          </cell>
          <cell r="H1159">
            <v>-2.4382916292071077</v>
          </cell>
          <cell r="I1159">
            <v>-1.9</v>
          </cell>
          <cell r="J1159">
            <v>-1.3616499778148781</v>
          </cell>
          <cell r="K1159">
            <v>-1.0629381826484832</v>
          </cell>
          <cell r="L1159">
            <v>-0.52322038292176554</v>
          </cell>
          <cell r="M1159">
            <v>1.524007720049185E-3</v>
          </cell>
          <cell r="N1159" t="str">
            <v>.</v>
          </cell>
        </row>
        <row r="1160">
          <cell r="A1160" t="str">
            <v>GOV_2006_A_I3_PDF</v>
          </cell>
          <cell r="B1160" t="str">
            <v>GOV</v>
          </cell>
          <cell r="C1160">
            <v>2006</v>
          </cell>
          <cell r="D1160" t="str">
            <v>A</v>
          </cell>
          <cell r="E1160" t="str">
            <v>PDF</v>
          </cell>
          <cell r="F1160" t="str">
            <v>I3</v>
          </cell>
          <cell r="G1160" t="str">
            <v>.</v>
          </cell>
          <cell r="H1160">
            <v>0.6273408727832247</v>
          </cell>
          <cell r="I1160">
            <v>0.96877352403710415</v>
          </cell>
          <cell r="J1160">
            <v>1.5157991522892835</v>
          </cell>
          <cell r="K1160">
            <v>1.7984919660627645</v>
          </cell>
          <cell r="L1160">
            <v>2.3759096493778475</v>
          </cell>
          <cell r="M1160" t="str">
            <v>.</v>
          </cell>
          <cell r="N1160" t="str">
            <v>.</v>
          </cell>
        </row>
        <row r="1161">
          <cell r="A1161" t="str">
            <v>GOV_2006_A_I3_CAB</v>
          </cell>
          <cell r="B1161" t="str">
            <v>GOV</v>
          </cell>
          <cell r="C1161">
            <v>2006</v>
          </cell>
          <cell r="D1161" t="str">
            <v>A</v>
          </cell>
          <cell r="E1161" t="str">
            <v>CAB</v>
          </cell>
          <cell r="F1161" t="str">
            <v>I3</v>
          </cell>
          <cell r="G1161" t="str">
            <v>.</v>
          </cell>
          <cell r="H1161">
            <v>-1.8189779720363266</v>
          </cell>
          <cell r="I1161">
            <v>-1.6954563493788193</v>
          </cell>
          <cell r="J1161">
            <v>-1.1512660202490108</v>
          </cell>
          <cell r="K1161">
            <v>-0.8237974958244747</v>
          </cell>
          <cell r="L1161">
            <v>-0.34580165323879758</v>
          </cell>
          <cell r="M1161" t="str">
            <v>.</v>
          </cell>
          <cell r="N1161" t="str">
            <v>.</v>
          </cell>
        </row>
        <row r="1162">
          <cell r="A1162" t="str">
            <v>GOV_2006_A_I3_CAPDF</v>
          </cell>
          <cell r="B1162" t="str">
            <v>GOV</v>
          </cell>
          <cell r="C1162">
            <v>2006</v>
          </cell>
          <cell r="D1162" t="str">
            <v>A</v>
          </cell>
          <cell r="E1162" t="str">
            <v>CAPDF</v>
          </cell>
          <cell r="F1162" t="str">
            <v>I3</v>
          </cell>
          <cell r="G1162" t="str">
            <v>.</v>
          </cell>
          <cell r="H1162">
            <v>1.1466051995384468</v>
          </cell>
          <cell r="I1162">
            <v>1.0563391126354329</v>
          </cell>
          <cell r="J1162">
            <v>1.7407906464652849</v>
          </cell>
          <cell r="K1162">
            <v>2.1452728506787513</v>
          </cell>
          <cell r="L1162">
            <v>2.5514409940285789</v>
          </cell>
          <cell r="M1162" t="str">
            <v>.</v>
          </cell>
          <cell r="N1162" t="str">
            <v>.</v>
          </cell>
        </row>
        <row r="1163">
          <cell r="A1163" t="str">
            <v>GOV_2006_A_I3_TOE</v>
          </cell>
          <cell r="B1163" t="str">
            <v>GOV</v>
          </cell>
          <cell r="C1163">
            <v>2006</v>
          </cell>
          <cell r="D1163" t="str">
            <v>A</v>
          </cell>
          <cell r="E1163" t="str">
            <v>TOE</v>
          </cell>
          <cell r="F1163" t="str">
            <v>I3</v>
          </cell>
          <cell r="G1163" t="str">
            <v>.</v>
          </cell>
          <cell r="H1163">
            <v>47.411584753840351</v>
          </cell>
          <cell r="I1163">
            <v>47.171029765227694</v>
          </cell>
          <cell r="J1163">
            <v>46.677686972061558</v>
          </cell>
          <cell r="K1163">
            <v>46.247847646111829</v>
          </cell>
          <cell r="L1163">
            <v>45.6367445512617</v>
          </cell>
          <cell r="M1163" t="str">
            <v>.</v>
          </cell>
          <cell r="N1163" t="str">
            <v>.</v>
          </cell>
        </row>
        <row r="1164">
          <cell r="A1164" t="str">
            <v>GOV_2006_A_I3_MAL</v>
          </cell>
          <cell r="B1164" t="str">
            <v>GOV</v>
          </cell>
          <cell r="C1164">
            <v>2006</v>
          </cell>
          <cell r="D1164" t="str">
            <v>A</v>
          </cell>
          <cell r="E1164" t="str">
            <v>MAL</v>
          </cell>
          <cell r="F1164" t="str">
            <v>I3</v>
          </cell>
          <cell r="G1164" t="str">
            <v>.</v>
          </cell>
          <cell r="H1164">
            <v>38.051113118019344</v>
          </cell>
          <cell r="I1164">
            <v>67.854075542169426</v>
          </cell>
          <cell r="J1164">
            <v>66.008764983779542</v>
          </cell>
          <cell r="K1164">
            <v>64.443426073649846</v>
          </cell>
          <cell r="L1164">
            <v>62.811976071301387</v>
          </cell>
          <cell r="M1164" t="str">
            <v>.</v>
          </cell>
          <cell r="N1164" t="str">
            <v>.</v>
          </cell>
        </row>
        <row r="1165">
          <cell r="A1165" t="str">
            <v>GOV_2006_A_I3_HICP</v>
          </cell>
          <cell r="B1165" t="str">
            <v>GOV</v>
          </cell>
          <cell r="C1165">
            <v>2006</v>
          </cell>
          <cell r="D1165" t="str">
            <v>A</v>
          </cell>
          <cell r="E1165" t="str">
            <v>HICP</v>
          </cell>
          <cell r="F1165" t="str">
            <v>I3</v>
          </cell>
          <cell r="G1165" t="str">
            <v>.</v>
          </cell>
          <cell r="H1165">
            <v>1.1466051995384468</v>
          </cell>
          <cell r="I1165">
            <v>1.0563391126354331</v>
          </cell>
          <cell r="J1165">
            <v>1.7407906464652847</v>
          </cell>
          <cell r="K1165">
            <v>2.1452728506787513</v>
          </cell>
          <cell r="L1165">
            <v>2.5514409940285785</v>
          </cell>
          <cell r="M1165" t="str">
            <v>.</v>
          </cell>
          <cell r="N1165" t="str">
            <v>.</v>
          </cell>
        </row>
        <row r="1166">
          <cell r="A1166" t="str">
            <v>GOV_2006_A_I3_STB</v>
          </cell>
          <cell r="B1166" t="str">
            <v>GOV</v>
          </cell>
          <cell r="C1166">
            <v>2006</v>
          </cell>
          <cell r="D1166" t="str">
            <v>A</v>
          </cell>
          <cell r="E1166" t="str">
            <v>STB</v>
          </cell>
          <cell r="F1166" t="str">
            <v>I3</v>
          </cell>
          <cell r="G1166" t="str">
            <v>.</v>
          </cell>
          <cell r="H1166">
            <v>-2.0800918598391358</v>
          </cell>
          <cell r="I1166">
            <v>-1.6274467857958186</v>
          </cell>
          <cell r="J1166">
            <v>-1.1763128626837167</v>
          </cell>
          <cell r="K1166">
            <v>-0.8842033191935853</v>
          </cell>
          <cell r="L1166">
            <v>-0.38521198064282702</v>
          </cell>
          <cell r="M1166" t="str">
            <v>.</v>
          </cell>
          <cell r="N1166" t="str">
            <v>.</v>
          </cell>
        </row>
        <row r="1167">
          <cell r="A1167" t="str">
            <v>GOV_2006_A_I3_TOR</v>
          </cell>
          <cell r="B1167" t="str">
            <v>GOV</v>
          </cell>
          <cell r="C1167">
            <v>2006</v>
          </cell>
          <cell r="D1167" t="str">
            <v>A</v>
          </cell>
          <cell r="E1167" t="str">
            <v>TOR</v>
          </cell>
          <cell r="F1167" t="str">
            <v>I3</v>
          </cell>
          <cell r="G1167" t="str">
            <v>.</v>
          </cell>
          <cell r="H1167">
            <v>44.938377014040427</v>
          </cell>
          <cell r="I1167">
            <v>45.609018982301663</v>
          </cell>
          <cell r="J1167">
            <v>45.7146445532209</v>
          </cell>
          <cell r="K1167">
            <v>45.447786449783933</v>
          </cell>
          <cell r="L1167">
            <v>45.6367445512617</v>
          </cell>
          <cell r="M1167" t="str">
            <v>.</v>
          </cell>
          <cell r="N1167" t="str">
            <v>.</v>
          </cell>
        </row>
        <row r="1168">
          <cell r="A1168" t="str">
            <v>GOV_2006_A_BG_YER</v>
          </cell>
          <cell r="B1168" t="str">
            <v>GOV</v>
          </cell>
          <cell r="C1168">
            <v>2006</v>
          </cell>
          <cell r="D1168" t="str">
            <v>A</v>
          </cell>
          <cell r="E1168" t="str">
            <v>YER</v>
          </cell>
          <cell r="F1168" t="str">
            <v>BG</v>
          </cell>
          <cell r="G1168" t="str">
            <v>.</v>
          </cell>
          <cell r="H1168">
            <v>5.54</v>
          </cell>
          <cell r="I1168">
            <v>5.9</v>
          </cell>
          <cell r="J1168">
            <v>5.93</v>
          </cell>
          <cell r="K1168">
            <v>6.18</v>
          </cell>
          <cell r="L1168">
            <v>6.14</v>
          </cell>
          <cell r="M1168" t="str">
            <v>.</v>
          </cell>
          <cell r="N1168" t="str">
            <v>.</v>
          </cell>
        </row>
        <row r="1169">
          <cell r="A1169" t="str">
            <v>GOV_2006_A_BG_YEN</v>
          </cell>
          <cell r="B1169" t="str">
            <v>GOV</v>
          </cell>
          <cell r="C1169">
            <v>2006</v>
          </cell>
          <cell r="D1169" t="str">
            <v>A</v>
          </cell>
          <cell r="E1169" t="str">
            <v>YEN</v>
          </cell>
          <cell r="F1169" t="str">
            <v>BG</v>
          </cell>
          <cell r="G1169" t="str">
            <v>.</v>
          </cell>
          <cell r="H1169">
            <v>9.6</v>
          </cell>
          <cell r="I1169">
            <v>12.86</v>
          </cell>
          <cell r="J1169">
            <v>9.93</v>
          </cell>
          <cell r="K1169">
            <v>9.1</v>
          </cell>
          <cell r="L1169">
            <v>9.18</v>
          </cell>
          <cell r="M1169" t="str">
            <v>.</v>
          </cell>
          <cell r="N1169" t="str">
            <v>.</v>
          </cell>
        </row>
        <row r="1170">
          <cell r="A1170" t="str">
            <v>GOV_2006_A_BG_YED</v>
          </cell>
          <cell r="B1170" t="str">
            <v>GOV</v>
          </cell>
          <cell r="C1170">
            <v>2006</v>
          </cell>
          <cell r="D1170" t="str">
            <v>A</v>
          </cell>
          <cell r="E1170" t="str">
            <v>YED</v>
          </cell>
          <cell r="F1170" t="str">
            <v>BG</v>
          </cell>
          <cell r="G1170" t="str">
            <v>.</v>
          </cell>
          <cell r="M1170" t="str">
            <v>.</v>
          </cell>
          <cell r="N1170" t="str">
            <v>.</v>
          </cell>
        </row>
        <row r="1171">
          <cell r="A1171" t="str">
            <v>GOV_2006_A_BG_PYER</v>
          </cell>
          <cell r="B1171" t="str">
            <v>GOV</v>
          </cell>
          <cell r="C1171">
            <v>2006</v>
          </cell>
          <cell r="D1171" t="str">
            <v>A</v>
          </cell>
          <cell r="E1171" t="str">
            <v>PYER</v>
          </cell>
          <cell r="F1171" t="str">
            <v>BG</v>
          </cell>
          <cell r="G1171" t="str">
            <v>.</v>
          </cell>
          <cell r="H1171">
            <v>5.5</v>
          </cell>
          <cell r="I1171">
            <v>5.9</v>
          </cell>
          <cell r="J1171">
            <v>5.9</v>
          </cell>
          <cell r="K1171">
            <v>6.2</v>
          </cell>
          <cell r="L1171">
            <v>6.1</v>
          </cell>
          <cell r="M1171" t="str">
            <v>.</v>
          </cell>
          <cell r="N1171" t="str">
            <v>.</v>
          </cell>
        </row>
        <row r="1172">
          <cell r="A1172" t="str">
            <v>GOV_2006_A_BG_GAP</v>
          </cell>
          <cell r="B1172" t="str">
            <v>GOV</v>
          </cell>
          <cell r="C1172">
            <v>2006</v>
          </cell>
          <cell r="D1172" t="str">
            <v>A</v>
          </cell>
          <cell r="E1172" t="str">
            <v>GAP</v>
          </cell>
          <cell r="F1172" t="str">
            <v>BG</v>
          </cell>
          <cell r="G1172" t="str">
            <v>.</v>
          </cell>
          <cell r="H1172">
            <v>-0.05</v>
          </cell>
          <cell r="I1172">
            <v>0.69</v>
          </cell>
          <cell r="J1172">
            <v>1.01</v>
          </cell>
          <cell r="K1172">
            <v>1.19</v>
          </cell>
          <cell r="L1172">
            <v>0.9</v>
          </cell>
          <cell r="M1172" t="str">
            <v>.</v>
          </cell>
          <cell r="N1172" t="str">
            <v>.</v>
          </cell>
        </row>
        <row r="1173">
          <cell r="A1173" t="str">
            <v>GOV_2006_A_BG_DEF</v>
          </cell>
          <cell r="B1173" t="str">
            <v>GOV</v>
          </cell>
          <cell r="C1173">
            <v>2006</v>
          </cell>
          <cell r="D1173" t="str">
            <v>A</v>
          </cell>
          <cell r="E1173" t="str">
            <v>DEF</v>
          </cell>
          <cell r="F1173" t="str">
            <v>BG</v>
          </cell>
          <cell r="G1173" t="str">
            <v>.</v>
          </cell>
          <cell r="H1173">
            <v>2.4</v>
          </cell>
          <cell r="I1173">
            <v>3.2</v>
          </cell>
          <cell r="J1173">
            <v>0.8</v>
          </cell>
          <cell r="K1173">
            <v>1.5</v>
          </cell>
          <cell r="L1173">
            <v>1.5</v>
          </cell>
          <cell r="M1173" t="str">
            <v>.</v>
          </cell>
          <cell r="N1173" t="str">
            <v>.</v>
          </cell>
        </row>
        <row r="1174">
          <cell r="A1174" t="str">
            <v>GOV_2006_A_BG_PDF</v>
          </cell>
          <cell r="B1174" t="str">
            <v>GOV</v>
          </cell>
          <cell r="C1174">
            <v>2006</v>
          </cell>
          <cell r="D1174" t="str">
            <v>A</v>
          </cell>
          <cell r="E1174" t="str">
            <v>PDF</v>
          </cell>
          <cell r="F1174" t="str">
            <v>BG</v>
          </cell>
          <cell r="G1174" t="str">
            <v>.</v>
          </cell>
          <cell r="H1174">
            <v>3.9</v>
          </cell>
          <cell r="I1174">
            <v>4.5999999999999996</v>
          </cell>
          <cell r="J1174">
            <v>2.2000000000000002</v>
          </cell>
          <cell r="K1174">
            <v>2.8</v>
          </cell>
          <cell r="L1174">
            <v>2.7</v>
          </cell>
          <cell r="M1174" t="str">
            <v>.</v>
          </cell>
          <cell r="N1174" t="str">
            <v>.</v>
          </cell>
        </row>
        <row r="1175">
          <cell r="A1175" t="str">
            <v>GOV_2006_A_BG_CAB</v>
          </cell>
          <cell r="B1175" t="str">
            <v>GOV</v>
          </cell>
          <cell r="C1175">
            <v>2006</v>
          </cell>
          <cell r="D1175" t="str">
            <v>A</v>
          </cell>
          <cell r="E1175" t="str">
            <v>CAB</v>
          </cell>
          <cell r="F1175" t="str">
            <v>BG</v>
          </cell>
          <cell r="G1175" t="str">
            <v>.</v>
          </cell>
          <cell r="H1175">
            <v>2.38</v>
          </cell>
          <cell r="I1175">
            <v>2.94</v>
          </cell>
          <cell r="J1175">
            <v>0.38</v>
          </cell>
          <cell r="K1175">
            <v>1.05</v>
          </cell>
          <cell r="L1175">
            <v>1.1299999999999999</v>
          </cell>
          <cell r="M1175" t="str">
            <v>.</v>
          </cell>
          <cell r="N1175" t="str">
            <v>.</v>
          </cell>
        </row>
        <row r="1176">
          <cell r="A1176" t="str">
            <v>GOV_2006_A_BG_CAPDF</v>
          </cell>
          <cell r="B1176" t="str">
            <v>GOV</v>
          </cell>
          <cell r="C1176">
            <v>2006</v>
          </cell>
          <cell r="D1176" t="str">
            <v>A</v>
          </cell>
          <cell r="E1176" t="str">
            <v>CAPDF</v>
          </cell>
          <cell r="F1176" t="str">
            <v>BG</v>
          </cell>
          <cell r="G1176" t="str">
            <v>.</v>
          </cell>
          <cell r="H1176">
            <v>3.98</v>
          </cell>
          <cell r="I1176">
            <v>4.34</v>
          </cell>
          <cell r="J1176">
            <v>1.78</v>
          </cell>
          <cell r="K1176">
            <v>1.35</v>
          </cell>
          <cell r="L1176">
            <v>1.33</v>
          </cell>
          <cell r="M1176" t="str">
            <v>.</v>
          </cell>
          <cell r="N1176" t="str">
            <v>.</v>
          </cell>
        </row>
        <row r="1177">
          <cell r="A1177" t="str">
            <v>GOV_2006_A_BG_TOE</v>
          </cell>
          <cell r="B1177" t="str">
            <v>GOV</v>
          </cell>
          <cell r="C1177">
            <v>2006</v>
          </cell>
          <cell r="D1177" t="str">
            <v>A</v>
          </cell>
          <cell r="E1177" t="str">
            <v>TOE</v>
          </cell>
          <cell r="F1177" t="str">
            <v>BG</v>
          </cell>
          <cell r="G1177" t="str">
            <v>.</v>
          </cell>
          <cell r="H1177">
            <v>40.1</v>
          </cell>
          <cell r="I1177">
            <v>38.200000000000003</v>
          </cell>
          <cell r="J1177">
            <v>41</v>
          </cell>
          <cell r="K1177">
            <v>40.200000000000003</v>
          </cell>
          <cell r="L1177">
            <v>40.200000000000003</v>
          </cell>
          <cell r="M1177" t="str">
            <v>.</v>
          </cell>
          <cell r="N1177" t="str">
            <v>.</v>
          </cell>
        </row>
        <row r="1178">
          <cell r="A1178" t="str">
            <v>GOV_2006_A_BG_MAL</v>
          </cell>
          <cell r="B1178" t="str">
            <v>GOV</v>
          </cell>
          <cell r="C1178">
            <v>2006</v>
          </cell>
          <cell r="D1178" t="str">
            <v>A</v>
          </cell>
          <cell r="E1178" t="str">
            <v>MAL</v>
          </cell>
          <cell r="F1178" t="str">
            <v>BG</v>
          </cell>
          <cell r="G1178" t="str">
            <v>.</v>
          </cell>
          <cell r="H1178">
            <v>29.8</v>
          </cell>
          <cell r="I1178">
            <v>25.3</v>
          </cell>
          <cell r="J1178">
            <v>22.7</v>
          </cell>
          <cell r="K1178">
            <v>22.3</v>
          </cell>
          <cell r="L1178">
            <v>21.1</v>
          </cell>
          <cell r="M1178" t="str">
            <v>.</v>
          </cell>
          <cell r="N1178" t="str">
            <v>.</v>
          </cell>
        </row>
        <row r="1179">
          <cell r="A1179" t="str">
            <v>GOV_2006_A_BG_HICP</v>
          </cell>
          <cell r="B1179" t="str">
            <v>GOV</v>
          </cell>
          <cell r="C1179">
            <v>2006</v>
          </cell>
          <cell r="D1179" t="str">
            <v>A</v>
          </cell>
          <cell r="E1179" t="str">
            <v>HICP</v>
          </cell>
          <cell r="F1179" t="str">
            <v>BG</v>
          </cell>
          <cell r="G1179" t="str">
            <v>.</v>
          </cell>
          <cell r="H1179" t="str">
            <v>.</v>
          </cell>
          <cell r="I1179" t="str">
            <v>.</v>
          </cell>
          <cell r="J1179" t="str">
            <v>.</v>
          </cell>
          <cell r="K1179" t="str">
            <v>.</v>
          </cell>
          <cell r="L1179" t="str">
            <v>.</v>
          </cell>
          <cell r="M1179" t="str">
            <v>.</v>
          </cell>
          <cell r="N1179" t="str">
            <v>.</v>
          </cell>
        </row>
        <row r="1180">
          <cell r="A1180" t="str">
            <v>GOV_2006_A_BG_STB</v>
          </cell>
          <cell r="B1180" t="str">
            <v>GOV</v>
          </cell>
          <cell r="C1180">
            <v>2006</v>
          </cell>
          <cell r="D1180" t="str">
            <v>A</v>
          </cell>
          <cell r="E1180" t="str">
            <v>STB</v>
          </cell>
          <cell r="F1180" t="str">
            <v>BG</v>
          </cell>
          <cell r="G1180" t="str">
            <v>.</v>
          </cell>
          <cell r="H1180" t="str">
            <v>.</v>
          </cell>
          <cell r="I1180" t="str">
            <v>.</v>
          </cell>
          <cell r="J1180" t="str">
            <v>.</v>
          </cell>
          <cell r="K1180" t="str">
            <v>.</v>
          </cell>
          <cell r="L1180" t="str">
            <v>.</v>
          </cell>
          <cell r="M1180" t="str">
            <v>.</v>
          </cell>
          <cell r="N1180" t="str">
            <v>.</v>
          </cell>
        </row>
        <row r="1181">
          <cell r="A1181" t="str">
            <v>GOV_2006_A_BG_TOR</v>
          </cell>
          <cell r="B1181" t="str">
            <v>GOV</v>
          </cell>
          <cell r="C1181">
            <v>2006</v>
          </cell>
          <cell r="D1181" t="str">
            <v>A</v>
          </cell>
          <cell r="E1181" t="str">
            <v>TOR</v>
          </cell>
          <cell r="F1181" t="str">
            <v>BG</v>
          </cell>
          <cell r="G1181" t="str">
            <v>.</v>
          </cell>
          <cell r="H1181">
            <v>42.4</v>
          </cell>
          <cell r="I1181">
            <v>41.5</v>
          </cell>
          <cell r="J1181">
            <v>41.8</v>
          </cell>
          <cell r="K1181">
            <v>41.8</v>
          </cell>
          <cell r="L1181">
            <v>41.7</v>
          </cell>
          <cell r="M1181" t="str">
            <v>.</v>
          </cell>
          <cell r="N1181" t="str">
            <v>.</v>
          </cell>
        </row>
        <row r="1182">
          <cell r="A1182" t="str">
            <v>GOV_2006_A_RO_YER</v>
          </cell>
          <cell r="B1182" t="str">
            <v>GOV</v>
          </cell>
          <cell r="C1182">
            <v>2006</v>
          </cell>
          <cell r="D1182" t="str">
            <v>A</v>
          </cell>
          <cell r="E1182" t="str">
            <v>YER</v>
          </cell>
          <cell r="F1182" t="str">
            <v>RO</v>
          </cell>
          <cell r="G1182" t="str">
            <v>.</v>
          </cell>
          <cell r="H1182">
            <v>4.0999999999999996</v>
          </cell>
          <cell r="I1182">
            <v>8</v>
          </cell>
          <cell r="J1182">
            <v>6.5</v>
          </cell>
          <cell r="K1182">
            <v>6.3</v>
          </cell>
          <cell r="L1182">
            <v>5.9</v>
          </cell>
          <cell r="M1182" t="str">
            <v>.</v>
          </cell>
          <cell r="N1182" t="str">
            <v>.</v>
          </cell>
        </row>
        <row r="1183">
          <cell r="A1183" t="str">
            <v>GOV_2006_A_RO_YEN</v>
          </cell>
          <cell r="B1183" t="str">
            <v>GOV</v>
          </cell>
          <cell r="C1183">
            <v>2006</v>
          </cell>
          <cell r="D1183" t="str">
            <v>A</v>
          </cell>
          <cell r="E1183" t="str">
            <v>YEN</v>
          </cell>
          <cell r="F1183" t="str">
            <v>RO</v>
          </cell>
          <cell r="G1183" t="str">
            <v>.</v>
          </cell>
          <cell r="H1183">
            <v>16.899999999999999</v>
          </cell>
          <cell r="I1183">
            <v>18.600000000000001</v>
          </cell>
          <cell r="J1183">
            <v>13.8</v>
          </cell>
          <cell r="K1183">
            <v>11.6</v>
          </cell>
          <cell r="L1183">
            <v>10.1</v>
          </cell>
          <cell r="M1183" t="str">
            <v>.</v>
          </cell>
          <cell r="N1183" t="str">
            <v>.</v>
          </cell>
        </row>
        <row r="1184">
          <cell r="A1184" t="str">
            <v>GOV_2006_A_RO_YED</v>
          </cell>
          <cell r="B1184" t="str">
            <v>GOV</v>
          </cell>
          <cell r="C1184">
            <v>2006</v>
          </cell>
          <cell r="D1184" t="str">
            <v>A</v>
          </cell>
          <cell r="E1184" t="str">
            <v>YED</v>
          </cell>
          <cell r="F1184" t="str">
            <v>RO</v>
          </cell>
          <cell r="G1184" t="str">
            <v>.</v>
          </cell>
          <cell r="H1184">
            <v>12.2</v>
          </cell>
          <cell r="I1184">
            <v>9.8000000000000007</v>
          </cell>
          <cell r="J1184">
            <v>6.8</v>
          </cell>
          <cell r="K1184">
            <v>5</v>
          </cell>
          <cell r="L1184">
            <v>3.9</v>
          </cell>
          <cell r="M1184" t="str">
            <v>.</v>
          </cell>
          <cell r="N1184" t="str">
            <v>.</v>
          </cell>
        </row>
        <row r="1185">
          <cell r="A1185" t="str">
            <v>GOV_2006_A_RO_PYER</v>
          </cell>
          <cell r="B1185" t="str">
            <v>GOV</v>
          </cell>
          <cell r="C1185">
            <v>2006</v>
          </cell>
          <cell r="D1185" t="str">
            <v>A</v>
          </cell>
          <cell r="E1185" t="str">
            <v>PYER</v>
          </cell>
          <cell r="F1185" t="str">
            <v>RO</v>
          </cell>
          <cell r="G1185" t="str">
            <v>.</v>
          </cell>
          <cell r="H1185">
            <v>5.29</v>
          </cell>
          <cell r="I1185">
            <v>5.51</v>
          </cell>
          <cell r="J1185">
            <v>5.98</v>
          </cell>
          <cell r="K1185">
            <v>6.25</v>
          </cell>
          <cell r="L1185">
            <v>6.6</v>
          </cell>
          <cell r="M1185" t="str">
            <v>.</v>
          </cell>
          <cell r="N1185" t="str">
            <v>.</v>
          </cell>
        </row>
        <row r="1186">
          <cell r="A1186" t="str">
            <v>GOV_2006_A_RO_GAP</v>
          </cell>
          <cell r="B1186" t="str">
            <v>GOV</v>
          </cell>
          <cell r="C1186">
            <v>2006</v>
          </cell>
          <cell r="D1186" t="str">
            <v>A</v>
          </cell>
          <cell r="E1186" t="str">
            <v>GAP</v>
          </cell>
          <cell r="F1186" t="str">
            <v>RO</v>
          </cell>
          <cell r="G1186" t="str">
            <v>.</v>
          </cell>
          <cell r="H1186">
            <v>0.73</v>
          </cell>
          <cell r="I1186">
            <v>1.99</v>
          </cell>
          <cell r="J1186">
            <v>2.31</v>
          </cell>
          <cell r="K1186">
            <v>2.17</v>
          </cell>
          <cell r="L1186">
            <v>1.33</v>
          </cell>
          <cell r="M1186" t="str">
            <v>.</v>
          </cell>
          <cell r="N1186" t="str">
            <v>.</v>
          </cell>
        </row>
        <row r="1187">
          <cell r="A1187" t="str">
            <v>GOV_2006_A_RO_DEF</v>
          </cell>
          <cell r="B1187" t="str">
            <v>GOV</v>
          </cell>
          <cell r="C1187">
            <v>2006</v>
          </cell>
          <cell r="D1187" t="str">
            <v>A</v>
          </cell>
          <cell r="E1187" t="str">
            <v>DEF</v>
          </cell>
          <cell r="F1187" t="str">
            <v>RO</v>
          </cell>
          <cell r="G1187" t="str">
            <v>.</v>
          </cell>
          <cell r="H1187">
            <v>-1.5</v>
          </cell>
          <cell r="I1187">
            <v>-2.2999999999999998</v>
          </cell>
          <cell r="J1187">
            <v>-2.7</v>
          </cell>
          <cell r="K1187">
            <v>-2.6</v>
          </cell>
          <cell r="L1187">
            <v>-2</v>
          </cell>
          <cell r="M1187" t="str">
            <v>.</v>
          </cell>
          <cell r="N1187" t="str">
            <v>.</v>
          </cell>
        </row>
        <row r="1188">
          <cell r="A1188" t="str">
            <v>GOV_2006_A_RO_PDF</v>
          </cell>
          <cell r="B1188" t="str">
            <v>GOV</v>
          </cell>
          <cell r="C1188">
            <v>2006</v>
          </cell>
          <cell r="D1188" t="str">
            <v>A</v>
          </cell>
          <cell r="E1188" t="str">
            <v>PDF</v>
          </cell>
          <cell r="F1188" t="str">
            <v>RO</v>
          </cell>
          <cell r="G1188" t="str">
            <v>.</v>
          </cell>
          <cell r="H1188">
            <v>-0.4</v>
          </cell>
          <cell r="I1188">
            <v>-1.2</v>
          </cell>
          <cell r="J1188">
            <v>-1.6</v>
          </cell>
          <cell r="K1188">
            <v>-1.5</v>
          </cell>
          <cell r="L1188">
            <v>-1</v>
          </cell>
          <cell r="M1188" t="str">
            <v>.</v>
          </cell>
          <cell r="N1188" t="str">
            <v>.</v>
          </cell>
        </row>
        <row r="1189">
          <cell r="A1189" t="str">
            <v>GOV_2006_A_RO_CAB</v>
          </cell>
          <cell r="B1189" t="str">
            <v>GOV</v>
          </cell>
          <cell r="C1189">
            <v>2006</v>
          </cell>
          <cell r="D1189" t="str">
            <v>A</v>
          </cell>
          <cell r="E1189" t="str">
            <v>CAB</v>
          </cell>
          <cell r="F1189" t="str">
            <v>RO</v>
          </cell>
          <cell r="G1189" t="str">
            <v>.</v>
          </cell>
          <cell r="H1189">
            <v>-1.7</v>
          </cell>
          <cell r="I1189">
            <v>-2.86</v>
          </cell>
          <cell r="J1189">
            <v>-3.39</v>
          </cell>
          <cell r="K1189">
            <v>-3.25</v>
          </cell>
          <cell r="L1189">
            <v>-2.41</v>
          </cell>
          <cell r="M1189" t="str">
            <v>.</v>
          </cell>
          <cell r="N1189" t="str">
            <v>.</v>
          </cell>
        </row>
        <row r="1190">
          <cell r="A1190" t="str">
            <v>GOV_2006_A_RO_CAPDF</v>
          </cell>
          <cell r="B1190" t="str">
            <v>GOV</v>
          </cell>
          <cell r="C1190">
            <v>2006</v>
          </cell>
          <cell r="D1190" t="str">
            <v>A</v>
          </cell>
          <cell r="E1190" t="str">
            <v>CAPDF</v>
          </cell>
          <cell r="F1190" t="str">
            <v>RO</v>
          </cell>
          <cell r="G1190" t="str">
            <v>.</v>
          </cell>
          <cell r="H1190">
            <v>-0.6</v>
          </cell>
          <cell r="I1190">
            <v>-1.76</v>
          </cell>
          <cell r="J1190">
            <v>-2.29</v>
          </cell>
          <cell r="K1190">
            <v>-2.15</v>
          </cell>
          <cell r="L1190">
            <v>-1.41</v>
          </cell>
          <cell r="M1190" t="str">
            <v>.</v>
          </cell>
          <cell r="N1190" t="str">
            <v>.</v>
          </cell>
        </row>
        <row r="1191">
          <cell r="A1191" t="str">
            <v>GOV_2006_A_RO_TOE</v>
          </cell>
          <cell r="B1191" t="str">
            <v>GOV</v>
          </cell>
          <cell r="C1191">
            <v>2006</v>
          </cell>
          <cell r="D1191" t="str">
            <v>A</v>
          </cell>
          <cell r="E1191" t="str">
            <v>TOE</v>
          </cell>
          <cell r="F1191" t="str">
            <v>RO</v>
          </cell>
          <cell r="G1191" t="str">
            <v>.</v>
          </cell>
          <cell r="H1191">
            <v>33.6</v>
          </cell>
          <cell r="I1191">
            <v>36.200000000000003</v>
          </cell>
          <cell r="J1191">
            <v>39.200000000000003</v>
          </cell>
          <cell r="K1191">
            <v>39.6</v>
          </cell>
          <cell r="L1191">
            <v>39.799999999999997</v>
          </cell>
          <cell r="M1191" t="str">
            <v>.</v>
          </cell>
          <cell r="N1191" t="str">
            <v>.</v>
          </cell>
        </row>
        <row r="1192">
          <cell r="A1192" t="str">
            <v>GOV_2006_A_RO_MAL</v>
          </cell>
          <cell r="B1192" t="str">
            <v>GOV</v>
          </cell>
          <cell r="C1192">
            <v>2006</v>
          </cell>
          <cell r="D1192" t="str">
            <v>A</v>
          </cell>
          <cell r="E1192" t="str">
            <v>MAL</v>
          </cell>
          <cell r="F1192" t="str">
            <v>RO</v>
          </cell>
          <cell r="G1192" t="str">
            <v>.</v>
          </cell>
          <cell r="H1192">
            <v>15.9</v>
          </cell>
          <cell r="I1192">
            <v>12.8</v>
          </cell>
          <cell r="J1192">
            <v>13.5</v>
          </cell>
          <cell r="K1192">
            <v>12.6</v>
          </cell>
          <cell r="L1192">
            <v>11.7</v>
          </cell>
          <cell r="M1192" t="str">
            <v>.</v>
          </cell>
          <cell r="N1192" t="str">
            <v>.</v>
          </cell>
        </row>
        <row r="1193">
          <cell r="A1193" t="str">
            <v>GOV_2006_A_RO_HICP</v>
          </cell>
          <cell r="B1193" t="str">
            <v>GOV</v>
          </cell>
          <cell r="C1193">
            <v>2006</v>
          </cell>
          <cell r="D1193" t="str">
            <v>A</v>
          </cell>
          <cell r="E1193" t="str">
            <v>HICP</v>
          </cell>
          <cell r="F1193" t="str">
            <v>RO</v>
          </cell>
          <cell r="G1193" t="str">
            <v>.</v>
          </cell>
          <cell r="H1193">
            <v>9.1</v>
          </cell>
          <cell r="I1193">
            <v>6.6</v>
          </cell>
          <cell r="J1193">
            <v>4.5</v>
          </cell>
          <cell r="K1193">
            <v>4.3</v>
          </cell>
          <cell r="L1193">
            <v>3.2</v>
          </cell>
          <cell r="M1193" t="str">
            <v>.</v>
          </cell>
          <cell r="N1193" t="str">
            <v>.</v>
          </cell>
        </row>
        <row r="1194">
          <cell r="A1194" t="str">
            <v>GOV_2006_A_RO_STB</v>
          </cell>
          <cell r="B1194" t="str">
            <v>GOV</v>
          </cell>
          <cell r="C1194">
            <v>2006</v>
          </cell>
          <cell r="D1194" t="str">
            <v>A</v>
          </cell>
          <cell r="E1194" t="str">
            <v>STB</v>
          </cell>
          <cell r="F1194" t="str">
            <v>RO</v>
          </cell>
          <cell r="G1194" t="str">
            <v>.</v>
          </cell>
          <cell r="H1194" t="str">
            <v>.</v>
          </cell>
          <cell r="I1194" t="str">
            <v>.</v>
          </cell>
          <cell r="J1194" t="str">
            <v>.</v>
          </cell>
          <cell r="K1194" t="str">
            <v>.</v>
          </cell>
          <cell r="L1194" t="str">
            <v>.</v>
          </cell>
          <cell r="M1194" t="str">
            <v>.</v>
          </cell>
          <cell r="N1194" t="str">
            <v>.</v>
          </cell>
        </row>
        <row r="1195">
          <cell r="A1195" t="str">
            <v>GOV_2006_A_RO_TOR</v>
          </cell>
          <cell r="B1195" t="str">
            <v>GOV</v>
          </cell>
          <cell r="C1195">
            <v>2006</v>
          </cell>
          <cell r="D1195" t="str">
            <v>A</v>
          </cell>
          <cell r="E1195" t="str">
            <v>TOR</v>
          </cell>
          <cell r="F1195" t="str">
            <v>RO</v>
          </cell>
          <cell r="G1195" t="str">
            <v>.</v>
          </cell>
          <cell r="H1195">
            <v>32.1</v>
          </cell>
          <cell r="I1195">
            <v>33.9</v>
          </cell>
          <cell r="J1195">
            <v>36.5</v>
          </cell>
          <cell r="K1195">
            <v>37.1</v>
          </cell>
          <cell r="L1195">
            <v>37.799999999999997</v>
          </cell>
          <cell r="M1195" t="str">
            <v>.</v>
          </cell>
          <cell r="N1195" t="str">
            <v>.</v>
          </cell>
        </row>
        <row r="1196">
          <cell r="N1196" t="str">
            <v>.</v>
          </cell>
        </row>
        <row r="1198">
          <cell r="A1198" t="str">
            <v>ESCB DECEMBER 2006 AFPN</v>
          </cell>
          <cell r="D1198" t="str">
            <v>back to top</v>
          </cell>
        </row>
        <row r="1200">
          <cell r="A1200" t="str">
            <v>ESCB_2006_Dec_BE_DEF</v>
          </cell>
          <cell r="B1200" t="str">
            <v>ESCB</v>
          </cell>
          <cell r="C1200">
            <v>2006</v>
          </cell>
          <cell r="D1200" t="str">
            <v>Dec</v>
          </cell>
          <cell r="E1200" t="str">
            <v>DEF</v>
          </cell>
          <cell r="F1200" t="str">
            <v>BE</v>
          </cell>
          <cell r="G1200">
            <v>-9.5679401468353083E-3</v>
          </cell>
          <cell r="H1200">
            <v>-2.2971391859540851</v>
          </cell>
          <cell r="I1200">
            <v>-1.838996643431344E-2</v>
          </cell>
          <cell r="J1200">
            <v>-0.38632775886734744</v>
          </cell>
          <cell r="K1200">
            <v>-0.61511600677039646</v>
          </cell>
          <cell r="L1200" t="str">
            <v>.</v>
          </cell>
          <cell r="M1200" t="str">
            <v>.</v>
          </cell>
          <cell r="N1200" t="str">
            <v>.</v>
          </cell>
        </row>
        <row r="1201">
          <cell r="A1201" t="str">
            <v>ESCB_2006_Dec_DE_DEF</v>
          </cell>
          <cell r="B1201" t="str">
            <v>ESCB</v>
          </cell>
          <cell r="C1201">
            <v>2006</v>
          </cell>
          <cell r="D1201" t="str">
            <v>Dec</v>
          </cell>
          <cell r="E1201" t="str">
            <v>DEF</v>
          </cell>
          <cell r="F1201" t="str">
            <v>DE</v>
          </cell>
          <cell r="G1201">
            <v>-3.7359550561797752</v>
          </cell>
          <cell r="H1201">
            <v>-3.2298081213743863</v>
          </cell>
          <cell r="I1201">
            <v>-2.0377423972929591</v>
          </cell>
          <cell r="J1201">
            <v>-1.2556849228699929</v>
          </cell>
          <cell r="K1201">
            <v>-0.76374053411786724</v>
          </cell>
          <cell r="L1201" t="str">
            <v>.</v>
          </cell>
          <cell r="M1201" t="str">
            <v>.</v>
          </cell>
          <cell r="N1201" t="str">
            <v>.</v>
          </cell>
        </row>
        <row r="1202">
          <cell r="A1202" t="str">
            <v>ESCB_2006_Dec_IE_DEF</v>
          </cell>
          <cell r="B1202" t="str">
            <v>ESCB</v>
          </cell>
          <cell r="C1202">
            <v>2006</v>
          </cell>
          <cell r="D1202" t="str">
            <v>Dec</v>
          </cell>
          <cell r="E1202" t="str">
            <v>DEF</v>
          </cell>
          <cell r="F1202" t="str">
            <v>IE</v>
          </cell>
          <cell r="G1202">
            <v>1.4553183142348622</v>
          </cell>
          <cell r="H1202">
            <v>1.2358296820512917</v>
          </cell>
          <cell r="I1202">
            <v>1.4251377519784132</v>
          </cell>
          <cell r="J1202">
            <v>0.81192919392254803</v>
          </cell>
          <cell r="K1202">
            <v>0.63781276889496019</v>
          </cell>
          <cell r="L1202" t="str">
            <v>.</v>
          </cell>
          <cell r="M1202" t="str">
            <v>.</v>
          </cell>
          <cell r="N1202" t="str">
            <v>.</v>
          </cell>
        </row>
        <row r="1203">
          <cell r="A1203" t="str">
            <v>ESCB_2006_Dec_GR_DEF</v>
          </cell>
          <cell r="B1203" t="str">
            <v>ESCB</v>
          </cell>
          <cell r="C1203">
            <v>2006</v>
          </cell>
          <cell r="D1203" t="str">
            <v>Dec</v>
          </cell>
          <cell r="E1203" t="str">
            <v>DEF</v>
          </cell>
          <cell r="F1203" t="str">
            <v>GR</v>
          </cell>
          <cell r="G1203">
            <v>-7.7842498085110172</v>
          </cell>
          <cell r="H1203">
            <v>-5.2433071213995408</v>
          </cell>
          <cell r="I1203">
            <v>-2.8483306345901767</v>
          </cell>
          <cell r="J1203">
            <v>-2.7342359246749997</v>
          </cell>
          <cell r="K1203">
            <v>-2.13828281239467</v>
          </cell>
          <cell r="L1203" t="str">
            <v>.</v>
          </cell>
          <cell r="M1203" t="str">
            <v>.</v>
          </cell>
          <cell r="N1203" t="str">
            <v>.</v>
          </cell>
        </row>
        <row r="1204">
          <cell r="A1204" t="str">
            <v>ESCB_2006_Dec_ES_DEF</v>
          </cell>
          <cell r="B1204" t="str">
            <v>ESCB</v>
          </cell>
          <cell r="C1204">
            <v>2006</v>
          </cell>
          <cell r="D1204" t="str">
            <v>Dec</v>
          </cell>
          <cell r="E1204" t="str">
            <v>DEF</v>
          </cell>
          <cell r="F1204" t="str">
            <v>ES</v>
          </cell>
          <cell r="G1204">
            <v>-0.17973922338371587</v>
          </cell>
          <cell r="H1204">
            <v>1.1308126853349973</v>
          </cell>
          <cell r="I1204">
            <v>1.5246044344308465</v>
          </cell>
          <cell r="J1204">
            <v>1.2411476337605922</v>
          </cell>
          <cell r="K1204">
            <v>1.0792962042486438</v>
          </cell>
          <cell r="L1204" t="str">
            <v>.</v>
          </cell>
          <cell r="M1204" t="str">
            <v>.</v>
          </cell>
          <cell r="N1204" t="str">
            <v>.</v>
          </cell>
        </row>
        <row r="1205">
          <cell r="A1205" t="str">
            <v>ESCB_2006_Dec_FR_DEF</v>
          </cell>
          <cell r="B1205" t="str">
            <v>ESCB</v>
          </cell>
          <cell r="C1205">
            <v>2006</v>
          </cell>
          <cell r="D1205" t="str">
            <v>Dec</v>
          </cell>
          <cell r="E1205" t="str">
            <v>DEF</v>
          </cell>
          <cell r="F1205" t="str">
            <v>FR</v>
          </cell>
          <cell r="G1205">
            <v>-3.6505346529879086</v>
          </cell>
          <cell r="H1205">
            <v>-2.8821272520253971</v>
          </cell>
          <cell r="I1205">
            <v>-2.6530678416662559</v>
          </cell>
          <cell r="J1205">
            <v>-2.7617803836729089</v>
          </cell>
          <cell r="K1205">
            <v>-2.4941141888123406</v>
          </cell>
          <cell r="L1205" t="str">
            <v>.</v>
          </cell>
          <cell r="M1205" t="str">
            <v>.</v>
          </cell>
          <cell r="N1205" t="str">
            <v>.</v>
          </cell>
        </row>
        <row r="1206">
          <cell r="A1206" t="str">
            <v>ESCB_2006_Dec_IT_DEF</v>
          </cell>
          <cell r="B1206" t="str">
            <v>ESCB</v>
          </cell>
          <cell r="C1206">
            <v>2006</v>
          </cell>
          <cell r="D1206" t="str">
            <v>Dec</v>
          </cell>
          <cell r="E1206" t="str">
            <v>DEF</v>
          </cell>
          <cell r="F1206" t="str">
            <v>IT</v>
          </cell>
          <cell r="G1206">
            <v>-3.4301986507016498</v>
          </cell>
          <cell r="H1206">
            <v>-4.1039597358529702</v>
          </cell>
          <cell r="I1206">
            <v>-4.689242382363874</v>
          </cell>
          <cell r="J1206">
            <v>-2.9672196511026572</v>
          </cell>
          <cell r="K1206">
            <v>-3.24108045332942</v>
          </cell>
          <cell r="L1206" t="str">
            <v>.</v>
          </cell>
          <cell r="M1206" t="str">
            <v>.</v>
          </cell>
          <cell r="N1206" t="str">
            <v>.</v>
          </cell>
        </row>
        <row r="1207">
          <cell r="A1207" t="str">
            <v>ESCB_2006_Dec_LU_DEF</v>
          </cell>
          <cell r="B1207" t="str">
            <v>ESCB</v>
          </cell>
          <cell r="C1207">
            <v>2006</v>
          </cell>
          <cell r="D1207" t="str">
            <v>Dec</v>
          </cell>
          <cell r="E1207" t="str">
            <v>DEF</v>
          </cell>
          <cell r="F1207" t="str">
            <v>LU</v>
          </cell>
          <cell r="G1207">
            <v>-1.0630053970758742</v>
          </cell>
          <cell r="H1207">
            <v>-0.99420337184144991</v>
          </cell>
          <cell r="I1207">
            <v>-1.2886725808822868</v>
          </cell>
          <cell r="J1207">
            <v>-0.95437864939287909</v>
          </cell>
          <cell r="K1207">
            <v>-0.57569667542350733</v>
          </cell>
          <cell r="L1207" t="str">
            <v>.</v>
          </cell>
          <cell r="M1207" t="str">
            <v>.</v>
          </cell>
          <cell r="N1207" t="str">
            <v>.</v>
          </cell>
        </row>
        <row r="1208">
          <cell r="A1208" t="str">
            <v>ESCB_2006_Dec_NL_DEF</v>
          </cell>
          <cell r="B1208" t="str">
            <v>ESCB</v>
          </cell>
          <cell r="C1208">
            <v>2006</v>
          </cell>
          <cell r="D1208" t="str">
            <v>Dec</v>
          </cell>
          <cell r="E1208" t="str">
            <v>DEF</v>
          </cell>
          <cell r="F1208" t="str">
            <v>NL</v>
          </cell>
          <cell r="G1208">
            <v>-1.8058441903097657</v>
          </cell>
          <cell r="H1208">
            <v>-0.28280654845484787</v>
          </cell>
          <cell r="I1208">
            <v>0.35039314719172432</v>
          </cell>
          <cell r="J1208">
            <v>0.40762993090463678</v>
          </cell>
          <cell r="K1208">
            <v>0.84882697187839873</v>
          </cell>
          <cell r="L1208" t="str">
            <v>.</v>
          </cell>
          <cell r="M1208" t="str">
            <v>.</v>
          </cell>
          <cell r="N1208" t="str">
            <v>.</v>
          </cell>
        </row>
        <row r="1209">
          <cell r="A1209" t="str">
            <v>ESCB_2006_Dec_AT_DEF</v>
          </cell>
          <cell r="B1209" t="str">
            <v>ESCB</v>
          </cell>
          <cell r="C1209">
            <v>2006</v>
          </cell>
          <cell r="D1209" t="str">
            <v>Dec</v>
          </cell>
          <cell r="E1209" t="str">
            <v>DEF</v>
          </cell>
          <cell r="F1209" t="str">
            <v>AT</v>
          </cell>
          <cell r="G1209">
            <v>-1.2161047585325155</v>
          </cell>
          <cell r="H1209">
            <v>-1.513242606775606</v>
          </cell>
          <cell r="I1209">
            <v>-1.3043408773125924</v>
          </cell>
          <cell r="J1209">
            <v>-0.96753939545335399</v>
          </cell>
          <cell r="K1209">
            <v>-0.88116646782222785</v>
          </cell>
          <cell r="L1209" t="str">
            <v>.</v>
          </cell>
          <cell r="M1209" t="str">
            <v>.</v>
          </cell>
          <cell r="N1209" t="str">
            <v>.</v>
          </cell>
        </row>
        <row r="1210">
          <cell r="A1210" t="str">
            <v>ESCB_2006_Dec_PT_DEF</v>
          </cell>
          <cell r="B1210" t="str">
            <v>ESCB</v>
          </cell>
          <cell r="C1210">
            <v>2006</v>
          </cell>
          <cell r="D1210" t="str">
            <v>Dec</v>
          </cell>
          <cell r="E1210" t="str">
            <v>DEF</v>
          </cell>
          <cell r="F1210" t="str">
            <v>PT</v>
          </cell>
          <cell r="G1210">
            <v>-3.1773194809697776</v>
          </cell>
          <cell r="H1210">
            <v>-6.0465546297322312</v>
          </cell>
          <cell r="I1210">
            <v>-4.62669418848495</v>
          </cell>
          <cell r="J1210">
            <v>-4.0030381134762036</v>
          </cell>
          <cell r="K1210">
            <v>-3.6102752729573964</v>
          </cell>
          <cell r="L1210" t="str">
            <v>.</v>
          </cell>
          <cell r="M1210" t="str">
            <v>.</v>
          </cell>
          <cell r="N1210" t="str">
            <v>.</v>
          </cell>
        </row>
        <row r="1211">
          <cell r="A1211" t="str">
            <v>ESCB_2006_Dec_SI_DEF</v>
          </cell>
          <cell r="B1211" t="str">
            <v>ESCB</v>
          </cell>
          <cell r="C1211">
            <v>2006</v>
          </cell>
          <cell r="D1211" t="str">
            <v>Dec</v>
          </cell>
          <cell r="E1211" t="str">
            <v>DEF</v>
          </cell>
          <cell r="F1211" t="str">
            <v>SI</v>
          </cell>
          <cell r="G1211">
            <v>-2.2960253005718458</v>
          </cell>
          <cell r="H1211">
            <v>-1.4014798769513357</v>
          </cell>
          <cell r="I1211">
            <v>-1.6759353892551856</v>
          </cell>
          <cell r="J1211">
            <v>-2.0319975356502398</v>
          </cell>
          <cell r="K1211">
            <v>-2.0332361390994369</v>
          </cell>
          <cell r="L1211" t="str">
            <v>.</v>
          </cell>
          <cell r="M1211" t="str">
            <v>.</v>
          </cell>
          <cell r="N1211" t="str">
            <v>.</v>
          </cell>
        </row>
        <row r="1212">
          <cell r="A1212" t="str">
            <v>ESCB_2006_Dec_FI_DEF</v>
          </cell>
          <cell r="B1212" t="str">
            <v>ESCB</v>
          </cell>
          <cell r="C1212">
            <v>2006</v>
          </cell>
          <cell r="D1212" t="str">
            <v>Dec</v>
          </cell>
          <cell r="E1212" t="str">
            <v>DEF</v>
          </cell>
          <cell r="F1212" t="str">
            <v>FI</v>
          </cell>
          <cell r="G1212">
            <v>2.3200710830289268</v>
          </cell>
          <cell r="H1212">
            <v>2.6547716629494782</v>
          </cell>
          <cell r="I1212">
            <v>3.4288589639143146</v>
          </cell>
          <cell r="J1212">
            <v>3.2303057672190558</v>
          </cell>
          <cell r="K1212">
            <v>3.4967617472784895</v>
          </cell>
          <cell r="L1212" t="str">
            <v>.</v>
          </cell>
          <cell r="M1212" t="str">
            <v>.</v>
          </cell>
          <cell r="N1212" t="str">
            <v>.</v>
          </cell>
        </row>
        <row r="1213">
          <cell r="A1213" t="str">
            <v>ESCB_2006_Dec_I3_DEF</v>
          </cell>
          <cell r="B1213" t="str">
            <v>ESCB</v>
          </cell>
          <cell r="C1213">
            <v>2006</v>
          </cell>
          <cell r="D1213" t="str">
            <v>Dec</v>
          </cell>
          <cell r="E1213" t="str">
            <v>DEF</v>
          </cell>
          <cell r="F1213" t="str">
            <v>I3</v>
          </cell>
          <cell r="G1213">
            <v>-2.7900816317262831</v>
          </cell>
          <cell r="H1213">
            <v>-2.4264880355399723</v>
          </cell>
          <cell r="I1213">
            <v>-1.8505484589501489</v>
          </cell>
          <cell r="J1213">
            <v>-1.3751528772129231</v>
          </cell>
          <cell r="K1213">
            <v>-1.1959077744434548</v>
          </cell>
          <cell r="L1213" t="str">
            <v>.</v>
          </cell>
          <cell r="M1213" t="str">
            <v>.</v>
          </cell>
          <cell r="N1213" t="str">
            <v>.</v>
          </cell>
        </row>
        <row r="1214">
          <cell r="A1214" t="str">
            <v>ESCB_2006_Dec_I3_DEF</v>
          </cell>
          <cell r="B1214" t="str">
            <v>ESCB</v>
          </cell>
          <cell r="C1214">
            <v>2006</v>
          </cell>
          <cell r="D1214" t="str">
            <v>Dec</v>
          </cell>
          <cell r="E1214" t="str">
            <v>DEF</v>
          </cell>
          <cell r="F1214" t="str">
            <v>I3</v>
          </cell>
          <cell r="G1214">
            <v>-2.7884184658227467</v>
          </cell>
          <cell r="H1214">
            <v>-2.4229603066921985</v>
          </cell>
          <cell r="I1214">
            <v>-1.8501884680334435</v>
          </cell>
          <cell r="J1214">
            <v>-1.3773428981494511</v>
          </cell>
          <cell r="K1214">
            <v>-1.1989555524292708</v>
          </cell>
          <cell r="L1214" t="str">
            <v>.</v>
          </cell>
          <cell r="M1214" t="str">
            <v>.</v>
          </cell>
          <cell r="N1214" t="str">
            <v>.</v>
          </cell>
        </row>
        <row r="1215">
          <cell r="A1215" t="str">
            <v>ESCB_2006_Dec_D3_DEF</v>
          </cell>
          <cell r="B1215" t="str">
            <v>ESCB</v>
          </cell>
          <cell r="C1215">
            <v>2006</v>
          </cell>
          <cell r="D1215" t="str">
            <v>Dec</v>
          </cell>
          <cell r="E1215" t="str">
            <v>DEF</v>
          </cell>
          <cell r="F1215" t="str">
            <v>D3</v>
          </cell>
          <cell r="G1215">
            <v>-2.6988959002240471</v>
          </cell>
          <cell r="H1215">
            <v>-2.3366011520596794</v>
          </cell>
          <cell r="I1215">
            <v>-1.8668841061066541</v>
          </cell>
          <cell r="J1215">
            <v>-1.4556219179812455</v>
          </cell>
          <cell r="K1215">
            <v>-1.2771695566570969</v>
          </cell>
          <cell r="L1215" t="str">
            <v>.</v>
          </cell>
          <cell r="M1215" t="str">
            <v>.</v>
          </cell>
          <cell r="N1215" t="str">
            <v>.</v>
          </cell>
        </row>
        <row r="1216">
          <cell r="A1216" t="str">
            <v>ESCB_2006_Dec_CZ_DEF</v>
          </cell>
          <cell r="B1216" t="str">
            <v>ESCB</v>
          </cell>
          <cell r="C1216">
            <v>2006</v>
          </cell>
          <cell r="D1216" t="str">
            <v>Dec</v>
          </cell>
          <cell r="E1216" t="str">
            <v>DEF</v>
          </cell>
          <cell r="F1216" t="str">
            <v>CZ</v>
          </cell>
          <cell r="G1216">
            <v>-2.896701257793791</v>
          </cell>
          <cell r="H1216">
            <v>-3.6911571070690421</v>
          </cell>
          <cell r="I1216">
            <v>-3.5215028576782537</v>
          </cell>
          <cell r="J1216">
            <v>-3.9732377888271424</v>
          </cell>
          <cell r="K1216">
            <v>-3.7007008086253368</v>
          </cell>
          <cell r="L1216" t="str">
            <v>.</v>
          </cell>
          <cell r="M1216" t="str">
            <v>.</v>
          </cell>
          <cell r="N1216" t="str">
            <v>.</v>
          </cell>
        </row>
        <row r="1217">
          <cell r="A1217" t="str">
            <v>ESCB_2006_Dec_DK_DEF</v>
          </cell>
          <cell r="B1217" t="str">
            <v>ESCB</v>
          </cell>
          <cell r="C1217">
            <v>2006</v>
          </cell>
          <cell r="D1217" t="str">
            <v>Dec</v>
          </cell>
          <cell r="E1217" t="str">
            <v>DEF</v>
          </cell>
          <cell r="F1217" t="str">
            <v>DK</v>
          </cell>
          <cell r="G1217">
            <v>2.757697584220387</v>
          </cell>
          <cell r="H1217">
            <v>4.8848550580597596</v>
          </cell>
          <cell r="I1217">
            <v>4.4187514292247885</v>
          </cell>
          <cell r="J1217">
            <v>4.0933623902727145</v>
          </cell>
          <cell r="K1217">
            <v>4.1718948679808072</v>
          </cell>
          <cell r="L1217" t="str">
            <v>.</v>
          </cell>
          <cell r="M1217" t="str">
            <v>.</v>
          </cell>
          <cell r="N1217" t="str">
            <v>.</v>
          </cell>
        </row>
        <row r="1218">
          <cell r="A1218" t="str">
            <v>ESCB_2006_Dec_DK_DEFP</v>
          </cell>
          <cell r="B1218" t="str">
            <v>ESCB</v>
          </cell>
          <cell r="C1218">
            <v>2006</v>
          </cell>
          <cell r="D1218" t="str">
            <v>Dec</v>
          </cell>
          <cell r="E1218" t="str">
            <v>DEFP</v>
          </cell>
          <cell r="F1218" t="str">
            <v>DK</v>
          </cell>
          <cell r="G1218">
            <v>1.7558649802257327</v>
          </cell>
          <cell r="H1218">
            <v>3.9713892207171479</v>
          </cell>
          <cell r="I1218">
            <v>3.5406357191859135</v>
          </cell>
          <cell r="J1218">
            <v>3.2554052599267371</v>
          </cell>
          <cell r="K1218">
            <v>3.3663369659892335</v>
          </cell>
          <cell r="L1218" t="str">
            <v>.</v>
          </cell>
          <cell r="M1218" t="str">
            <v>.</v>
          </cell>
          <cell r="N1218" t="str">
            <v>.</v>
          </cell>
        </row>
        <row r="1219">
          <cell r="A1219" t="str">
            <v>ESCB_2006_Dec_EE_DEF</v>
          </cell>
          <cell r="B1219" t="str">
            <v>ESCB</v>
          </cell>
          <cell r="C1219">
            <v>2006</v>
          </cell>
          <cell r="D1219" t="str">
            <v>Dec</v>
          </cell>
          <cell r="E1219" t="str">
            <v>DEF</v>
          </cell>
          <cell r="F1219" t="str">
            <v>EE</v>
          </cell>
          <cell r="G1219">
            <v>2.3334287700928464</v>
          </cell>
          <cell r="H1219">
            <v>2.3465578809906278</v>
          </cell>
          <cell r="I1219">
            <v>1.6906707682123718</v>
          </cell>
          <cell r="J1219">
            <v>1.2450336627905252</v>
          </cell>
          <cell r="K1219">
            <v>0</v>
          </cell>
          <cell r="L1219" t="str">
            <v>.</v>
          </cell>
          <cell r="M1219" t="str">
            <v>.</v>
          </cell>
          <cell r="N1219" t="str">
            <v>.</v>
          </cell>
        </row>
        <row r="1220">
          <cell r="A1220" t="str">
            <v>ESCB_2006_Dec_CY_DEF</v>
          </cell>
          <cell r="B1220" t="str">
            <v>ESCB</v>
          </cell>
          <cell r="C1220">
            <v>2006</v>
          </cell>
          <cell r="D1220" t="str">
            <v>Dec</v>
          </cell>
          <cell r="E1220" t="str">
            <v>DEF</v>
          </cell>
          <cell r="F1220" t="str">
            <v>CY</v>
          </cell>
          <cell r="G1220">
            <v>-4.4033668028904698</v>
          </cell>
          <cell r="H1220">
            <v>-2.3354024626030325</v>
          </cell>
          <cell r="I1220">
            <v>-2.1974491981154523</v>
          </cell>
          <cell r="J1220">
            <v>-2.1052631578947367</v>
          </cell>
          <cell r="K1220">
            <v>-1.9262503502745116</v>
          </cell>
          <cell r="L1220" t="str">
            <v>.</v>
          </cell>
          <cell r="M1220" t="str">
            <v>.</v>
          </cell>
          <cell r="N1220" t="str">
            <v>.</v>
          </cell>
        </row>
        <row r="1221">
          <cell r="A1221" t="str">
            <v>ESCB_2006_Dec_LV_DEF</v>
          </cell>
          <cell r="B1221" t="str">
            <v>ESCB</v>
          </cell>
          <cell r="C1221">
            <v>2006</v>
          </cell>
          <cell r="D1221" t="str">
            <v>Dec</v>
          </cell>
          <cell r="E1221" t="str">
            <v>DEF</v>
          </cell>
          <cell r="F1221" t="str">
            <v>LV</v>
          </cell>
          <cell r="G1221">
            <v>-0.95674437407357504</v>
          </cell>
          <cell r="H1221">
            <v>4.4757748685241135E-2</v>
          </cell>
          <cell r="I1221">
            <v>-0.36896965224610273</v>
          </cell>
          <cell r="J1221">
            <v>-0.19776916383197532</v>
          </cell>
          <cell r="K1221">
            <v>-0.13822655332089295</v>
          </cell>
          <cell r="L1221" t="str">
            <v>.</v>
          </cell>
          <cell r="M1221" t="str">
            <v>.</v>
          </cell>
          <cell r="N1221" t="str">
            <v>.</v>
          </cell>
        </row>
        <row r="1222">
          <cell r="A1222" t="str">
            <v>ESCB_2006_Dec_LT_DEF</v>
          </cell>
          <cell r="B1222" t="str">
            <v>ESCB</v>
          </cell>
          <cell r="C1222">
            <v>2006</v>
          </cell>
          <cell r="D1222" t="str">
            <v>Dec</v>
          </cell>
          <cell r="E1222" t="str">
            <v>DEF</v>
          </cell>
          <cell r="F1222" t="str">
            <v>LT</v>
          </cell>
          <cell r="G1222">
            <v>-1.4747471519644655</v>
          </cell>
          <cell r="H1222">
            <v>-0.5210674157303371</v>
          </cell>
          <cell r="I1222">
            <v>-0.38799315161294295</v>
          </cell>
          <cell r="J1222">
            <v>-0.91754508724014172</v>
          </cell>
          <cell r="K1222">
            <v>-1.3627799874398159</v>
          </cell>
          <cell r="L1222" t="str">
            <v>.</v>
          </cell>
          <cell r="M1222" t="str">
            <v>.</v>
          </cell>
          <cell r="N1222" t="str">
            <v>.</v>
          </cell>
        </row>
        <row r="1223">
          <cell r="A1223" t="str">
            <v>ESCB_2006_Dec_HU_DEF</v>
          </cell>
          <cell r="B1223" t="str">
            <v>ESCB</v>
          </cell>
          <cell r="C1223">
            <v>2006</v>
          </cell>
          <cell r="D1223" t="str">
            <v>Dec</v>
          </cell>
          <cell r="E1223" t="str">
            <v>DEF</v>
          </cell>
          <cell r="F1223" t="str">
            <v>HU</v>
          </cell>
          <cell r="G1223">
            <v>-5.5542841693100238</v>
          </cell>
          <cell r="H1223">
            <v>-6.5103419470826447</v>
          </cell>
          <cell r="I1223">
            <v>-8.5222737938239685</v>
          </cell>
          <cell r="J1223">
            <v>-5.398472785578778</v>
          </cell>
          <cell r="K1223">
            <v>-2.8945342860253893</v>
          </cell>
          <cell r="L1223" t="str">
            <v>.</v>
          </cell>
          <cell r="M1223" t="str">
            <v>.</v>
          </cell>
          <cell r="N1223" t="str">
            <v>.</v>
          </cell>
        </row>
        <row r="1224">
          <cell r="A1224" t="str">
            <v>ESCB_2006_Dec_HU_DEFP</v>
          </cell>
          <cell r="B1224" t="str">
            <v>ESCB</v>
          </cell>
          <cell r="C1224">
            <v>2006</v>
          </cell>
          <cell r="D1224" t="str">
            <v>Dec</v>
          </cell>
          <cell r="E1224" t="str">
            <v>DEFP</v>
          </cell>
          <cell r="F1224" t="str">
            <v>HU</v>
          </cell>
          <cell r="G1224">
            <v>-6.7120503275831274</v>
          </cell>
          <cell r="H1224">
            <v>-7.8051282982548535</v>
          </cell>
          <cell r="I1224">
            <v>-9.965231986572352</v>
          </cell>
          <cell r="J1224">
            <v>-7.0733285177923655</v>
          </cell>
          <cell r="K1224">
            <v>-4.5165638505179606</v>
          </cell>
          <cell r="L1224" t="str">
            <v>.</v>
          </cell>
          <cell r="M1224" t="str">
            <v>.</v>
          </cell>
          <cell r="N1224" t="str">
            <v>.</v>
          </cell>
        </row>
        <row r="1225">
          <cell r="A1225" t="str">
            <v>ESCB_2006_Dec_MT_DEF</v>
          </cell>
          <cell r="B1225" t="str">
            <v>ESCB</v>
          </cell>
          <cell r="C1225">
            <v>2006</v>
          </cell>
          <cell r="D1225" t="str">
            <v>Dec</v>
          </cell>
          <cell r="E1225" t="str">
            <v>DEF</v>
          </cell>
          <cell r="F1225" t="str">
            <v>MT</v>
          </cell>
          <cell r="G1225">
            <v>-5.0359078339627352</v>
          </cell>
          <cell r="H1225">
            <v>-3.4405696142863103</v>
          </cell>
          <cell r="I1225">
            <v>-2.6619531603807243</v>
          </cell>
          <cell r="J1225">
            <v>-2.4296257501929266</v>
          </cell>
          <cell r="K1225">
            <v>-2.0957144189720149</v>
          </cell>
          <cell r="L1225" t="str">
            <v>.</v>
          </cell>
          <cell r="M1225" t="str">
            <v>.</v>
          </cell>
          <cell r="N1225" t="str">
            <v>.</v>
          </cell>
        </row>
        <row r="1226">
          <cell r="A1226" t="str">
            <v>ESCB_2006_Dec_PL_DEF</v>
          </cell>
          <cell r="B1226" t="str">
            <v>ESCB</v>
          </cell>
          <cell r="C1226">
            <v>2006</v>
          </cell>
          <cell r="D1226" t="str">
            <v>Dec</v>
          </cell>
          <cell r="E1226" t="str">
            <v>DEF</v>
          </cell>
          <cell r="F1226" t="str">
            <v>PL</v>
          </cell>
          <cell r="G1226">
            <v>-3.890395646673483</v>
          </cell>
          <cell r="H1226">
            <v>-2.4590431400701158</v>
          </cell>
          <cell r="I1226">
            <v>-2.4998073544745947</v>
          </cell>
          <cell r="J1226">
            <v>-2.4037667722064469</v>
          </cell>
          <cell r="K1226">
            <v>-1.7878110136420293</v>
          </cell>
          <cell r="L1226" t="str">
            <v>.</v>
          </cell>
          <cell r="M1226" t="str">
            <v>.</v>
          </cell>
          <cell r="N1226" t="str">
            <v>.</v>
          </cell>
        </row>
        <row r="1227">
          <cell r="A1227" t="str">
            <v>ESCB_2006_Dec_PL_DEFP</v>
          </cell>
          <cell r="B1227" t="str">
            <v>ESCB</v>
          </cell>
          <cell r="C1227">
            <v>2006</v>
          </cell>
          <cell r="D1227" t="str">
            <v>Dec</v>
          </cell>
          <cell r="E1227" t="str">
            <v>DEFP</v>
          </cell>
          <cell r="F1227" t="str">
            <v>PL</v>
          </cell>
          <cell r="G1227">
            <v>-5.7064840649532957</v>
          </cell>
          <cell r="H1227">
            <v>-4.335624973232477</v>
          </cell>
          <cell r="I1227">
            <v>-4.3337927563331604</v>
          </cell>
          <cell r="J1227">
            <v>-4.2989467190434283</v>
          </cell>
          <cell r="K1227">
            <v>-3.7086719466388294</v>
          </cell>
          <cell r="L1227" t="str">
            <v>.</v>
          </cell>
          <cell r="M1227" t="str">
            <v>.</v>
          </cell>
          <cell r="N1227" t="str">
            <v>.</v>
          </cell>
        </row>
        <row r="1228">
          <cell r="A1228" t="str">
            <v>ESCB_2006_Dec_SK_DEF</v>
          </cell>
          <cell r="B1228" t="str">
            <v>ESCB</v>
          </cell>
          <cell r="C1228">
            <v>2006</v>
          </cell>
          <cell r="D1228" t="str">
            <v>Dec</v>
          </cell>
          <cell r="E1228" t="str">
            <v>DEF</v>
          </cell>
          <cell r="F1228" t="str">
            <v>SK</v>
          </cell>
          <cell r="G1228">
            <v>-2.9987559601021796</v>
          </cell>
          <cell r="H1228">
            <v>-3.1265060691400017</v>
          </cell>
          <cell r="I1228">
            <v>-3.6935575467118613</v>
          </cell>
          <cell r="J1228">
            <v>-2.9495797620879416</v>
          </cell>
          <cell r="K1228">
            <v>-2.2656885126104327</v>
          </cell>
          <cell r="L1228" t="str">
            <v>.</v>
          </cell>
          <cell r="M1228" t="str">
            <v>.</v>
          </cell>
          <cell r="N1228" t="str">
            <v>.</v>
          </cell>
        </row>
        <row r="1229">
          <cell r="A1229" t="str">
            <v>ESCB_2006_Dec_SK_DEFP</v>
          </cell>
          <cell r="B1229" t="str">
            <v>ESCB</v>
          </cell>
          <cell r="C1229">
            <v>2006</v>
          </cell>
          <cell r="D1229" t="str">
            <v>Dec</v>
          </cell>
          <cell r="E1229" t="str">
            <v>DEFP</v>
          </cell>
          <cell r="F1229" t="str">
            <v>SK</v>
          </cell>
          <cell r="G1229" t="str">
            <v>.</v>
          </cell>
          <cell r="H1229" t="str">
            <v>.</v>
          </cell>
          <cell r="I1229" t="str">
            <v>.</v>
          </cell>
          <cell r="J1229" t="str">
            <v>.</v>
          </cell>
          <cell r="K1229" t="str">
            <v>.</v>
          </cell>
          <cell r="L1229" t="str">
            <v>.</v>
          </cell>
          <cell r="M1229" t="str">
            <v>.</v>
          </cell>
          <cell r="N1229" t="str">
            <v>.</v>
          </cell>
        </row>
        <row r="1230">
          <cell r="A1230" t="str">
            <v>ESCB_2006_Dec_SE_DEF</v>
          </cell>
          <cell r="B1230" t="str">
            <v>ESCB</v>
          </cell>
          <cell r="C1230">
            <v>2006</v>
          </cell>
          <cell r="D1230" t="str">
            <v>Dec</v>
          </cell>
          <cell r="E1230" t="str">
            <v>DEF</v>
          </cell>
          <cell r="F1230" t="str">
            <v>SE</v>
          </cell>
          <cell r="G1230">
            <v>1.8170540996807059</v>
          </cell>
          <cell r="H1230">
            <v>3.0154904717474538</v>
          </cell>
          <cell r="I1230">
            <v>2.7631720236093922</v>
          </cell>
          <cell r="J1230">
            <v>2.3286468514722696</v>
          </cell>
          <cell r="K1230">
            <v>2.1964569594256074</v>
          </cell>
          <cell r="L1230" t="str">
            <v>.</v>
          </cell>
          <cell r="M1230" t="str">
            <v>.</v>
          </cell>
          <cell r="N1230" t="str">
            <v>.</v>
          </cell>
        </row>
        <row r="1231">
          <cell r="A1231" t="str">
            <v>ESCB_2006_Dec_SE_DEFP</v>
          </cell>
          <cell r="B1231" t="str">
            <v>ESCB</v>
          </cell>
          <cell r="C1231">
            <v>2006</v>
          </cell>
          <cell r="D1231" t="str">
            <v>Dec</v>
          </cell>
          <cell r="E1231" t="str">
            <v>DEFP</v>
          </cell>
          <cell r="F1231" t="str">
            <v>SE</v>
          </cell>
          <cell r="G1231">
            <v>0.84370443374258119</v>
          </cell>
          <cell r="H1231">
            <v>2.0440718623807426</v>
          </cell>
          <cell r="I1231">
            <v>1.7574668311977735</v>
          </cell>
          <cell r="J1231">
            <v>1.2184308980940022</v>
          </cell>
          <cell r="K1231">
            <v>1.0788849464757633</v>
          </cell>
          <cell r="L1231" t="str">
            <v>.</v>
          </cell>
          <cell r="M1231" t="str">
            <v>.</v>
          </cell>
          <cell r="N1231" t="str">
            <v>.</v>
          </cell>
        </row>
        <row r="1232">
          <cell r="A1232" t="str">
            <v>ESCB_2006_Dec_GB_DEF</v>
          </cell>
          <cell r="B1232" t="str">
            <v>ESCB</v>
          </cell>
          <cell r="C1232">
            <v>2006</v>
          </cell>
          <cell r="D1232" t="str">
            <v>Dec</v>
          </cell>
          <cell r="E1232" t="str">
            <v>DEF</v>
          </cell>
          <cell r="F1232" t="str">
            <v>GB</v>
          </cell>
          <cell r="G1232">
            <v>-3.2355273194427716</v>
          </cell>
          <cell r="H1232">
            <v>-3.278456546139275</v>
          </cell>
          <cell r="I1232">
            <v>-2.8145381743174229</v>
          </cell>
          <cell r="J1232">
            <v>-2.4743022093415203</v>
          </cell>
          <cell r="K1232">
            <v>-2.4009299946414679</v>
          </cell>
          <cell r="L1232" t="str">
            <v>.</v>
          </cell>
          <cell r="M1232" t="str">
            <v>.</v>
          </cell>
          <cell r="N1232" t="str">
            <v>.</v>
          </cell>
        </row>
        <row r="1233">
          <cell r="A1233" t="str">
            <v>ESCB_2006_Dec_BE_MAL</v>
          </cell>
          <cell r="B1233" t="str">
            <v>ESCB</v>
          </cell>
          <cell r="C1233">
            <v>2006</v>
          </cell>
          <cell r="D1233" t="str">
            <v>Dec</v>
          </cell>
          <cell r="E1233" t="str">
            <v>MAL</v>
          </cell>
          <cell r="F1233" t="str">
            <v>BE</v>
          </cell>
          <cell r="G1233">
            <v>94.287007117234907</v>
          </cell>
          <cell r="H1233">
            <v>93.217914195341393</v>
          </cell>
          <cell r="I1233">
            <v>89.551876496183681</v>
          </cell>
          <cell r="J1233">
            <v>87.189981993981547</v>
          </cell>
          <cell r="K1233">
            <v>84.872165785783935</v>
          </cell>
          <cell r="L1233" t="str">
            <v>.</v>
          </cell>
          <cell r="M1233" t="str">
            <v>.</v>
          </cell>
          <cell r="N1233" t="str">
            <v>.</v>
          </cell>
        </row>
        <row r="1234">
          <cell r="A1234" t="str">
            <v>ESCB_2006_Dec_DE_MAL</v>
          </cell>
          <cell r="B1234" t="str">
            <v>ESCB</v>
          </cell>
          <cell r="C1234">
            <v>2006</v>
          </cell>
          <cell r="D1234" t="str">
            <v>Dec</v>
          </cell>
          <cell r="E1234" t="str">
            <v>MAL</v>
          </cell>
          <cell r="F1234" t="str">
            <v>DE</v>
          </cell>
          <cell r="G1234">
            <v>65.745106922798115</v>
          </cell>
          <cell r="H1234">
            <v>67.899643016510481</v>
          </cell>
          <cell r="I1234">
            <v>67.688343238905034</v>
          </cell>
          <cell r="J1234">
            <v>66.313437854650914</v>
          </cell>
          <cell r="K1234">
            <v>64.796928598459417</v>
          </cell>
          <cell r="L1234" t="str">
            <v>.</v>
          </cell>
          <cell r="M1234" t="str">
            <v>.</v>
          </cell>
          <cell r="N1234" t="str">
            <v>.</v>
          </cell>
        </row>
        <row r="1235">
          <cell r="A1235" t="str">
            <v>ESCB_2006_Dec_IE_MAL</v>
          </cell>
          <cell r="B1235" t="str">
            <v>ESCB</v>
          </cell>
          <cell r="C1235">
            <v>2006</v>
          </cell>
          <cell r="D1235" t="str">
            <v>Dec</v>
          </cell>
          <cell r="E1235" t="str">
            <v>MAL</v>
          </cell>
          <cell r="F1235" t="str">
            <v>IE</v>
          </cell>
          <cell r="G1235">
            <v>29.695906812485248</v>
          </cell>
          <cell r="H1235">
            <v>27.399619548855291</v>
          </cell>
          <cell r="I1235">
            <v>24.886057005510079</v>
          </cell>
          <cell r="J1235">
            <v>23.543856715918828</v>
          </cell>
          <cell r="K1235">
            <v>22.60929592665153</v>
          </cell>
          <cell r="L1235" t="str">
            <v>.</v>
          </cell>
          <cell r="M1235" t="str">
            <v>.</v>
          </cell>
          <cell r="N1235" t="str">
            <v>.</v>
          </cell>
        </row>
        <row r="1236">
          <cell r="A1236" t="str">
            <v>ESCB_2006_Dec_GR_MAL</v>
          </cell>
          <cell r="B1236" t="str">
            <v>ESCB</v>
          </cell>
          <cell r="C1236">
            <v>2006</v>
          </cell>
          <cell r="D1236" t="str">
            <v>Dec</v>
          </cell>
          <cell r="E1236" t="str">
            <v>MAL</v>
          </cell>
          <cell r="F1236" t="str">
            <v>GR</v>
          </cell>
          <cell r="G1236">
            <v>108.48192284626849</v>
          </cell>
          <cell r="H1236">
            <v>107.49801201625729</v>
          </cell>
          <cell r="I1236">
            <v>103.46672835222454</v>
          </cell>
          <cell r="J1236">
            <v>100.01443376345948</v>
          </cell>
          <cell r="K1236">
            <v>96.095544120621085</v>
          </cell>
          <cell r="L1236" t="str">
            <v>.</v>
          </cell>
          <cell r="M1236" t="str">
            <v>.</v>
          </cell>
          <cell r="N1236" t="str">
            <v>.</v>
          </cell>
        </row>
        <row r="1237">
          <cell r="A1237" t="str">
            <v>ESCB_2006_Dec_ES_MAL</v>
          </cell>
          <cell r="B1237" t="str">
            <v>ESCB</v>
          </cell>
          <cell r="C1237">
            <v>2006</v>
          </cell>
          <cell r="D1237" t="str">
            <v>Dec</v>
          </cell>
          <cell r="E1237" t="str">
            <v>MAL</v>
          </cell>
          <cell r="F1237" t="str">
            <v>ES</v>
          </cell>
          <cell r="G1237">
            <v>46.214406277303105</v>
          </cell>
          <cell r="H1237">
            <v>43.135550634763739</v>
          </cell>
          <cell r="I1237">
            <v>39.670643658149416</v>
          </cell>
          <cell r="J1237">
            <v>36.495552785340635</v>
          </cell>
          <cell r="K1237">
            <v>33.956229092515088</v>
          </cell>
          <cell r="L1237" t="str">
            <v>.</v>
          </cell>
          <cell r="M1237" t="str">
            <v>.</v>
          </cell>
          <cell r="N1237" t="str">
            <v>.</v>
          </cell>
        </row>
        <row r="1238">
          <cell r="A1238" t="str">
            <v>ESCB_2006_Dec_FR_MAL</v>
          </cell>
          <cell r="B1238" t="str">
            <v>ESCB</v>
          </cell>
          <cell r="C1238">
            <v>2006</v>
          </cell>
          <cell r="D1238" t="str">
            <v>Dec</v>
          </cell>
          <cell r="E1238" t="str">
            <v>MAL</v>
          </cell>
          <cell r="F1238" t="str">
            <v>FR</v>
          </cell>
          <cell r="G1238">
            <v>64.445576304083133</v>
          </cell>
          <cell r="H1238">
            <v>66.574343656425341</v>
          </cell>
          <cell r="I1238">
            <v>65.029314343190975</v>
          </cell>
          <cell r="J1238">
            <v>65.04574514083275</v>
          </cell>
          <cell r="K1238">
            <v>64.899506249690219</v>
          </cell>
          <cell r="L1238" t="str">
            <v>.</v>
          </cell>
          <cell r="M1238" t="str">
            <v>.</v>
          </cell>
          <cell r="N1238" t="str">
            <v>.</v>
          </cell>
        </row>
        <row r="1239">
          <cell r="A1239" t="str">
            <v>ESCB_2006_Dec_IT_MAL</v>
          </cell>
          <cell r="B1239" t="str">
            <v>ESCB</v>
          </cell>
          <cell r="C1239">
            <v>2006</v>
          </cell>
          <cell r="D1239" t="str">
            <v>Dec</v>
          </cell>
          <cell r="E1239" t="str">
            <v>MAL</v>
          </cell>
          <cell r="F1239" t="str">
            <v>IT</v>
          </cell>
          <cell r="G1239">
            <v>103.89698099894159</v>
          </cell>
          <cell r="H1239">
            <v>106.60332293519592</v>
          </cell>
          <cell r="I1239">
            <v>107.52967879234308</v>
          </cell>
          <cell r="J1239">
            <v>107.48437041491597</v>
          </cell>
          <cell r="K1239">
            <v>107.46148612204368</v>
          </cell>
          <cell r="L1239" t="str">
            <v>.</v>
          </cell>
          <cell r="M1239" t="str">
            <v>.</v>
          </cell>
          <cell r="N1239" t="str">
            <v>.</v>
          </cell>
        </row>
        <row r="1240">
          <cell r="A1240" t="str">
            <v>ESCB_2006_Dec_LU_MAL</v>
          </cell>
          <cell r="B1240" t="str">
            <v>ESCB</v>
          </cell>
          <cell r="C1240">
            <v>2006</v>
          </cell>
          <cell r="D1240" t="str">
            <v>Dec</v>
          </cell>
          <cell r="E1240" t="str">
            <v>MAL</v>
          </cell>
          <cell r="F1240" t="str">
            <v>LU</v>
          </cell>
          <cell r="G1240">
            <v>6.5859883464648599</v>
          </cell>
          <cell r="H1240">
            <v>6.0120627015552923</v>
          </cell>
          <cell r="I1240">
            <v>8.0779524023994806</v>
          </cell>
          <cell r="J1240">
            <v>8.5424074671513228</v>
          </cell>
          <cell r="K1240">
            <v>8.9486835118405654</v>
          </cell>
          <cell r="L1240" t="str">
            <v>.</v>
          </cell>
          <cell r="M1240" t="str">
            <v>.</v>
          </cell>
          <cell r="N1240" t="str">
            <v>.</v>
          </cell>
        </row>
        <row r="1241">
          <cell r="A1241" t="str">
            <v>ESCB_2006_Dec_NL_MAL</v>
          </cell>
          <cell r="B1241" t="str">
            <v>ESCB</v>
          </cell>
          <cell r="C1241">
            <v>2006</v>
          </cell>
          <cell r="D1241" t="str">
            <v>Dec</v>
          </cell>
          <cell r="E1241" t="str">
            <v>MAL</v>
          </cell>
          <cell r="F1241" t="str">
            <v>NL</v>
          </cell>
          <cell r="G1241">
            <v>52.588322234788322</v>
          </cell>
          <cell r="H1241">
            <v>52.671038631770053</v>
          </cell>
          <cell r="I1241">
            <v>50.390676958040231</v>
          </cell>
          <cell r="J1241">
            <v>47.787203727733008</v>
          </cell>
          <cell r="K1241">
            <v>44.505843561724241</v>
          </cell>
          <cell r="L1241" t="str">
            <v>.</v>
          </cell>
          <cell r="M1241" t="str">
            <v>.</v>
          </cell>
          <cell r="N1241" t="str">
            <v>.</v>
          </cell>
        </row>
        <row r="1242">
          <cell r="A1242" t="str">
            <v>ESCB_2006_Dec_AT_MAL</v>
          </cell>
          <cell r="B1242" t="str">
            <v>ESCB</v>
          </cell>
          <cell r="C1242">
            <v>2006</v>
          </cell>
          <cell r="D1242" t="str">
            <v>Dec</v>
          </cell>
          <cell r="E1242" t="str">
            <v>MAL</v>
          </cell>
          <cell r="F1242" t="str">
            <v>AT</v>
          </cell>
          <cell r="G1242">
            <v>63.849358722916143</v>
          </cell>
          <cell r="H1242">
            <v>63.375816188146366</v>
          </cell>
          <cell r="I1242">
            <v>61.849169530790455</v>
          </cell>
          <cell r="J1242">
            <v>60.308110794535594</v>
          </cell>
          <cell r="K1242">
            <v>58.82673518267643</v>
          </cell>
          <cell r="L1242" t="str">
            <v>.</v>
          </cell>
          <cell r="M1242" t="str">
            <v>.</v>
          </cell>
          <cell r="N1242" t="str">
            <v>.</v>
          </cell>
        </row>
        <row r="1243">
          <cell r="A1243" t="str">
            <v>ESCB_2006_Dec_PT_MAL</v>
          </cell>
          <cell r="B1243" t="str">
            <v>ESCB</v>
          </cell>
          <cell r="C1243">
            <v>2006</v>
          </cell>
          <cell r="D1243" t="str">
            <v>Dec</v>
          </cell>
          <cell r="E1243" t="str">
            <v>MAL</v>
          </cell>
          <cell r="F1243" t="str">
            <v>PT</v>
          </cell>
          <cell r="G1243">
            <v>58.634588686304369</v>
          </cell>
          <cell r="H1243">
            <v>64.170093466838622</v>
          </cell>
          <cell r="I1243">
            <v>67.782156248868347</v>
          </cell>
          <cell r="J1243">
            <v>69.257756136189727</v>
          </cell>
          <cell r="K1243">
            <v>69.772711291937725</v>
          </cell>
          <cell r="L1243" t="str">
            <v>.</v>
          </cell>
          <cell r="M1243" t="str">
            <v>.</v>
          </cell>
          <cell r="N1243" t="str">
            <v>.</v>
          </cell>
        </row>
        <row r="1244">
          <cell r="A1244" t="str">
            <v>ESCB_2006_Dec_SI_MAL</v>
          </cell>
          <cell r="B1244" t="str">
            <v>ESCB</v>
          </cell>
          <cell r="C1244">
            <v>2006</v>
          </cell>
          <cell r="D1244" t="str">
            <v>Dec</v>
          </cell>
          <cell r="E1244" t="str">
            <v>MAL</v>
          </cell>
          <cell r="F1244" t="str">
            <v>SI</v>
          </cell>
          <cell r="G1244">
            <v>28.742696468873742</v>
          </cell>
          <cell r="H1244">
            <v>28.009356290534424</v>
          </cell>
          <cell r="I1244">
            <v>29.347327420604731</v>
          </cell>
          <cell r="J1244">
            <v>29.673583922182807</v>
          </cell>
          <cell r="K1244">
            <v>29.985271440037121</v>
          </cell>
          <cell r="L1244" t="str">
            <v>.</v>
          </cell>
          <cell r="M1244" t="str">
            <v>.</v>
          </cell>
          <cell r="N1244" t="str">
            <v>.</v>
          </cell>
        </row>
        <row r="1245">
          <cell r="A1245" t="str">
            <v>ESCB_2006_Dec_FI_MAL</v>
          </cell>
          <cell r="B1245" t="str">
            <v>ESCB</v>
          </cell>
          <cell r="C1245">
            <v>2006</v>
          </cell>
          <cell r="D1245" t="str">
            <v>Dec</v>
          </cell>
          <cell r="E1245" t="str">
            <v>MAL</v>
          </cell>
          <cell r="F1245" t="str">
            <v>FI</v>
          </cell>
          <cell r="G1245">
            <v>44.257083621285418</v>
          </cell>
          <cell r="H1245">
            <v>41.335773334095833</v>
          </cell>
          <cell r="I1245">
            <v>37.918723343077588</v>
          </cell>
          <cell r="J1245">
            <v>36.247334754797443</v>
          </cell>
          <cell r="K1245">
            <v>34.242800055119197</v>
          </cell>
          <cell r="L1245" t="str">
            <v>.</v>
          </cell>
          <cell r="M1245" t="str">
            <v>.</v>
          </cell>
          <cell r="N1245" t="str">
            <v>.</v>
          </cell>
        </row>
        <row r="1246">
          <cell r="A1246" t="str">
            <v>ESCB_2006_Dec_I3_MAL</v>
          </cell>
          <cell r="B1246" t="str">
            <v>ESCB</v>
          </cell>
          <cell r="C1246">
            <v>2006</v>
          </cell>
          <cell r="D1246" t="str">
            <v>Dec</v>
          </cell>
          <cell r="E1246" t="str">
            <v>MAL</v>
          </cell>
          <cell r="F1246" t="str">
            <v>I3</v>
          </cell>
          <cell r="G1246">
            <v>69.848459245928737</v>
          </cell>
          <cell r="H1246">
            <v>70.77596500319757</v>
          </cell>
          <cell r="I1246">
            <v>69.512070206652695</v>
          </cell>
          <cell r="J1246">
            <v>68.161664072491078</v>
          </cell>
          <cell r="K1246">
            <v>66.777172682034006</v>
          </cell>
          <cell r="L1246" t="str">
            <v>.</v>
          </cell>
          <cell r="M1246" t="str">
            <v>.</v>
          </cell>
          <cell r="N1246" t="str">
            <v>.</v>
          </cell>
        </row>
        <row r="1247">
          <cell r="A1247" t="str">
            <v>ESCB_2006_Dec_I3_MAL</v>
          </cell>
          <cell r="B1247" t="str">
            <v>ESCB</v>
          </cell>
          <cell r="C1247">
            <v>2006</v>
          </cell>
          <cell r="D1247" t="str">
            <v>Dec</v>
          </cell>
          <cell r="E1247" t="str">
            <v>MAL</v>
          </cell>
          <cell r="F1247" t="str">
            <v>I3</v>
          </cell>
          <cell r="G1247">
            <v>69.710082913558182</v>
          </cell>
          <cell r="H1247">
            <v>70.628776907168117</v>
          </cell>
          <cell r="I1247">
            <v>69.372181477484105</v>
          </cell>
          <cell r="J1247">
            <v>68.024665316524775</v>
          </cell>
          <cell r="K1247">
            <v>66.643253204969966</v>
          </cell>
          <cell r="L1247" t="str">
            <v>.</v>
          </cell>
          <cell r="M1247" t="str">
            <v>.</v>
          </cell>
          <cell r="N1247" t="str">
            <v>.</v>
          </cell>
        </row>
        <row r="1248">
          <cell r="A1248" t="str">
            <v>ESCB_2006_Dec_D3_MAL</v>
          </cell>
          <cell r="B1248" t="str">
            <v>ESCB</v>
          </cell>
          <cell r="C1248">
            <v>2006</v>
          </cell>
          <cell r="D1248" t="str">
            <v>Dec</v>
          </cell>
          <cell r="E1248" t="str">
            <v>MAL</v>
          </cell>
          <cell r="F1248" t="str">
            <v>D3</v>
          </cell>
          <cell r="G1248">
            <v>62.455005406258408</v>
          </cell>
          <cell r="H1248">
            <v>63.228455916498795</v>
          </cell>
          <cell r="I1248">
            <v>62.382711567038719</v>
          </cell>
          <cell r="J1248">
            <v>61.188548209328054</v>
          </cell>
          <cell r="K1248">
            <v>60.03884816919863</v>
          </cell>
          <cell r="L1248" t="str">
            <v>.</v>
          </cell>
          <cell r="M1248" t="str">
            <v>.</v>
          </cell>
          <cell r="N1248" t="str">
            <v>.</v>
          </cell>
        </row>
        <row r="1249">
          <cell r="A1249" t="str">
            <v>ESCB_2006_Dec_CZ_MAL</v>
          </cell>
          <cell r="B1249" t="str">
            <v>ESCB</v>
          </cell>
          <cell r="C1249">
            <v>2006</v>
          </cell>
          <cell r="D1249" t="str">
            <v>Dec</v>
          </cell>
          <cell r="E1249" t="str">
            <v>MAL</v>
          </cell>
          <cell r="F1249" t="str">
            <v>CZ</v>
          </cell>
          <cell r="G1249">
            <v>30.747340941943001</v>
          </cell>
          <cell r="H1249">
            <v>30.418000303677015</v>
          </cell>
          <cell r="I1249">
            <v>30.654142852681222</v>
          </cell>
          <cell r="J1249">
            <v>30.546943550745834</v>
          </cell>
          <cell r="K1249">
            <v>30.566037735849058</v>
          </cell>
          <cell r="L1249" t="str">
            <v>.</v>
          </cell>
          <cell r="M1249" t="str">
            <v>.</v>
          </cell>
          <cell r="N1249" t="str">
            <v>.</v>
          </cell>
        </row>
        <row r="1250">
          <cell r="A1250" t="str">
            <v>ESCB_2006_Dec_DK_MAL</v>
          </cell>
          <cell r="B1250" t="str">
            <v>ESCB</v>
          </cell>
          <cell r="C1250">
            <v>2006</v>
          </cell>
          <cell r="D1250" t="str">
            <v>Dec</v>
          </cell>
          <cell r="E1250" t="str">
            <v>MAL</v>
          </cell>
          <cell r="F1250" t="str">
            <v>DK</v>
          </cell>
          <cell r="G1250">
            <v>43.741919742985637</v>
          </cell>
          <cell r="H1250">
            <v>36.193189018596748</v>
          </cell>
          <cell r="I1250">
            <v>30.718012043600883</v>
          </cell>
          <cell r="J1250">
            <v>26.006639646428646</v>
          </cell>
          <cell r="K1250">
            <v>21.581679375647873</v>
          </cell>
          <cell r="L1250" t="str">
            <v>.</v>
          </cell>
          <cell r="M1250" t="str">
            <v>.</v>
          </cell>
          <cell r="N1250" t="str">
            <v>.</v>
          </cell>
        </row>
        <row r="1251">
          <cell r="A1251" t="str">
            <v>ESCB_2006_Dec_EE_MAL</v>
          </cell>
          <cell r="B1251" t="str">
            <v>ESCB</v>
          </cell>
          <cell r="C1251">
            <v>2006</v>
          </cell>
          <cell r="D1251" t="str">
            <v>Dec</v>
          </cell>
          <cell r="E1251" t="str">
            <v>MAL</v>
          </cell>
          <cell r="F1251" t="str">
            <v>EE</v>
          </cell>
          <cell r="G1251">
            <v>5.2013033934584918</v>
          </cell>
          <cell r="H1251">
            <v>4.4538951358472687</v>
          </cell>
          <cell r="I1251">
            <v>3.81409679193579</v>
          </cell>
          <cell r="J1251">
            <v>2.5952330792710714</v>
          </cell>
          <cell r="K1251">
            <v>2.3037412195124687</v>
          </cell>
          <cell r="L1251" t="str">
            <v>.</v>
          </cell>
          <cell r="M1251" t="str">
            <v>.</v>
          </cell>
          <cell r="N1251" t="str">
            <v>.</v>
          </cell>
        </row>
        <row r="1252">
          <cell r="A1252" t="str">
            <v>ESCB_2006_Dec_CY_MAL</v>
          </cell>
          <cell r="B1252" t="str">
            <v>ESCB</v>
          </cell>
          <cell r="C1252">
            <v>2006</v>
          </cell>
          <cell r="D1252" t="str">
            <v>Dec</v>
          </cell>
          <cell r="E1252" t="str">
            <v>MAL</v>
          </cell>
          <cell r="F1252" t="str">
            <v>CY</v>
          </cell>
          <cell r="G1252">
            <v>70.351024384963054</v>
          </cell>
          <cell r="H1252">
            <v>69.233998168311786</v>
          </cell>
          <cell r="I1252">
            <v>64.999048208252034</v>
          </cell>
          <cell r="J1252">
            <v>62.999721526037312</v>
          </cell>
          <cell r="K1252">
            <v>56.99978205141511</v>
          </cell>
          <cell r="L1252" t="str">
            <v>.</v>
          </cell>
          <cell r="M1252" t="str">
            <v>.</v>
          </cell>
          <cell r="N1252" t="str">
            <v>.</v>
          </cell>
        </row>
        <row r="1253">
          <cell r="A1253" t="str">
            <v>ESCB_2006_Dec_LV_MAL</v>
          </cell>
          <cell r="B1253" t="str">
            <v>ESCB</v>
          </cell>
          <cell r="C1253">
            <v>2006</v>
          </cell>
          <cell r="D1253" t="str">
            <v>Dec</v>
          </cell>
          <cell r="E1253" t="str">
            <v>MAL</v>
          </cell>
          <cell r="F1253" t="str">
            <v>LV</v>
          </cell>
          <cell r="G1253">
            <v>14.553294704217761</v>
          </cell>
          <cell r="H1253">
            <v>12.140539330871658</v>
          </cell>
          <cell r="I1253">
            <v>10.570980536850843</v>
          </cell>
          <cell r="J1253">
            <v>9.5087413970413728</v>
          </cell>
          <cell r="K1253">
            <v>9.6620360771304163</v>
          </cell>
          <cell r="L1253" t="str">
            <v>.</v>
          </cell>
          <cell r="M1253" t="str">
            <v>.</v>
          </cell>
          <cell r="N1253" t="str">
            <v>.</v>
          </cell>
        </row>
        <row r="1254">
          <cell r="A1254" t="str">
            <v>ESCB_2006_Dec_LT_MAL</v>
          </cell>
          <cell r="B1254" t="str">
            <v>ESCB</v>
          </cell>
          <cell r="C1254">
            <v>2006</v>
          </cell>
          <cell r="D1254" t="str">
            <v>Dec</v>
          </cell>
          <cell r="E1254" t="str">
            <v>MAL</v>
          </cell>
          <cell r="F1254" t="str">
            <v>LT</v>
          </cell>
          <cell r="G1254">
            <v>19.416172687618836</v>
          </cell>
          <cell r="H1254">
            <v>18.65449438202247</v>
          </cell>
          <cell r="I1254">
            <v>17.787330483944473</v>
          </cell>
          <cell r="J1254">
            <v>18.314786809019704</v>
          </cell>
          <cell r="K1254">
            <v>19.346870420766169</v>
          </cell>
          <cell r="L1254" t="str">
            <v>.</v>
          </cell>
          <cell r="M1254" t="str">
            <v>.</v>
          </cell>
          <cell r="N1254" t="str">
            <v>.</v>
          </cell>
        </row>
        <row r="1255">
          <cell r="A1255" t="str">
            <v>ESCB_2006_Dec_HU_MAL</v>
          </cell>
          <cell r="B1255" t="str">
            <v>ESCB</v>
          </cell>
          <cell r="C1255">
            <v>2006</v>
          </cell>
          <cell r="D1255" t="str">
            <v>Dec</v>
          </cell>
          <cell r="E1255" t="str">
            <v>MAL</v>
          </cell>
          <cell r="F1255" t="str">
            <v>HU</v>
          </cell>
          <cell r="G1255">
            <v>56.321219758307869</v>
          </cell>
          <cell r="H1255">
            <v>57.72141209798972</v>
          </cell>
          <cell r="I1255">
            <v>63.331734803980339</v>
          </cell>
          <cell r="J1255">
            <v>63.541327660520238</v>
          </cell>
          <cell r="K1255">
            <v>63.371793957188935</v>
          </cell>
          <cell r="L1255" t="str">
            <v>.</v>
          </cell>
          <cell r="M1255" t="str">
            <v>.</v>
          </cell>
          <cell r="N1255" t="str">
            <v>.</v>
          </cell>
        </row>
        <row r="1256">
          <cell r="A1256" t="str">
            <v>ESCB_2006_Dec_MT_MAL</v>
          </cell>
          <cell r="B1256" t="str">
            <v>ESCB</v>
          </cell>
          <cell r="C1256">
            <v>2006</v>
          </cell>
          <cell r="D1256" t="str">
            <v>Dec</v>
          </cell>
          <cell r="E1256" t="str">
            <v>MAL</v>
          </cell>
          <cell r="F1256" t="str">
            <v>MT</v>
          </cell>
          <cell r="G1256">
            <v>74.927322028288927</v>
          </cell>
          <cell r="H1256">
            <v>74.191168629382361</v>
          </cell>
          <cell r="I1256">
            <v>68.002246406744277</v>
          </cell>
          <cell r="J1256">
            <v>67.245878218450258</v>
          </cell>
          <cell r="K1256">
            <v>65.451507699120995</v>
          </cell>
          <cell r="L1256" t="str">
            <v>.</v>
          </cell>
          <cell r="M1256" t="str">
            <v>.</v>
          </cell>
          <cell r="N1256" t="str">
            <v>.</v>
          </cell>
        </row>
        <row r="1257">
          <cell r="A1257" t="str">
            <v>ESCB_2006_Dec_PL_MAL</v>
          </cell>
          <cell r="B1257" t="str">
            <v>ESCB</v>
          </cell>
          <cell r="C1257">
            <v>2006</v>
          </cell>
          <cell r="D1257" t="str">
            <v>Dec</v>
          </cell>
          <cell r="E1257" t="str">
            <v>MAL</v>
          </cell>
          <cell r="F1257" t="str">
            <v>PL</v>
          </cell>
          <cell r="G1257">
            <v>41.841736998076357</v>
          </cell>
          <cell r="H1257">
            <v>41.953631511646165</v>
          </cell>
          <cell r="I1257">
            <v>43.223218126432037</v>
          </cell>
          <cell r="J1257">
            <v>44.157602039427729</v>
          </cell>
          <cell r="K1257">
            <v>44.146349868336891</v>
          </cell>
          <cell r="L1257" t="str">
            <v>.</v>
          </cell>
          <cell r="M1257" t="str">
            <v>.</v>
          </cell>
          <cell r="N1257" t="str">
            <v>.</v>
          </cell>
        </row>
        <row r="1258">
          <cell r="A1258" t="str">
            <v>ESCB_2006_Dec_SK_MAL</v>
          </cell>
          <cell r="B1258" t="str">
            <v>ESCB</v>
          </cell>
          <cell r="C1258">
            <v>2006</v>
          </cell>
          <cell r="D1258" t="str">
            <v>Dec</v>
          </cell>
          <cell r="E1258" t="str">
            <v>MAL</v>
          </cell>
          <cell r="F1258" t="str">
            <v>SK</v>
          </cell>
          <cell r="G1258">
            <v>41.62339090153786</v>
          </cell>
          <cell r="H1258">
            <v>34.492373554768406</v>
          </cell>
          <cell r="I1258">
            <v>32.784028180351292</v>
          </cell>
          <cell r="J1258">
            <v>31.497497503098398</v>
          </cell>
          <cell r="K1258">
            <v>30.556594639506081</v>
          </cell>
          <cell r="L1258" t="str">
            <v>.</v>
          </cell>
          <cell r="M1258" t="str">
            <v>.</v>
          </cell>
          <cell r="N1258" t="str">
            <v>.</v>
          </cell>
        </row>
        <row r="1259">
          <cell r="A1259" t="str">
            <v>ESCB_2006_Dec_SE_MAL</v>
          </cell>
          <cell r="B1259" t="str">
            <v>ESCB</v>
          </cell>
          <cell r="C1259">
            <v>2006</v>
          </cell>
          <cell r="D1259" t="str">
            <v>Dec</v>
          </cell>
          <cell r="E1259" t="str">
            <v>MAL</v>
          </cell>
          <cell r="F1259" t="str">
            <v>SE</v>
          </cell>
          <cell r="G1259">
            <v>50.50404636138375</v>
          </cell>
          <cell r="H1259">
            <v>50.427198224615211</v>
          </cell>
          <cell r="I1259">
            <v>45.827957027103622</v>
          </cell>
          <cell r="J1259">
            <v>40.938397055427309</v>
          </cell>
          <cell r="K1259">
            <v>36.617697865022294</v>
          </cell>
          <cell r="L1259" t="str">
            <v>.</v>
          </cell>
          <cell r="M1259" t="str">
            <v>.</v>
          </cell>
          <cell r="N1259" t="str">
            <v>.</v>
          </cell>
        </row>
        <row r="1260">
          <cell r="A1260" t="str">
            <v>ESCB_2006_Dec_GB_MAL</v>
          </cell>
          <cell r="B1260" t="str">
            <v>ESCB</v>
          </cell>
          <cell r="C1260">
            <v>2006</v>
          </cell>
          <cell r="D1260" t="str">
            <v>Dec</v>
          </cell>
          <cell r="E1260" t="str">
            <v>MAL</v>
          </cell>
          <cell r="F1260" t="str">
            <v>GB</v>
          </cell>
          <cell r="G1260">
            <v>40.433762227842678</v>
          </cell>
          <cell r="H1260">
            <v>42.370850874287243</v>
          </cell>
          <cell r="I1260">
            <v>44.140975559967323</v>
          </cell>
          <cell r="J1260">
            <v>44.549609846043218</v>
          </cell>
          <cell r="K1260">
            <v>45.217662077816811</v>
          </cell>
          <cell r="L1260" t="str">
            <v>.</v>
          </cell>
          <cell r="M1260" t="str">
            <v>.</v>
          </cell>
          <cell r="N1260" t="str">
            <v>.</v>
          </cell>
        </row>
        <row r="1261">
          <cell r="A1261" t="str">
            <v>ESCB_2006_Dec_BE_YER</v>
          </cell>
          <cell r="B1261" t="str">
            <v>ESCB</v>
          </cell>
          <cell r="C1261">
            <v>2006</v>
          </cell>
          <cell r="D1261" t="str">
            <v>Dec</v>
          </cell>
          <cell r="E1261" t="str">
            <v>YER</v>
          </cell>
          <cell r="F1261" t="str">
            <v>BE</v>
          </cell>
          <cell r="G1261">
            <v>2.9566901672325656</v>
          </cell>
          <cell r="H1261">
            <v>1.5</v>
          </cell>
          <cell r="I1261">
            <v>3.0124804767495448</v>
          </cell>
          <cell r="J1261">
            <v>2.1</v>
          </cell>
          <cell r="K1261">
            <v>2</v>
          </cell>
          <cell r="L1261" t="str">
            <v>.</v>
          </cell>
          <cell r="M1261" t="str">
            <v>.</v>
          </cell>
          <cell r="N1261" t="str">
            <v>.</v>
          </cell>
        </row>
        <row r="1262">
          <cell r="A1262" t="str">
            <v>ESCB_2006_Dec_DE_YER</v>
          </cell>
          <cell r="B1262" t="str">
            <v>ESCB</v>
          </cell>
          <cell r="C1262">
            <v>2006</v>
          </cell>
          <cell r="D1262" t="str">
            <v>Dec</v>
          </cell>
          <cell r="E1262" t="str">
            <v>YER</v>
          </cell>
          <cell r="F1262" t="str">
            <v>DE</v>
          </cell>
          <cell r="G1262">
            <v>1.251935531390032</v>
          </cell>
          <cell r="H1262">
            <v>1.1000000000000001</v>
          </cell>
          <cell r="I1262">
            <v>2.7</v>
          </cell>
          <cell r="J1262">
            <v>1.7</v>
          </cell>
          <cell r="K1262">
            <v>2</v>
          </cell>
          <cell r="L1262" t="str">
            <v>.</v>
          </cell>
          <cell r="M1262" t="str">
            <v>.</v>
          </cell>
          <cell r="N1262" t="str">
            <v>.</v>
          </cell>
        </row>
        <row r="1263">
          <cell r="A1263" t="str">
            <v>ESCB_2006_Dec_GR_YER</v>
          </cell>
          <cell r="B1263" t="str">
            <v>ESCB</v>
          </cell>
          <cell r="C1263">
            <v>2006</v>
          </cell>
          <cell r="D1263" t="str">
            <v>Dec</v>
          </cell>
          <cell r="E1263" t="str">
            <v>YER</v>
          </cell>
          <cell r="F1263" t="str">
            <v>GR</v>
          </cell>
          <cell r="G1263" t="str">
            <v>.</v>
          </cell>
          <cell r="H1263">
            <v>3.7</v>
          </cell>
          <cell r="I1263">
            <v>4.0999999999999996</v>
          </cell>
          <cell r="J1263">
            <v>3.7640918238787862</v>
          </cell>
          <cell r="K1263">
            <v>3.9082272243465894</v>
          </cell>
          <cell r="L1263" t="str">
            <v>.</v>
          </cell>
          <cell r="M1263" t="str">
            <v>.</v>
          </cell>
          <cell r="N1263" t="str">
            <v>.</v>
          </cell>
        </row>
        <row r="1264">
          <cell r="A1264" t="str">
            <v>ESCB_2006_Dec_ES_YER</v>
          </cell>
          <cell r="B1264" t="str">
            <v>ESCB</v>
          </cell>
          <cell r="C1264">
            <v>2006</v>
          </cell>
          <cell r="D1264" t="str">
            <v>Dec</v>
          </cell>
          <cell r="E1264" t="str">
            <v>YER</v>
          </cell>
          <cell r="F1264" t="str">
            <v>ES</v>
          </cell>
          <cell r="G1264">
            <v>3.2430652145235968</v>
          </cell>
          <cell r="H1264">
            <v>3.5308681445433194</v>
          </cell>
          <cell r="I1264">
            <v>3.7342343244488205</v>
          </cell>
          <cell r="J1264">
            <v>3.4528303855857416</v>
          </cell>
          <cell r="K1264">
            <v>3.0677044420696262</v>
          </cell>
          <cell r="L1264" t="str">
            <v>.</v>
          </cell>
          <cell r="M1264" t="str">
            <v>.</v>
          </cell>
          <cell r="N1264" t="str">
            <v>.</v>
          </cell>
        </row>
        <row r="1265">
          <cell r="A1265" t="str">
            <v>ESCB_2006_Dec_FR_YER</v>
          </cell>
          <cell r="B1265" t="str">
            <v>ESCB</v>
          </cell>
          <cell r="C1265">
            <v>2006</v>
          </cell>
          <cell r="D1265" t="str">
            <v>Dec</v>
          </cell>
          <cell r="E1265" t="str">
            <v>YER</v>
          </cell>
          <cell r="F1265" t="str">
            <v>FR</v>
          </cell>
          <cell r="G1265">
            <v>2.0596889810950074</v>
          </cell>
          <cell r="H1265">
            <v>1.1899559968901485</v>
          </cell>
          <cell r="I1265">
            <v>2.0022661189417761</v>
          </cell>
          <cell r="J1265">
            <v>2.0535429155108744</v>
          </cell>
          <cell r="K1265">
            <v>2.1510798214272029</v>
          </cell>
          <cell r="L1265" t="str">
            <v>.</v>
          </cell>
          <cell r="M1265" t="str">
            <v>.</v>
          </cell>
          <cell r="N1265" t="str">
            <v>.</v>
          </cell>
        </row>
        <row r="1266">
          <cell r="A1266" t="str">
            <v>ESCB_2006_Dec_IE_YER</v>
          </cell>
          <cell r="B1266" t="str">
            <v>ESCB</v>
          </cell>
          <cell r="C1266">
            <v>2006</v>
          </cell>
          <cell r="D1266" t="str">
            <v>Dec</v>
          </cell>
          <cell r="E1266" t="str">
            <v>YER</v>
          </cell>
          <cell r="F1266" t="str">
            <v>IE</v>
          </cell>
          <cell r="G1266">
            <v>4.3098532065524608</v>
          </cell>
          <cell r="H1266">
            <v>5.5257495094511739</v>
          </cell>
          <cell r="I1266">
            <v>5.5439780762912818</v>
          </cell>
          <cell r="J1266">
            <v>5.4608756813785817</v>
          </cell>
          <cell r="K1266">
            <v>4.5</v>
          </cell>
          <cell r="L1266" t="str">
            <v>.</v>
          </cell>
          <cell r="M1266" t="str">
            <v>.</v>
          </cell>
          <cell r="N1266" t="str">
            <v>.</v>
          </cell>
        </row>
        <row r="1267">
          <cell r="A1267" t="str">
            <v>ESCB_2006_Dec_IT_YER</v>
          </cell>
          <cell r="B1267" t="str">
            <v>ESCB</v>
          </cell>
          <cell r="C1267">
            <v>2006</v>
          </cell>
          <cell r="D1267" t="str">
            <v>Dec</v>
          </cell>
          <cell r="E1267" t="str">
            <v>YER</v>
          </cell>
          <cell r="F1267" t="str">
            <v>IT</v>
          </cell>
          <cell r="G1267">
            <v>1.0652886796747225</v>
          </cell>
          <cell r="H1267">
            <v>0.1</v>
          </cell>
          <cell r="I1267">
            <v>1.8149463876743681</v>
          </cell>
          <cell r="J1267">
            <v>1.3765652408689562</v>
          </cell>
          <cell r="K1267">
            <v>1.5938640803015005</v>
          </cell>
          <cell r="L1267" t="str">
            <v>.</v>
          </cell>
          <cell r="M1267" t="str">
            <v>.</v>
          </cell>
          <cell r="N1267" t="str">
            <v>.</v>
          </cell>
        </row>
        <row r="1268">
          <cell r="A1268" t="str">
            <v>ESCB_2006_Dec_LU_YER</v>
          </cell>
          <cell r="B1268" t="str">
            <v>ESCB</v>
          </cell>
          <cell r="C1268">
            <v>2006</v>
          </cell>
          <cell r="D1268" t="str">
            <v>Dec</v>
          </cell>
          <cell r="E1268" t="str">
            <v>YER</v>
          </cell>
          <cell r="F1268" t="str">
            <v>LU</v>
          </cell>
          <cell r="G1268">
            <v>3.6341575419512111</v>
          </cell>
          <cell r="H1268">
            <v>3.9652824359208836</v>
          </cell>
          <cell r="I1268">
            <v>5.3073890947020033</v>
          </cell>
          <cell r="J1268">
            <v>4.2361673361218806</v>
          </cell>
          <cell r="K1268">
            <v>4.3160606558994346</v>
          </cell>
          <cell r="L1268" t="str">
            <v>.</v>
          </cell>
          <cell r="M1268" t="str">
            <v>.</v>
          </cell>
          <cell r="N1268" t="str">
            <v>.</v>
          </cell>
        </row>
        <row r="1269">
          <cell r="A1269" t="str">
            <v>ESCB_2006_Dec_NL_YER</v>
          </cell>
          <cell r="B1269" t="str">
            <v>ESCB</v>
          </cell>
          <cell r="C1269">
            <v>2006</v>
          </cell>
          <cell r="D1269" t="str">
            <v>Dec</v>
          </cell>
          <cell r="E1269" t="str">
            <v>YER</v>
          </cell>
          <cell r="F1269" t="str">
            <v>NL</v>
          </cell>
          <cell r="G1269">
            <v>1.9529414514979067</v>
          </cell>
          <cell r="H1269">
            <v>1.5296283812445637</v>
          </cell>
          <cell r="I1269">
            <v>2.8250412159262908</v>
          </cell>
          <cell r="J1269">
            <v>2.9617899446297997</v>
          </cell>
          <cell r="K1269">
            <v>2.8420338578108471</v>
          </cell>
          <cell r="L1269" t="str">
            <v>.</v>
          </cell>
          <cell r="M1269" t="str">
            <v>.</v>
          </cell>
          <cell r="N1269" t="str">
            <v>.</v>
          </cell>
        </row>
        <row r="1270">
          <cell r="A1270" t="str">
            <v>ESCB_2006_Dec_AT_YER</v>
          </cell>
          <cell r="B1270" t="str">
            <v>ESCB</v>
          </cell>
          <cell r="C1270">
            <v>2006</v>
          </cell>
          <cell r="D1270" t="str">
            <v>Dec</v>
          </cell>
          <cell r="E1270" t="str">
            <v>YER</v>
          </cell>
          <cell r="F1270" t="str">
            <v>AT</v>
          </cell>
          <cell r="G1270">
            <v>2.4419687399150973</v>
          </cell>
          <cell r="H1270">
            <v>2.6</v>
          </cell>
          <cell r="I1270">
            <v>3.3098051773147859</v>
          </cell>
          <cell r="J1270">
            <v>2.8227002760923057</v>
          </cell>
          <cell r="K1270">
            <v>2.4406827366424295</v>
          </cell>
          <cell r="L1270" t="str">
            <v>.</v>
          </cell>
          <cell r="M1270" t="str">
            <v>.</v>
          </cell>
          <cell r="N1270" t="str">
            <v>.</v>
          </cell>
        </row>
        <row r="1271">
          <cell r="A1271" t="str">
            <v>ESCB_2006_Dec_PT_YER</v>
          </cell>
          <cell r="B1271" t="str">
            <v>ESCB</v>
          </cell>
          <cell r="C1271">
            <v>2006</v>
          </cell>
          <cell r="D1271" t="str">
            <v>Dec</v>
          </cell>
          <cell r="E1271" t="str">
            <v>YER</v>
          </cell>
          <cell r="F1271" t="str">
            <v>PT</v>
          </cell>
          <cell r="G1271">
            <v>1.0688920225883862</v>
          </cell>
          <cell r="H1271">
            <v>0.37517281362886479</v>
          </cell>
          <cell r="I1271">
            <v>1.1539996461438022</v>
          </cell>
          <cell r="J1271">
            <v>1.714663546006733</v>
          </cell>
          <cell r="K1271">
            <v>2.1267653964936954</v>
          </cell>
          <cell r="L1271" t="str">
            <v>.</v>
          </cell>
          <cell r="M1271" t="str">
            <v>.</v>
          </cell>
          <cell r="N1271" t="str">
            <v>.</v>
          </cell>
        </row>
        <row r="1272">
          <cell r="A1272" t="str">
            <v>ESCB_2006_Dec_FI_YER</v>
          </cell>
          <cell r="B1272" t="str">
            <v>ESCB</v>
          </cell>
          <cell r="C1272">
            <v>2006</v>
          </cell>
          <cell r="D1272" t="str">
            <v>Dec</v>
          </cell>
          <cell r="E1272" t="str">
            <v>YER</v>
          </cell>
          <cell r="F1272" t="str">
            <v>FI</v>
          </cell>
          <cell r="G1272">
            <v>3.5076226350605566</v>
          </cell>
          <cell r="H1272">
            <v>3</v>
          </cell>
          <cell r="I1272">
            <v>5.4258902791145402</v>
          </cell>
          <cell r="J1272">
            <v>2.9441971927422088</v>
          </cell>
          <cell r="K1272">
            <v>2.794713569572238</v>
          </cell>
          <cell r="L1272" t="str">
            <v>.</v>
          </cell>
          <cell r="M1272" t="str">
            <v>.</v>
          </cell>
          <cell r="N1272" t="str">
            <v>.</v>
          </cell>
        </row>
        <row r="1273">
          <cell r="A1273" t="str">
            <v>ESCB_2006_Dec_I3_YER</v>
          </cell>
          <cell r="B1273" t="str">
            <v>ESCB</v>
          </cell>
          <cell r="C1273">
            <v>2006</v>
          </cell>
          <cell r="D1273" t="str">
            <v>Dec</v>
          </cell>
          <cell r="E1273" t="str">
            <v>YER</v>
          </cell>
          <cell r="F1273" t="str">
            <v>I3</v>
          </cell>
          <cell r="G1273">
            <v>1.9009181448981138</v>
          </cell>
          <cell r="H1273">
            <v>1.3574065774141042</v>
          </cell>
          <cell r="I1273">
            <v>2.6280414067659175</v>
          </cell>
          <cell r="J1273">
            <v>2.1179491815708076</v>
          </cell>
          <cell r="K1273">
            <v>2.3533000012140803</v>
          </cell>
          <cell r="L1273" t="str">
            <v>.</v>
          </cell>
          <cell r="M1273" t="str">
            <v>.</v>
          </cell>
          <cell r="N1273" t="str">
            <v>.</v>
          </cell>
        </row>
        <row r="1274">
          <cell r="A1274" t="str">
            <v>ESCB_2006_Dec_I3_YER</v>
          </cell>
          <cell r="B1274" t="str">
            <v>ESCB</v>
          </cell>
          <cell r="C1274">
            <v>2006</v>
          </cell>
          <cell r="D1274" t="str">
            <v>Dec</v>
          </cell>
          <cell r="E1274" t="str">
            <v>YER</v>
          </cell>
          <cell r="F1274" t="str">
            <v>I3</v>
          </cell>
          <cell r="G1274">
            <v>1.9062063268682152</v>
          </cell>
          <cell r="H1274">
            <v>1.3574065774141042</v>
          </cell>
          <cell r="I1274">
            <v>2.6280414067659175</v>
          </cell>
          <cell r="J1274">
            <v>2.122589966501593</v>
          </cell>
          <cell r="K1274">
            <v>2.3568176547993005</v>
          </cell>
          <cell r="L1274" t="str">
            <v>.</v>
          </cell>
          <cell r="M1274" t="str">
            <v>.</v>
          </cell>
          <cell r="N1274" t="str">
            <v>.</v>
          </cell>
        </row>
        <row r="1275">
          <cell r="A1275" t="str">
            <v>ESCB_2006_Dec_CZ_YER</v>
          </cell>
          <cell r="B1275" t="str">
            <v>ESCB</v>
          </cell>
          <cell r="C1275">
            <v>2006</v>
          </cell>
          <cell r="D1275" t="str">
            <v>Dec</v>
          </cell>
          <cell r="E1275" t="str">
            <v>YER</v>
          </cell>
          <cell r="F1275" t="str">
            <v>CZ</v>
          </cell>
          <cell r="G1275">
            <v>4.2147242735717043</v>
          </cell>
          <cell r="H1275">
            <v>6.0784603757069107</v>
          </cell>
          <cell r="I1275">
            <v>6.1</v>
          </cell>
          <cell r="J1275">
            <v>5.6</v>
          </cell>
          <cell r="K1275">
            <v>4.9000000000000004</v>
          </cell>
          <cell r="L1275" t="str">
            <v>.</v>
          </cell>
          <cell r="M1275" t="str">
            <v>.</v>
          </cell>
          <cell r="N1275" t="str">
            <v>.</v>
          </cell>
        </row>
        <row r="1276">
          <cell r="A1276" t="str">
            <v>ESCB_2006_Dec_DK_YER</v>
          </cell>
          <cell r="B1276" t="str">
            <v>ESCB</v>
          </cell>
          <cell r="C1276">
            <v>2006</v>
          </cell>
          <cell r="D1276" t="str">
            <v>Dec</v>
          </cell>
          <cell r="E1276" t="str">
            <v>YER</v>
          </cell>
          <cell r="F1276" t="str">
            <v>DK</v>
          </cell>
          <cell r="G1276">
            <v>1.8702322504688027</v>
          </cell>
          <cell r="H1276">
            <v>3.2265583228956132</v>
          </cell>
          <cell r="I1276">
            <v>3.1259941639644637</v>
          </cell>
          <cell r="J1276">
            <v>2.5003007943769688</v>
          </cell>
          <cell r="K1276">
            <v>2.0389124071600833</v>
          </cell>
          <cell r="L1276" t="str">
            <v>.</v>
          </cell>
          <cell r="M1276" t="str">
            <v>.</v>
          </cell>
          <cell r="N1276" t="str">
            <v>.</v>
          </cell>
        </row>
        <row r="1277">
          <cell r="A1277" t="str">
            <v>ESCB_2006_Dec_EE_YER</v>
          </cell>
          <cell r="B1277" t="str">
            <v>ESCB</v>
          </cell>
          <cell r="C1277">
            <v>2006</v>
          </cell>
          <cell r="D1277" t="str">
            <v>Dec</v>
          </cell>
          <cell r="E1277" t="str">
            <v>YER</v>
          </cell>
          <cell r="F1277" t="str">
            <v>EE</v>
          </cell>
          <cell r="G1277">
            <v>8.0698331539289541</v>
          </cell>
          <cell r="H1277">
            <v>10.474834251564104</v>
          </cell>
          <cell r="I1277">
            <v>11.8</v>
          </cell>
          <cell r="J1277">
            <v>8.2508654401327135</v>
          </cell>
          <cell r="K1277">
            <v>7.6</v>
          </cell>
          <cell r="L1277" t="str">
            <v>.</v>
          </cell>
          <cell r="M1277" t="str">
            <v>.</v>
          </cell>
          <cell r="N1277" t="str">
            <v>.</v>
          </cell>
        </row>
        <row r="1278">
          <cell r="A1278" t="str">
            <v>ESCB_2006_Dec_CY_YER</v>
          </cell>
          <cell r="B1278" t="str">
            <v>ESCB</v>
          </cell>
          <cell r="C1278">
            <v>2006</v>
          </cell>
          <cell r="D1278" t="str">
            <v>Dec</v>
          </cell>
          <cell r="E1278" t="str">
            <v>YER</v>
          </cell>
          <cell r="F1278" t="str">
            <v>CY</v>
          </cell>
          <cell r="G1278">
            <v>4.0658821820294833</v>
          </cell>
          <cell r="H1278">
            <v>3.8843422269530805</v>
          </cell>
          <cell r="I1278">
            <v>3.8</v>
          </cell>
          <cell r="J1278">
            <v>3.9043519031584282</v>
          </cell>
          <cell r="K1278">
            <v>3.9777932750816944</v>
          </cell>
          <cell r="L1278" t="str">
            <v>.</v>
          </cell>
          <cell r="M1278" t="str">
            <v>.</v>
          </cell>
          <cell r="N1278" t="str">
            <v>.</v>
          </cell>
        </row>
        <row r="1279">
          <cell r="A1279" t="str">
            <v>ESCB_2006_Dec_LV_YER</v>
          </cell>
          <cell r="B1279" t="str">
            <v>ESCB</v>
          </cell>
          <cell r="C1279">
            <v>2006</v>
          </cell>
          <cell r="D1279" t="str">
            <v>Dec</v>
          </cell>
          <cell r="E1279" t="str">
            <v>YER</v>
          </cell>
          <cell r="F1279" t="str">
            <v>LV</v>
          </cell>
          <cell r="G1279">
            <v>8.6548310003414173</v>
          </cell>
          <cell r="H1279">
            <v>10.243519245875888</v>
          </cell>
          <cell r="I1279">
            <v>11.115861479264638</v>
          </cell>
          <cell r="J1279">
            <v>8.9393356419135586</v>
          </cell>
          <cell r="K1279">
            <v>8.0056510477984517</v>
          </cell>
          <cell r="L1279" t="str">
            <v>.</v>
          </cell>
          <cell r="M1279" t="str">
            <v>.</v>
          </cell>
          <cell r="N1279" t="str">
            <v>.</v>
          </cell>
        </row>
        <row r="1280">
          <cell r="A1280" t="str">
            <v>ESCB_2006_Dec_LT_YER</v>
          </cell>
          <cell r="B1280" t="str">
            <v>ESCB</v>
          </cell>
          <cell r="C1280">
            <v>2006</v>
          </cell>
          <cell r="D1280" t="str">
            <v>Dec</v>
          </cell>
          <cell r="E1280" t="str">
            <v>YER</v>
          </cell>
          <cell r="F1280" t="str">
            <v>LT</v>
          </cell>
          <cell r="G1280">
            <v>7.2813846795495607</v>
          </cell>
          <cell r="H1280">
            <v>7.5031587131888386</v>
          </cell>
          <cell r="I1280">
            <v>8</v>
          </cell>
          <cell r="J1280">
            <v>6.7460206450891036</v>
          </cell>
          <cell r="K1280">
            <v>5.2347445523277969</v>
          </cell>
          <cell r="L1280" t="str">
            <v>.</v>
          </cell>
          <cell r="M1280" t="str">
            <v>.</v>
          </cell>
          <cell r="N1280" t="str">
            <v>.</v>
          </cell>
        </row>
        <row r="1281">
          <cell r="A1281" t="str">
            <v>ESCB_2006_Dec_HU_YER</v>
          </cell>
          <cell r="B1281" t="str">
            <v>ESCB</v>
          </cell>
          <cell r="C1281">
            <v>2006</v>
          </cell>
          <cell r="D1281" t="str">
            <v>Dec</v>
          </cell>
          <cell r="E1281" t="str">
            <v>YER</v>
          </cell>
          <cell r="F1281" t="str">
            <v>HU</v>
          </cell>
          <cell r="G1281">
            <v>4.9000283083690164</v>
          </cell>
          <cell r="H1281">
            <v>4.0999999999999996</v>
          </cell>
          <cell r="I1281">
            <v>3.9</v>
          </cell>
          <cell r="J1281">
            <v>2.4</v>
          </cell>
          <cell r="K1281">
            <v>2.5</v>
          </cell>
          <cell r="L1281" t="str">
            <v>.</v>
          </cell>
          <cell r="M1281" t="str">
            <v>.</v>
          </cell>
          <cell r="N1281" t="str">
            <v>.</v>
          </cell>
        </row>
        <row r="1282">
          <cell r="A1282" t="str">
            <v>ESCB_2006_Dec_MT_YER</v>
          </cell>
          <cell r="B1282" t="str">
            <v>ESCB</v>
          </cell>
          <cell r="C1282">
            <v>2006</v>
          </cell>
          <cell r="D1282" t="str">
            <v>Dec</v>
          </cell>
          <cell r="E1282" t="str">
            <v>YER</v>
          </cell>
          <cell r="F1282" t="str">
            <v>MT</v>
          </cell>
          <cell r="G1282">
            <v>2.1133209665009645E-3</v>
          </cell>
          <cell r="H1282">
            <v>2.2011533792462075</v>
          </cell>
          <cell r="I1282">
            <v>2.0872331223259266</v>
          </cell>
          <cell r="J1282">
            <v>2.6226093649429032</v>
          </cell>
          <cell r="K1282">
            <v>2.4166582143846114</v>
          </cell>
          <cell r="L1282" t="str">
            <v>.</v>
          </cell>
          <cell r="M1282" t="str">
            <v>.</v>
          </cell>
          <cell r="N1282" t="str">
            <v>.</v>
          </cell>
        </row>
        <row r="1283">
          <cell r="A1283" t="str">
            <v>ESCB_2006_Dec_PL_YER</v>
          </cell>
          <cell r="B1283" t="str">
            <v>ESCB</v>
          </cell>
          <cell r="C1283">
            <v>2006</v>
          </cell>
          <cell r="D1283" t="str">
            <v>Dec</v>
          </cell>
          <cell r="E1283" t="str">
            <v>YER</v>
          </cell>
          <cell r="F1283" t="str">
            <v>PL</v>
          </cell>
          <cell r="G1283">
            <v>5.3230361347918915</v>
          </cell>
          <cell r="H1283">
            <v>3.5489317876987911</v>
          </cell>
          <cell r="I1283">
            <v>5.3</v>
          </cell>
          <cell r="J1283">
            <v>4.9608737498430742</v>
          </cell>
          <cell r="K1283">
            <v>5.3847566189469518</v>
          </cell>
          <cell r="L1283" t="str">
            <v>.</v>
          </cell>
          <cell r="M1283" t="str">
            <v>.</v>
          </cell>
          <cell r="N1283" t="str">
            <v>.</v>
          </cell>
        </row>
        <row r="1284">
          <cell r="A1284" t="str">
            <v>ESCB_2006_Dec_SI_YER</v>
          </cell>
          <cell r="B1284" t="str">
            <v>ESCB</v>
          </cell>
          <cell r="C1284">
            <v>2006</v>
          </cell>
          <cell r="D1284" t="str">
            <v>Dec</v>
          </cell>
          <cell r="E1284" t="str">
            <v>YER</v>
          </cell>
          <cell r="F1284" t="str">
            <v>SI</v>
          </cell>
          <cell r="G1284">
            <v>4.4258737232671876</v>
          </cell>
          <cell r="H1284">
            <v>4.0280454769537357</v>
          </cell>
          <cell r="I1284">
            <v>4.4913438099802647</v>
          </cell>
          <cell r="J1284">
            <v>4.1605730564822636</v>
          </cell>
          <cell r="K1284">
            <v>3.8622500009335994</v>
          </cell>
          <cell r="L1284" t="str">
            <v>.</v>
          </cell>
          <cell r="M1284" t="str">
            <v>.</v>
          </cell>
          <cell r="N1284" t="str">
            <v>.</v>
          </cell>
        </row>
        <row r="1285">
          <cell r="A1285" t="str">
            <v>ESCB_2006_Dec_SK_YER</v>
          </cell>
          <cell r="B1285" t="str">
            <v>ESCB</v>
          </cell>
          <cell r="C1285">
            <v>2006</v>
          </cell>
          <cell r="D1285" t="str">
            <v>Dec</v>
          </cell>
          <cell r="E1285" t="str">
            <v>YER</v>
          </cell>
          <cell r="F1285" t="str">
            <v>SK</v>
          </cell>
          <cell r="G1285">
            <v>5.4160237321140841</v>
          </cell>
          <cell r="H1285">
            <v>6.1</v>
          </cell>
          <cell r="I1285">
            <v>6.8</v>
          </cell>
          <cell r="J1285">
            <v>7.2</v>
          </cell>
          <cell r="K1285">
            <v>5.7</v>
          </cell>
          <cell r="L1285" t="str">
            <v>.</v>
          </cell>
          <cell r="M1285" t="str">
            <v>.</v>
          </cell>
          <cell r="N1285" t="str">
            <v>.</v>
          </cell>
        </row>
        <row r="1286">
          <cell r="A1286" t="str">
            <v>ESCB_2006_Dec_SE_YER</v>
          </cell>
          <cell r="B1286" t="str">
            <v>ESCB</v>
          </cell>
          <cell r="C1286">
            <v>2006</v>
          </cell>
          <cell r="D1286" t="str">
            <v>Dec</v>
          </cell>
          <cell r="E1286" t="str">
            <v>YER</v>
          </cell>
          <cell r="F1286" t="str">
            <v>SE</v>
          </cell>
          <cell r="G1286">
            <v>3.7446680361809968</v>
          </cell>
          <cell r="H1286">
            <v>2.701674955535367</v>
          </cell>
          <cell r="I1286">
            <v>4.3</v>
          </cell>
          <cell r="J1286">
            <v>3.1</v>
          </cell>
          <cell r="K1286">
            <v>2.7</v>
          </cell>
          <cell r="L1286" t="str">
            <v>.</v>
          </cell>
          <cell r="M1286" t="str">
            <v>.</v>
          </cell>
          <cell r="N1286" t="str">
            <v>.</v>
          </cell>
        </row>
        <row r="1287">
          <cell r="A1287" t="str">
            <v>ESCB_2006_Dec_GB_YER</v>
          </cell>
          <cell r="B1287" t="str">
            <v>ESCB</v>
          </cell>
          <cell r="C1287">
            <v>2006</v>
          </cell>
          <cell r="D1287" t="str">
            <v>Dec</v>
          </cell>
          <cell r="E1287" t="str">
            <v>YER</v>
          </cell>
          <cell r="F1287" t="str">
            <v>GB</v>
          </cell>
          <cell r="G1287">
            <v>3.2628236073983885</v>
          </cell>
          <cell r="H1287">
            <v>1.8521215884897231</v>
          </cell>
          <cell r="I1287">
            <v>2.7</v>
          </cell>
          <cell r="J1287">
            <v>3.0521853379828201</v>
          </cell>
          <cell r="K1287">
            <v>2.9</v>
          </cell>
          <cell r="L1287" t="str">
            <v>.</v>
          </cell>
          <cell r="M1287" t="str">
            <v>.</v>
          </cell>
          <cell r="N1287" t="str">
            <v>.</v>
          </cell>
        </row>
        <row r="1288">
          <cell r="A1288" t="str">
            <v>ESCB_2006_Dec_D3_YER</v>
          </cell>
          <cell r="B1288" t="str">
            <v>ESCB</v>
          </cell>
          <cell r="C1288">
            <v>2006</v>
          </cell>
          <cell r="D1288" t="str">
            <v>Dec</v>
          </cell>
          <cell r="E1288" t="str">
            <v>YER</v>
          </cell>
          <cell r="F1288" t="str">
            <v>D3</v>
          </cell>
          <cell r="G1288">
            <v>2.3308485634486544</v>
          </cell>
          <cell r="H1288">
            <v>1.7807085900985384</v>
          </cell>
          <cell r="I1288">
            <v>2.8914497834020825</v>
          </cell>
          <cell r="J1288">
            <v>2.5415574688662561</v>
          </cell>
          <cell r="K1288">
            <v>2.5399935911199303</v>
          </cell>
          <cell r="L1288" t="str">
            <v>.</v>
          </cell>
          <cell r="M1288" t="str">
            <v>.</v>
          </cell>
          <cell r="N1288" t="str">
            <v>.</v>
          </cell>
        </row>
        <row r="1289">
          <cell r="A1289" t="str">
            <v>ESCB_2006_Dec_BE_PDF</v>
          </cell>
          <cell r="B1289" t="str">
            <v>ESCB</v>
          </cell>
          <cell r="C1289">
            <v>2006</v>
          </cell>
          <cell r="D1289" t="str">
            <v>Dec</v>
          </cell>
          <cell r="E1289" t="str">
            <v>PDF</v>
          </cell>
          <cell r="F1289" t="str">
            <v>BE</v>
          </cell>
          <cell r="G1289">
            <v>4.702763476720027</v>
          </cell>
          <cell r="H1289">
            <v>2.0196562682031169</v>
          </cell>
          <cell r="I1289">
            <v>4.1197682544403778</v>
          </cell>
          <cell r="J1289">
            <v>3.6333616989788369</v>
          </cell>
          <cell r="K1289">
            <v>3.1723338599855935</v>
          </cell>
          <cell r="L1289" t="str">
            <v>.</v>
          </cell>
          <cell r="M1289" t="str">
            <v>.</v>
          </cell>
          <cell r="N1289" t="str">
            <v>.</v>
          </cell>
        </row>
        <row r="1290">
          <cell r="A1290" t="str">
            <v>ESCB_2006_Dec_DE_PDF</v>
          </cell>
          <cell r="B1290" t="str">
            <v>ESCB</v>
          </cell>
          <cell r="C1290">
            <v>2006</v>
          </cell>
          <cell r="D1290" t="str">
            <v>Dec</v>
          </cell>
          <cell r="E1290" t="str">
            <v>PDF</v>
          </cell>
          <cell r="F1290" t="str">
            <v>DE</v>
          </cell>
          <cell r="G1290">
            <v>-0.9052192823486771</v>
          </cell>
          <cell r="H1290">
            <v>-0.47300312360553326</v>
          </cell>
          <cell r="I1290">
            <v>0.69376599713678366</v>
          </cell>
          <cell r="J1290">
            <v>1.4393257954688747</v>
          </cell>
          <cell r="K1290">
            <v>1.9247937953456955</v>
          </cell>
          <cell r="L1290" t="str">
            <v>.</v>
          </cell>
          <cell r="M1290" t="str">
            <v>.</v>
          </cell>
          <cell r="N1290" t="str">
            <v>.</v>
          </cell>
        </row>
        <row r="1291">
          <cell r="A1291" t="str">
            <v>ESCB_2006_Dec_GR_PDF</v>
          </cell>
          <cell r="B1291" t="str">
            <v>ESCB</v>
          </cell>
          <cell r="C1291">
            <v>2006</v>
          </cell>
          <cell r="D1291" t="str">
            <v>Dec</v>
          </cell>
          <cell r="E1291" t="str">
            <v>PDF</v>
          </cell>
          <cell r="F1291" t="str">
            <v>GR</v>
          </cell>
          <cell r="G1291">
            <v>-2.313305663917538</v>
          </cell>
          <cell r="H1291">
            <v>-0.35783707368793072</v>
          </cell>
          <cell r="I1291">
            <v>1.6958387950754363</v>
          </cell>
          <cell r="J1291">
            <v>1.5862706041973385</v>
          </cell>
          <cell r="K1291">
            <v>1.9580702424555647</v>
          </cell>
          <cell r="L1291" t="str">
            <v>.</v>
          </cell>
          <cell r="M1291" t="str">
            <v>.</v>
          </cell>
          <cell r="N1291" t="str">
            <v>.</v>
          </cell>
        </row>
        <row r="1292">
          <cell r="A1292" t="str">
            <v>ESCB_2006_Dec_ES_PDF</v>
          </cell>
          <cell r="B1292" t="str">
            <v>ESCB</v>
          </cell>
          <cell r="C1292">
            <v>2006</v>
          </cell>
          <cell r="D1292" t="str">
            <v>Dec</v>
          </cell>
          <cell r="E1292" t="str">
            <v>PDF</v>
          </cell>
          <cell r="F1292" t="str">
            <v>ES</v>
          </cell>
          <cell r="G1292">
            <v>1.8511949682540061</v>
          </cell>
          <cell r="H1292">
            <v>2.9137836778194388</v>
          </cell>
          <cell r="I1292">
            <v>3.150596548722413</v>
          </cell>
          <cell r="J1292">
            <v>2.7437555446786379</v>
          </cell>
          <cell r="K1292">
            <v>2.4789901982742415</v>
          </cell>
          <cell r="L1292" t="str">
            <v>.</v>
          </cell>
          <cell r="M1292" t="str">
            <v>.</v>
          </cell>
          <cell r="N1292" t="str">
            <v>.</v>
          </cell>
        </row>
        <row r="1293">
          <cell r="A1293" t="str">
            <v>ESCB_2006_Dec_FR_PDF</v>
          </cell>
          <cell r="B1293" t="str">
            <v>ESCB</v>
          </cell>
          <cell r="C1293">
            <v>2006</v>
          </cell>
          <cell r="D1293" t="str">
            <v>Dec</v>
          </cell>
          <cell r="E1293" t="str">
            <v>PDF</v>
          </cell>
          <cell r="F1293" t="str">
            <v>FR</v>
          </cell>
          <cell r="G1293">
            <v>-0.98516594133886271</v>
          </cell>
          <cell r="H1293">
            <v>-0.22462243127750076</v>
          </cell>
          <cell r="I1293">
            <v>-4.7891693479207201E-2</v>
          </cell>
          <cell r="J1293">
            <v>-0.17544224035629571</v>
          </cell>
          <cell r="K1293">
            <v>6.5346623532451992E-2</v>
          </cell>
          <cell r="L1293" t="str">
            <v>.</v>
          </cell>
          <cell r="M1293" t="str">
            <v>.</v>
          </cell>
          <cell r="N1293" t="str">
            <v>.</v>
          </cell>
        </row>
        <row r="1294">
          <cell r="A1294" t="str">
            <v>ESCB_2006_Dec_IE_PDF</v>
          </cell>
          <cell r="B1294" t="str">
            <v>ESCB</v>
          </cell>
          <cell r="C1294">
            <v>2006</v>
          </cell>
          <cell r="D1294" t="str">
            <v>Dec</v>
          </cell>
          <cell r="E1294" t="str">
            <v>PDF</v>
          </cell>
          <cell r="F1294" t="str">
            <v>IE</v>
          </cell>
          <cell r="G1294">
            <v>2.5456545394479693</v>
          </cell>
          <cell r="H1294">
            <v>2.2639824424220785</v>
          </cell>
          <cell r="I1294">
            <v>2.4982426702342351</v>
          </cell>
          <cell r="J1294">
            <v>1.8720349432590022</v>
          </cell>
          <cell r="K1294">
            <v>1.6100883312348386</v>
          </cell>
          <cell r="L1294" t="str">
            <v>.</v>
          </cell>
          <cell r="M1294" t="str">
            <v>.</v>
          </cell>
          <cell r="N1294" t="str">
            <v>.</v>
          </cell>
        </row>
        <row r="1295">
          <cell r="A1295" t="str">
            <v>ESCB_2006_Dec_IT_PDF</v>
          </cell>
          <cell r="B1295" t="str">
            <v>ESCB</v>
          </cell>
          <cell r="C1295">
            <v>2006</v>
          </cell>
          <cell r="D1295" t="str">
            <v>Dec</v>
          </cell>
          <cell r="E1295" t="str">
            <v>PDF</v>
          </cell>
          <cell r="F1295" t="str">
            <v>IT</v>
          </cell>
          <cell r="G1295">
            <v>1.304081735511603</v>
          </cell>
          <cell r="H1295">
            <v>0.45059379456281606</v>
          </cell>
          <cell r="I1295">
            <v>-0.12744282432905302</v>
          </cell>
          <cell r="J1295">
            <v>1.8054786120428403</v>
          </cell>
          <cell r="K1295">
            <v>1.4746102870124895</v>
          </cell>
          <cell r="L1295" t="str">
            <v>.</v>
          </cell>
          <cell r="M1295" t="str">
            <v>.</v>
          </cell>
          <cell r="N1295" t="str">
            <v>.</v>
          </cell>
        </row>
        <row r="1296">
          <cell r="A1296" t="str">
            <v>ESCB_2006_Dec_LU_PDF</v>
          </cell>
          <cell r="B1296" t="str">
            <v>ESCB</v>
          </cell>
          <cell r="C1296">
            <v>2006</v>
          </cell>
          <cell r="D1296" t="str">
            <v>Dec</v>
          </cell>
          <cell r="E1296" t="str">
            <v>PDF</v>
          </cell>
          <cell r="F1296" t="str">
            <v>LU</v>
          </cell>
          <cell r="G1296">
            <v>-0.87849726441967546</v>
          </cell>
          <cell r="H1296">
            <v>-0.80615313439740921</v>
          </cell>
          <cell r="I1296">
            <v>-1.0464191560118583</v>
          </cell>
          <cell r="J1296">
            <v>-0.68011167702408371</v>
          </cell>
          <cell r="K1296">
            <v>-0.28240077785694184</v>
          </cell>
          <cell r="L1296" t="str">
            <v>.</v>
          </cell>
          <cell r="M1296" t="str">
            <v>.</v>
          </cell>
          <cell r="N1296" t="str">
            <v>.</v>
          </cell>
        </row>
        <row r="1297">
          <cell r="A1297" t="str">
            <v>ESCB_2006_Dec_NL_PDF</v>
          </cell>
          <cell r="B1297" t="str">
            <v>ESCB</v>
          </cell>
          <cell r="C1297">
            <v>2006</v>
          </cell>
          <cell r="D1297" t="str">
            <v>Dec</v>
          </cell>
          <cell r="E1297" t="str">
            <v>PDF</v>
          </cell>
          <cell r="F1297" t="str">
            <v>NL</v>
          </cell>
          <cell r="G1297">
            <v>0.70408734030956166</v>
          </cell>
          <cell r="H1297">
            <v>2.0830778845279108</v>
          </cell>
          <cell r="I1297">
            <v>2.6507507610219925</v>
          </cell>
          <cell r="J1297">
            <v>2.594074736394465</v>
          </cell>
          <cell r="K1297">
            <v>2.9369723962918846</v>
          </cell>
          <cell r="L1297" t="str">
            <v>.</v>
          </cell>
          <cell r="M1297" t="str">
            <v>.</v>
          </cell>
          <cell r="N1297" t="str">
            <v>.</v>
          </cell>
        </row>
        <row r="1298">
          <cell r="A1298" t="str">
            <v>ESCB_2006_Dec_AT_PDF</v>
          </cell>
          <cell r="B1298" t="str">
            <v>ESCB</v>
          </cell>
          <cell r="C1298">
            <v>2006</v>
          </cell>
          <cell r="D1298" t="str">
            <v>Dec</v>
          </cell>
          <cell r="E1298" t="str">
            <v>PDF</v>
          </cell>
          <cell r="F1298" t="str">
            <v>AT</v>
          </cell>
          <cell r="G1298">
            <v>1.6178120037232024</v>
          </cell>
          <cell r="H1298">
            <v>1.2706505188843213</v>
          </cell>
          <cell r="I1298">
            <v>1.3800418421295748</v>
          </cell>
          <cell r="J1298">
            <v>1.7027391989014635</v>
          </cell>
          <cell r="K1298">
            <v>1.7208396516288542</v>
          </cell>
          <cell r="L1298" t="str">
            <v>.</v>
          </cell>
          <cell r="M1298" t="str">
            <v>.</v>
          </cell>
          <cell r="N1298" t="str">
            <v>.</v>
          </cell>
        </row>
        <row r="1299">
          <cell r="A1299" t="str">
            <v>ESCB_2006_Dec_PT_PDF</v>
          </cell>
          <cell r="B1299" t="str">
            <v>ESCB</v>
          </cell>
          <cell r="C1299">
            <v>2006</v>
          </cell>
          <cell r="D1299" t="str">
            <v>Dec</v>
          </cell>
          <cell r="E1299" t="str">
            <v>PDF</v>
          </cell>
          <cell r="F1299" t="str">
            <v>PT</v>
          </cell>
          <cell r="G1299">
            <v>-0.50702055345141683</v>
          </cell>
          <cell r="H1299">
            <v>-3.3076751033138621</v>
          </cell>
          <cell r="I1299">
            <v>-1.7536270530255893</v>
          </cell>
          <cell r="J1299">
            <v>-0.97621921118188204</v>
          </cell>
          <cell r="K1299">
            <v>-0.4864497232237463</v>
          </cell>
          <cell r="L1299" t="str">
            <v>.</v>
          </cell>
          <cell r="M1299" t="str">
            <v>.</v>
          </cell>
          <cell r="N1299" t="str">
            <v>.</v>
          </cell>
        </row>
        <row r="1300">
          <cell r="A1300" t="str">
            <v>ESCB_2006_Dec_FI_PDF</v>
          </cell>
          <cell r="B1300" t="str">
            <v>ESCB</v>
          </cell>
          <cell r="C1300">
            <v>2006</v>
          </cell>
          <cell r="D1300" t="str">
            <v>Dec</v>
          </cell>
          <cell r="E1300" t="str">
            <v>PDF</v>
          </cell>
          <cell r="F1300" t="str">
            <v>FI</v>
          </cell>
          <cell r="G1300">
            <v>3.8490143811498339</v>
          </cell>
          <cell r="H1300">
            <v>4.1371992095414196</v>
          </cell>
          <cell r="I1300">
            <v>4.9713662721042793</v>
          </cell>
          <cell r="J1300">
            <v>4.6868301159846117</v>
          </cell>
          <cell r="K1300">
            <v>4.9166322171696297</v>
          </cell>
          <cell r="L1300" t="str">
            <v>.</v>
          </cell>
          <cell r="M1300" t="str">
            <v>.</v>
          </cell>
          <cell r="N1300" t="str">
            <v>.</v>
          </cell>
        </row>
        <row r="1301">
          <cell r="A1301" t="str">
            <v>ESCB_2006_Dec_I3_PDF</v>
          </cell>
          <cell r="B1301" t="str">
            <v>ESCB</v>
          </cell>
          <cell r="C1301">
            <v>2006</v>
          </cell>
          <cell r="D1301" t="str">
            <v>Dec</v>
          </cell>
          <cell r="E1301" t="str">
            <v>PDF</v>
          </cell>
          <cell r="F1301" t="str">
            <v>I3</v>
          </cell>
          <cell r="G1301">
            <v>0.29638637730019768</v>
          </cell>
          <cell r="H1301">
            <v>0.53023128344751913</v>
          </cell>
          <cell r="I1301">
            <v>1.0473582067735687</v>
          </cell>
          <cell r="J1301">
            <v>1.5074926545852727</v>
          </cell>
          <cell r="K1301">
            <v>1.6277203278297117</v>
          </cell>
          <cell r="L1301" t="str">
            <v>.</v>
          </cell>
          <cell r="M1301" t="str">
            <v>.</v>
          </cell>
          <cell r="N1301" t="str">
            <v>.</v>
          </cell>
        </row>
        <row r="1302">
          <cell r="A1302" t="str">
            <v>ESCB_2006_Dec_I3_PDF</v>
          </cell>
          <cell r="B1302" t="str">
            <v>ESCB</v>
          </cell>
          <cell r="C1302">
            <v>2006</v>
          </cell>
          <cell r="D1302" t="str">
            <v>Dec</v>
          </cell>
          <cell r="E1302" t="str">
            <v>PDF</v>
          </cell>
          <cell r="F1302" t="str">
            <v>I3</v>
          </cell>
          <cell r="G1302">
            <v>0.29377947869384879</v>
          </cell>
          <cell r="H1302">
            <v>0.52929784064327912</v>
          </cell>
          <cell r="I1302">
            <v>1.043165695065519</v>
          </cell>
          <cell r="J1302">
            <v>1.5003156784652578</v>
          </cell>
          <cell r="K1302">
            <v>1.6194940566297409</v>
          </cell>
          <cell r="L1302" t="str">
            <v>.</v>
          </cell>
          <cell r="M1302" t="str">
            <v>.</v>
          </cell>
          <cell r="N1302" t="str">
            <v>.</v>
          </cell>
        </row>
        <row r="1303">
          <cell r="A1303" t="str">
            <v>ESCB_2006_Dec_D3_PDF</v>
          </cell>
          <cell r="B1303" t="str">
            <v>ESCB</v>
          </cell>
          <cell r="C1303">
            <v>2006</v>
          </cell>
          <cell r="D1303" t="str">
            <v>Dec</v>
          </cell>
          <cell r="E1303" t="str">
            <v>PDF</v>
          </cell>
          <cell r="F1303" t="str">
            <v>D3</v>
          </cell>
          <cell r="G1303">
            <v>0.11106902667392389</v>
          </cell>
          <cell r="H1303">
            <v>0.39089345989538954</v>
          </cell>
          <cell r="I1303">
            <v>0.80139203201562836</v>
          </cell>
          <cell r="J1303">
            <v>1.1941442279540324</v>
          </cell>
          <cell r="K1303">
            <v>1.3201011244995566</v>
          </cell>
          <cell r="L1303" t="str">
            <v>.</v>
          </cell>
          <cell r="M1303" t="str">
            <v>.</v>
          </cell>
          <cell r="N1303" t="str">
            <v>.</v>
          </cell>
        </row>
        <row r="1304">
          <cell r="A1304" t="str">
            <v>ESCB_2006_Dec_CZ_PDF</v>
          </cell>
          <cell r="B1304" t="str">
            <v>ESCB</v>
          </cell>
          <cell r="C1304">
            <v>2006</v>
          </cell>
          <cell r="D1304" t="str">
            <v>Dec</v>
          </cell>
          <cell r="E1304" t="str">
            <v>PDF</v>
          </cell>
          <cell r="F1304" t="str">
            <v>CZ</v>
          </cell>
          <cell r="G1304">
            <v>-1.7068671657569416</v>
          </cell>
          <cell r="H1304">
            <v>-2.5277239946253882</v>
          </cell>
          <cell r="I1304">
            <v>-2.3497298479028079</v>
          </cell>
          <cell r="J1304">
            <v>-2.6864872769815737</v>
          </cell>
          <cell r="K1304">
            <v>-2.2854716981132075</v>
          </cell>
          <cell r="L1304" t="str">
            <v>.</v>
          </cell>
          <cell r="M1304" t="str">
            <v>.</v>
          </cell>
          <cell r="N1304" t="str">
            <v>.</v>
          </cell>
        </row>
        <row r="1305">
          <cell r="A1305" t="str">
            <v>ESCB_2006_Dec_DK_PDF</v>
          </cell>
          <cell r="B1305" t="str">
            <v>ESCB</v>
          </cell>
          <cell r="C1305">
            <v>2006</v>
          </cell>
          <cell r="D1305" t="str">
            <v>Dec</v>
          </cell>
          <cell r="E1305" t="str">
            <v>PDF</v>
          </cell>
          <cell r="F1305" t="str">
            <v>DK</v>
          </cell>
          <cell r="G1305">
            <v>4.0597392100243237</v>
          </cell>
          <cell r="H1305">
            <v>5.7918880373929174</v>
          </cell>
          <cell r="I1305">
            <v>5.1522219681378152</v>
          </cell>
          <cell r="J1305">
            <v>4.7982356347088828</v>
          </cell>
          <cell r="K1305">
            <v>4.8458223711261192</v>
          </cell>
          <cell r="L1305" t="str">
            <v>.</v>
          </cell>
          <cell r="M1305" t="str">
            <v>.</v>
          </cell>
          <cell r="N1305" t="str">
            <v>.</v>
          </cell>
        </row>
        <row r="1306">
          <cell r="A1306" t="str">
            <v>ESCB_2006_Dec_EE_PDF</v>
          </cell>
          <cell r="B1306" t="str">
            <v>ESCB</v>
          </cell>
          <cell r="C1306">
            <v>2006</v>
          </cell>
          <cell r="D1306" t="str">
            <v>Dec</v>
          </cell>
          <cell r="E1306" t="str">
            <v>PDF</v>
          </cell>
          <cell r="F1306" t="str">
            <v>EE</v>
          </cell>
          <cell r="G1306">
            <v>2.5399811853245531</v>
          </cell>
          <cell r="H1306">
            <v>2.5279957471888688</v>
          </cell>
          <cell r="I1306">
            <v>1.8512930090386515</v>
          </cell>
          <cell r="J1306">
            <v>1.3806767147083272</v>
          </cell>
          <cell r="K1306">
            <v>0.10094125854308865</v>
          </cell>
          <cell r="L1306" t="str">
            <v>.</v>
          </cell>
          <cell r="M1306" t="str">
            <v>.</v>
          </cell>
          <cell r="N1306" t="str">
            <v>.</v>
          </cell>
        </row>
        <row r="1307">
          <cell r="A1307" t="str">
            <v>ESCB_2006_Dec_CY_PDF</v>
          </cell>
          <cell r="B1307" t="str">
            <v>ESCB</v>
          </cell>
          <cell r="C1307">
            <v>2006</v>
          </cell>
          <cell r="D1307" t="str">
            <v>Dec</v>
          </cell>
          <cell r="E1307" t="str">
            <v>PDF</v>
          </cell>
          <cell r="F1307" t="str">
            <v>CY</v>
          </cell>
          <cell r="G1307">
            <v>-1.1109908251914802</v>
          </cell>
          <cell r="H1307">
            <v>1.0990129235778976</v>
          </cell>
          <cell r="I1307">
            <v>1.0338837862275734</v>
          </cell>
          <cell r="J1307">
            <v>1.0080757449178501</v>
          </cell>
          <cell r="K1307">
            <v>1.0503046090936454</v>
          </cell>
          <cell r="L1307" t="str">
            <v>.</v>
          </cell>
          <cell r="M1307" t="str">
            <v>.</v>
          </cell>
          <cell r="N1307" t="str">
            <v>.</v>
          </cell>
        </row>
        <row r="1308">
          <cell r="A1308" t="str">
            <v>ESCB_2006_Dec_LV_PDF</v>
          </cell>
          <cell r="B1308" t="str">
            <v>ESCB</v>
          </cell>
          <cell r="C1308">
            <v>2006</v>
          </cell>
          <cell r="D1308" t="str">
            <v>Dec</v>
          </cell>
          <cell r="E1308" t="str">
            <v>PDF</v>
          </cell>
          <cell r="F1308" t="str">
            <v>LV</v>
          </cell>
          <cell r="G1308">
            <v>-0.22907963886268698</v>
          </cell>
          <cell r="H1308">
            <v>0.61541904442206552</v>
          </cell>
          <cell r="I1308">
            <v>0.13836361959228854</v>
          </cell>
          <cell r="J1308">
            <v>0.30851989557788151</v>
          </cell>
          <cell r="K1308">
            <v>0.4146796599626788</v>
          </cell>
          <cell r="L1308" t="str">
            <v>.</v>
          </cell>
          <cell r="M1308" t="str">
            <v>.</v>
          </cell>
          <cell r="N1308" t="str">
            <v>.</v>
          </cell>
        </row>
        <row r="1309">
          <cell r="A1309" t="str">
            <v>ESCB_2006_Dec_LT_PDF</v>
          </cell>
          <cell r="B1309" t="str">
            <v>ESCB</v>
          </cell>
          <cell r="C1309">
            <v>2006</v>
          </cell>
          <cell r="D1309" t="str">
            <v>Dec</v>
          </cell>
          <cell r="E1309" t="str">
            <v>PDF</v>
          </cell>
          <cell r="F1309" t="str">
            <v>LT</v>
          </cell>
          <cell r="G1309">
            <v>-0.53685270104015215</v>
          </cell>
          <cell r="H1309">
            <v>0.30196629213483145</v>
          </cell>
          <cell r="I1309">
            <v>0.37198073583209135</v>
          </cell>
          <cell r="J1309">
            <v>-6.0943954134031558E-2</v>
          </cell>
          <cell r="K1309">
            <v>-0.49717395855139207</v>
          </cell>
          <cell r="L1309" t="str">
            <v>.</v>
          </cell>
          <cell r="M1309" t="str">
            <v>.</v>
          </cell>
          <cell r="N1309" t="str">
            <v>.</v>
          </cell>
        </row>
        <row r="1310">
          <cell r="A1310" t="str">
            <v>ESCB_2006_Dec_HU_PDF</v>
          </cell>
          <cell r="B1310" t="str">
            <v>ESCB</v>
          </cell>
          <cell r="C1310">
            <v>2006</v>
          </cell>
          <cell r="D1310" t="str">
            <v>Dec</v>
          </cell>
          <cell r="E1310" t="str">
            <v>PDF</v>
          </cell>
          <cell r="F1310" t="str">
            <v>HU</v>
          </cell>
          <cell r="G1310">
            <v>-1.3668689619211774</v>
          </cell>
          <cell r="H1310">
            <v>-2.6457315633682605</v>
          </cell>
          <cell r="I1310">
            <v>-4.5911761179714663</v>
          </cell>
          <cell r="J1310">
            <v>-1.1676760781387667</v>
          </cell>
          <cell r="K1310">
            <v>1.2506523787889596</v>
          </cell>
          <cell r="L1310" t="str">
            <v>.</v>
          </cell>
          <cell r="M1310" t="str">
            <v>.</v>
          </cell>
          <cell r="N1310" t="str">
            <v>.</v>
          </cell>
        </row>
        <row r="1311">
          <cell r="A1311" t="str">
            <v>ESCB_2006_Dec_MT_PDF</v>
          </cell>
          <cell r="B1311" t="str">
            <v>ESCB</v>
          </cell>
          <cell r="C1311">
            <v>2006</v>
          </cell>
          <cell r="D1311" t="str">
            <v>Dec</v>
          </cell>
          <cell r="E1311" t="str">
            <v>PDF</v>
          </cell>
          <cell r="F1311" t="str">
            <v>MT</v>
          </cell>
          <cell r="G1311">
            <v>-1.0483035180382669</v>
          </cell>
          <cell r="H1311">
            <v>0.49791278463842459</v>
          </cell>
          <cell r="I1311">
            <v>1.0274835341977564</v>
          </cell>
          <cell r="J1311">
            <v>1.0548503685499138</v>
          </cell>
          <cell r="K1311">
            <v>1.1723255329406257</v>
          </cell>
          <cell r="L1311" t="str">
            <v>.</v>
          </cell>
          <cell r="M1311" t="str">
            <v>.</v>
          </cell>
          <cell r="N1311" t="str">
            <v>.</v>
          </cell>
        </row>
        <row r="1312">
          <cell r="A1312" t="str">
            <v>ESCB_2006_Dec_PL_PDF</v>
          </cell>
          <cell r="B1312" t="str">
            <v>ESCB</v>
          </cell>
          <cell r="C1312">
            <v>2006</v>
          </cell>
          <cell r="D1312" t="str">
            <v>Dec</v>
          </cell>
          <cell r="E1312" t="str">
            <v>PDF</v>
          </cell>
          <cell r="F1312" t="str">
            <v>PL</v>
          </cell>
          <cell r="G1312">
            <v>-1.3326863421312583</v>
          </cell>
          <cell r="H1312">
            <v>0.10900755201057241</v>
          </cell>
          <cell r="I1312">
            <v>3.5017591706585749E-2</v>
          </cell>
          <cell r="J1312">
            <v>4.5179493227612111E-2</v>
          </cell>
          <cell r="K1312">
            <v>0.57044207369603939</v>
          </cell>
          <cell r="L1312" t="str">
            <v>.</v>
          </cell>
          <cell r="M1312" t="str">
            <v>.</v>
          </cell>
          <cell r="N1312" t="str">
            <v>.</v>
          </cell>
        </row>
        <row r="1313">
          <cell r="A1313" t="str">
            <v>ESCB_2006_Dec_SI_PDF</v>
          </cell>
          <cell r="B1313" t="str">
            <v>ESCB</v>
          </cell>
          <cell r="C1313">
            <v>2006</v>
          </cell>
          <cell r="D1313" t="str">
            <v>Dec</v>
          </cell>
          <cell r="E1313" t="str">
            <v>PDF</v>
          </cell>
          <cell r="F1313" t="str">
            <v>SI</v>
          </cell>
          <cell r="G1313">
            <v>-0.47801307281248828</v>
          </cell>
          <cell r="H1313">
            <v>0.25901245365471603</v>
          </cell>
          <cell r="I1313">
            <v>-8.4858486762325158E-2</v>
          </cell>
          <cell r="J1313">
            <v>-0.54909430427682238</v>
          </cell>
          <cell r="K1313">
            <v>-0.63229085531014617</v>
          </cell>
          <cell r="L1313" t="str">
            <v>.</v>
          </cell>
          <cell r="M1313" t="str">
            <v>.</v>
          </cell>
          <cell r="N1313" t="str">
            <v>.</v>
          </cell>
        </row>
        <row r="1314">
          <cell r="A1314" t="str">
            <v>ESCB_2006_Dec_SK_PDF</v>
          </cell>
          <cell r="B1314" t="str">
            <v>ESCB</v>
          </cell>
          <cell r="C1314">
            <v>2006</v>
          </cell>
          <cell r="D1314" t="str">
            <v>Dec</v>
          </cell>
          <cell r="E1314" t="str">
            <v>PDF</v>
          </cell>
          <cell r="F1314" t="str">
            <v>SK</v>
          </cell>
          <cell r="G1314">
            <v>-0.80796185534605114</v>
          </cell>
          <cell r="H1314">
            <v>-1.3810462834377089</v>
          </cell>
          <cell r="I1314">
            <v>-1.8984676923029584</v>
          </cell>
          <cell r="J1314">
            <v>-1.136803347386856</v>
          </cell>
          <cell r="K1314">
            <v>-0.60322846242571271</v>
          </cell>
          <cell r="L1314" t="str">
            <v>.</v>
          </cell>
          <cell r="M1314" t="str">
            <v>.</v>
          </cell>
          <cell r="N1314" t="str">
            <v>.</v>
          </cell>
        </row>
        <row r="1315">
          <cell r="A1315" t="str">
            <v>ESCB_2006_Dec_SE_PDF</v>
          </cell>
          <cell r="B1315" t="str">
            <v>ESCB</v>
          </cell>
          <cell r="C1315">
            <v>2006</v>
          </cell>
          <cell r="D1315" t="str">
            <v>Dec</v>
          </cell>
          <cell r="E1315" t="str">
            <v>PDF</v>
          </cell>
          <cell r="F1315" t="str">
            <v>SE</v>
          </cell>
          <cell r="G1315">
            <v>3.3996119970029257</v>
          </cell>
          <cell r="H1315">
            <v>4.63120436304105</v>
          </cell>
          <cell r="I1315">
            <v>4.6097461796686732</v>
          </cell>
          <cell r="J1315">
            <v>4.0735862431531764</v>
          </cell>
          <cell r="K1315">
            <v>3.8194581667008749</v>
          </cell>
          <cell r="L1315" t="str">
            <v>.</v>
          </cell>
          <cell r="M1315" t="str">
            <v>.</v>
          </cell>
          <cell r="N1315" t="str">
            <v>.</v>
          </cell>
        </row>
        <row r="1316">
          <cell r="A1316" t="str">
            <v>ESCB_2006_Dec_GB_PDF</v>
          </cell>
          <cell r="B1316" t="str">
            <v>ESCB</v>
          </cell>
          <cell r="C1316">
            <v>2006</v>
          </cell>
          <cell r="D1316" t="str">
            <v>Dec</v>
          </cell>
          <cell r="E1316" t="str">
            <v>PDF</v>
          </cell>
          <cell r="F1316" t="str">
            <v>GB</v>
          </cell>
          <cell r="G1316">
            <v>-1.2741378618170138</v>
          </cell>
          <cell r="H1316">
            <v>-1.146607533953605</v>
          </cell>
          <cell r="I1316">
            <v>-0.77502951037254408</v>
          </cell>
          <cell r="J1316">
            <v>-0.45109058968172172</v>
          </cell>
          <cell r="K1316">
            <v>-0.38386137145920252</v>
          </cell>
          <cell r="L1316" t="str">
            <v>.</v>
          </cell>
          <cell r="M1316" t="str">
            <v>.</v>
          </cell>
          <cell r="N1316" t="str">
            <v>.</v>
          </cell>
        </row>
        <row r="1317">
          <cell r="A1317" t="str">
            <v>ESCB_2006_Dec_BE_YEN</v>
          </cell>
          <cell r="B1317" t="str">
            <v>ESCB</v>
          </cell>
          <cell r="C1317">
            <v>2006</v>
          </cell>
          <cell r="D1317" t="str">
            <v>Dec</v>
          </cell>
          <cell r="E1317" t="str">
            <v>YEN</v>
          </cell>
          <cell r="F1317" t="str">
            <v>BE</v>
          </cell>
          <cell r="G1317">
            <v>5.4069827982311125</v>
          </cell>
          <cell r="H1317">
            <v>3.1199083964719705</v>
          </cell>
          <cell r="I1317">
            <v>4.7328858457919694</v>
          </cell>
          <cell r="J1317">
            <v>3.7309244076431867</v>
          </cell>
          <cell r="K1317">
            <v>4.012813872033945</v>
          </cell>
          <cell r="L1317" t="str">
            <v>.</v>
          </cell>
          <cell r="M1317" t="str">
            <v>.</v>
          </cell>
          <cell r="N1317" t="str">
            <v>.</v>
          </cell>
        </row>
        <row r="1318">
          <cell r="A1318" t="str">
            <v>ESCB_2006_Dec_DE_YEN</v>
          </cell>
          <cell r="B1318" t="str">
            <v>ESCB</v>
          </cell>
          <cell r="C1318">
            <v>2006</v>
          </cell>
          <cell r="D1318" t="str">
            <v>Dec</v>
          </cell>
          <cell r="E1318" t="str">
            <v>YEN</v>
          </cell>
          <cell r="F1318" t="str">
            <v>DE</v>
          </cell>
          <cell r="G1318">
            <v>2.1142724959518802</v>
          </cell>
          <cell r="H1318">
            <v>1.5313519391083759</v>
          </cell>
          <cell r="I1318">
            <v>2.8603302097278061</v>
          </cell>
          <cell r="J1318">
            <v>3.2102728731942278</v>
          </cell>
          <cell r="K1318">
            <v>3.295784120045397</v>
          </cell>
          <cell r="L1318" t="str">
            <v>.</v>
          </cell>
          <cell r="M1318" t="str">
            <v>.</v>
          </cell>
          <cell r="N1318" t="str">
            <v>.</v>
          </cell>
        </row>
        <row r="1319">
          <cell r="A1319" t="str">
            <v>ESCB_2006_Dec_IE_YEN</v>
          </cell>
          <cell r="B1319" t="str">
            <v>ESCB</v>
          </cell>
          <cell r="C1319">
            <v>2006</v>
          </cell>
          <cell r="D1319" t="str">
            <v>Dec</v>
          </cell>
          <cell r="E1319" t="str">
            <v>YEN</v>
          </cell>
          <cell r="F1319" t="str">
            <v>IE</v>
          </cell>
          <cell r="G1319">
            <v>6.2097997180240014</v>
          </cell>
          <cell r="H1319">
            <v>9.2117232175705226</v>
          </cell>
          <cell r="I1319">
            <v>9.4570063611637494</v>
          </cell>
          <cell r="J1319">
            <v>8.4986734994671309</v>
          </cell>
          <cell r="K1319">
            <v>7.4750778490668495</v>
          </cell>
          <cell r="L1319" t="str">
            <v>.</v>
          </cell>
          <cell r="M1319" t="str">
            <v>.</v>
          </cell>
          <cell r="N1319" t="str">
            <v>.</v>
          </cell>
        </row>
        <row r="1320">
          <cell r="A1320" t="str">
            <v>ESCB_2006_Dec_GR_YEN</v>
          </cell>
          <cell r="B1320" t="str">
            <v>ESCB</v>
          </cell>
          <cell r="C1320">
            <v>2006</v>
          </cell>
          <cell r="D1320" t="str">
            <v>Dec</v>
          </cell>
          <cell r="E1320" t="str">
            <v>YEN</v>
          </cell>
          <cell r="F1320" t="str">
            <v>GR</v>
          </cell>
          <cell r="G1320">
            <v>8.2768109140237698</v>
          </cell>
          <cell r="H1320">
            <v>7.5235872863190707</v>
          </cell>
          <cell r="I1320">
            <v>7.425671496730871</v>
          </cell>
          <cell r="J1320">
            <v>6.8424705065926474</v>
          </cell>
          <cell r="K1320">
            <v>7.0576292062392412</v>
          </cell>
          <cell r="L1320" t="str">
            <v>.</v>
          </cell>
          <cell r="M1320" t="str">
            <v>.</v>
          </cell>
          <cell r="N1320" t="str">
            <v>.</v>
          </cell>
        </row>
        <row r="1321">
          <cell r="A1321" t="str">
            <v>ESCB_2006_Dec_ES_YEN</v>
          </cell>
          <cell r="B1321" t="str">
            <v>ESCB</v>
          </cell>
          <cell r="C1321">
            <v>2006</v>
          </cell>
          <cell r="D1321" t="str">
            <v>Dec</v>
          </cell>
          <cell r="E1321" t="str">
            <v>YEN</v>
          </cell>
          <cell r="F1321" t="str">
            <v>ES</v>
          </cell>
          <cell r="G1321">
            <v>7.3575359953790951</v>
          </cell>
          <cell r="H1321">
            <v>7.778661264173806</v>
          </cell>
          <cell r="I1321">
            <v>7.8408093168627886</v>
          </cell>
          <cell r="J1321">
            <v>7.1276563060064575</v>
          </cell>
          <cell r="K1321">
            <v>6.2803045366943024</v>
          </cell>
          <cell r="L1321" t="str">
            <v>.</v>
          </cell>
          <cell r="M1321" t="str">
            <v>.</v>
          </cell>
          <cell r="N1321" t="str">
            <v>.</v>
          </cell>
        </row>
        <row r="1322">
          <cell r="A1322" t="str">
            <v>ESCB_2006_Dec_FR_YEN</v>
          </cell>
          <cell r="B1322" t="str">
            <v>ESCB</v>
          </cell>
          <cell r="C1322">
            <v>2006</v>
          </cell>
          <cell r="D1322" t="str">
            <v>Dec</v>
          </cell>
          <cell r="E1322" t="str">
            <v>YEN</v>
          </cell>
          <cell r="F1322" t="str">
            <v>FR</v>
          </cell>
          <cell r="G1322">
            <v>4.0259240262500811</v>
          </cell>
          <cell r="H1322">
            <v>3.0744126050318812</v>
          </cell>
          <cell r="I1322">
            <v>3.989121880852835</v>
          </cell>
          <cell r="J1322">
            <v>3.577152285349058</v>
          </cell>
          <cell r="K1322">
            <v>3.8655152160748543</v>
          </cell>
          <cell r="L1322" t="str">
            <v>.</v>
          </cell>
          <cell r="M1322" t="str">
            <v>.</v>
          </cell>
          <cell r="N1322" t="str">
            <v>.</v>
          </cell>
        </row>
        <row r="1323">
          <cell r="A1323" t="str">
            <v>ESCB_2006_Dec_IT_YEN</v>
          </cell>
          <cell r="B1323" t="str">
            <v>ESCB</v>
          </cell>
          <cell r="C1323">
            <v>2006</v>
          </cell>
          <cell r="D1323" t="str">
            <v>Dec</v>
          </cell>
          <cell r="E1323" t="str">
            <v>YEN</v>
          </cell>
          <cell r="F1323" t="str">
            <v>IT</v>
          </cell>
          <cell r="G1323">
            <v>4.0076264421269627</v>
          </cell>
          <cell r="H1323">
            <v>2.0427397812610195</v>
          </cell>
          <cell r="I1323">
            <v>3.6446165472209771</v>
          </cell>
          <cell r="J1323">
            <v>3.4706384531491068</v>
          </cell>
          <cell r="K1323">
            <v>3.5640454406088935</v>
          </cell>
          <cell r="L1323" t="str">
            <v>.</v>
          </cell>
          <cell r="M1323" t="str">
            <v>.</v>
          </cell>
          <cell r="N1323" t="str">
            <v>.</v>
          </cell>
        </row>
        <row r="1324">
          <cell r="A1324" t="str">
            <v>ESCB_2006_Dec_LU_YEN</v>
          </cell>
          <cell r="B1324" t="str">
            <v>ESCB</v>
          </cell>
          <cell r="C1324">
            <v>2006</v>
          </cell>
          <cell r="D1324" t="str">
            <v>Dec</v>
          </cell>
          <cell r="E1324" t="str">
            <v>YEN</v>
          </cell>
          <cell r="F1324" t="str">
            <v>LU</v>
          </cell>
          <cell r="G1324">
            <v>5.426335397905234</v>
          </cell>
          <cell r="H1324">
            <v>8.8912842966206256</v>
          </cell>
          <cell r="I1324">
            <v>8.7162987090936213</v>
          </cell>
          <cell r="J1324">
            <v>6.855792114768434</v>
          </cell>
          <cell r="K1324">
            <v>6.9457178108908693</v>
          </cell>
          <cell r="L1324" t="str">
            <v>.</v>
          </cell>
          <cell r="M1324" t="str">
            <v>.</v>
          </cell>
          <cell r="N1324" t="str">
            <v>.</v>
          </cell>
        </row>
        <row r="1325">
          <cell r="A1325" t="str">
            <v>ESCB_2006_Dec_NL_YEN</v>
          </cell>
          <cell r="B1325" t="str">
            <v>ESCB</v>
          </cell>
          <cell r="C1325">
            <v>2006</v>
          </cell>
          <cell r="D1325" t="str">
            <v>Dec</v>
          </cell>
          <cell r="E1325" t="str">
            <v>YEN</v>
          </cell>
          <cell r="F1325" t="str">
            <v>NL</v>
          </cell>
          <cell r="G1325">
            <v>2.70660139009739</v>
          </cell>
          <cell r="H1325">
            <v>3.2238177089500084</v>
          </cell>
          <cell r="I1325">
            <v>4.0779517686286511</v>
          </cell>
          <cell r="J1325">
            <v>4.5581512011036267</v>
          </cell>
          <cell r="K1325">
            <v>5.2732011034903934</v>
          </cell>
          <cell r="L1325" t="str">
            <v>.</v>
          </cell>
          <cell r="M1325" t="str">
            <v>.</v>
          </cell>
          <cell r="N1325" t="str">
            <v>.</v>
          </cell>
        </row>
        <row r="1326">
          <cell r="A1326" t="str">
            <v>ESCB_2006_Dec_AT_YEN</v>
          </cell>
          <cell r="B1326" t="str">
            <v>ESCB</v>
          </cell>
          <cell r="C1326">
            <v>2006</v>
          </cell>
          <cell r="D1326" t="str">
            <v>Dec</v>
          </cell>
          <cell r="E1326" t="str">
            <v>YEN</v>
          </cell>
          <cell r="F1326" t="str">
            <v>AT</v>
          </cell>
          <cell r="G1326">
            <v>4.2322579276380878</v>
          </cell>
          <cell r="H1326">
            <v>3.9370532846235591</v>
          </cell>
          <cell r="I1326">
            <v>4.6645325961188604</v>
          </cell>
          <cell r="J1326">
            <v>4.2390201441748587</v>
          </cell>
          <cell r="K1326">
            <v>4.0940831374109479</v>
          </cell>
          <cell r="L1326" t="str">
            <v>.</v>
          </cell>
          <cell r="M1326" t="str">
            <v>.</v>
          </cell>
          <cell r="N1326" t="str">
            <v>.</v>
          </cell>
        </row>
        <row r="1327">
          <cell r="A1327" t="str">
            <v>ESCB_2006_Dec_PT_YEN</v>
          </cell>
          <cell r="B1327" t="str">
            <v>ESCB</v>
          </cell>
          <cell r="C1327">
            <v>2006</v>
          </cell>
          <cell r="D1327" t="str">
            <v>Dec</v>
          </cell>
          <cell r="E1327" t="str">
            <v>YEN</v>
          </cell>
          <cell r="F1327" t="str">
            <v>PT</v>
          </cell>
          <cell r="G1327">
            <v>3.6351267842563004</v>
          </cell>
          <cell r="H1327">
            <v>2.8303812475795382</v>
          </cell>
          <cell r="I1327">
            <v>3.2489396690557442</v>
          </cell>
          <cell r="J1327">
            <v>3.7650242461951677</v>
          </cell>
          <cell r="K1327">
            <v>4.6783647995086142</v>
          </cell>
          <cell r="L1327" t="str">
            <v>.</v>
          </cell>
          <cell r="M1327" t="str">
            <v>.</v>
          </cell>
          <cell r="N1327" t="str">
            <v>.</v>
          </cell>
        </row>
        <row r="1328">
          <cell r="A1328" t="str">
            <v>ESCB_2006_Dec_SI_YEN</v>
          </cell>
          <cell r="B1328" t="str">
            <v>ESCB</v>
          </cell>
          <cell r="C1328">
            <v>2006</v>
          </cell>
          <cell r="D1328" t="str">
            <v>Dec</v>
          </cell>
          <cell r="E1328" t="str">
            <v>YEN</v>
          </cell>
          <cell r="F1328" t="str">
            <v>SI</v>
          </cell>
          <cell r="G1328">
            <v>7.8825466067146692</v>
          </cell>
          <cell r="H1328">
            <v>5.5542312846641124</v>
          </cell>
          <cell r="I1328">
            <v>5.5884483904808633</v>
          </cell>
          <cell r="J1328">
            <v>6.4814594944197665</v>
          </cell>
          <cell r="K1328">
            <v>6.5914999999353086</v>
          </cell>
          <cell r="L1328" t="str">
            <v>.</v>
          </cell>
          <cell r="M1328" t="str">
            <v>.</v>
          </cell>
          <cell r="N1328" t="str">
            <v>.</v>
          </cell>
        </row>
        <row r="1329">
          <cell r="A1329" t="str">
            <v>ESCB_2006_Dec_FI_YEN</v>
          </cell>
          <cell r="B1329" t="str">
            <v>ESCB</v>
          </cell>
          <cell r="C1329">
            <v>2006</v>
          </cell>
          <cell r="D1329" t="str">
            <v>Dec</v>
          </cell>
          <cell r="E1329" t="str">
            <v>YEN</v>
          </cell>
          <cell r="F1329" t="str">
            <v>FI</v>
          </cell>
          <cell r="G1329">
            <v>4.1092792829831808</v>
          </cell>
          <cell r="H1329">
            <v>3.5817948464804061</v>
          </cell>
          <cell r="I1329">
            <v>6.0739498147759861</v>
          </cell>
          <cell r="J1329">
            <v>4.7928547467292901</v>
          </cell>
          <cell r="K1329">
            <v>3.7087637263700657</v>
          </cell>
          <cell r="L1329" t="str">
            <v>.</v>
          </cell>
          <cell r="M1329" t="str">
            <v>.</v>
          </cell>
          <cell r="N1329" t="str">
            <v>.</v>
          </cell>
        </row>
        <row r="1330">
          <cell r="A1330" t="str">
            <v>ESCB_2006_Dec_I3_YEN</v>
          </cell>
          <cell r="B1330" t="str">
            <v>ESCB</v>
          </cell>
          <cell r="C1330">
            <v>2006</v>
          </cell>
          <cell r="D1330" t="str">
            <v>Dec</v>
          </cell>
          <cell r="E1330" t="str">
            <v>YEN</v>
          </cell>
          <cell r="F1330" t="str">
            <v>I3</v>
          </cell>
          <cell r="G1330">
            <v>3.9194454490922652</v>
          </cell>
          <cell r="H1330">
            <v>3.236686817168831</v>
          </cell>
          <cell r="I1330">
            <v>4.3346452804239135</v>
          </cell>
          <cell r="J1330">
            <v>4.1808678866298123</v>
          </cell>
          <cell r="K1330">
            <v>4.2284926947764632</v>
          </cell>
          <cell r="L1330" t="str">
            <v>.</v>
          </cell>
          <cell r="M1330" t="str">
            <v>.</v>
          </cell>
          <cell r="N1330" t="str">
            <v>.</v>
          </cell>
        </row>
        <row r="1331">
          <cell r="A1331" t="str">
            <v>ESCB_2006_Dec_I3_YEN</v>
          </cell>
          <cell r="B1331" t="str">
            <v>ESCB</v>
          </cell>
          <cell r="C1331">
            <v>2006</v>
          </cell>
          <cell r="D1331" t="str">
            <v>Dec</v>
          </cell>
          <cell r="E1331" t="str">
            <v>YEN</v>
          </cell>
          <cell r="F1331" t="str">
            <v>I3</v>
          </cell>
          <cell r="G1331">
            <v>3.9322981263627383</v>
          </cell>
          <cell r="H1331">
            <v>3.2444884800466838</v>
          </cell>
          <cell r="I1331">
            <v>4.3389604234374417</v>
          </cell>
          <cell r="J1331">
            <v>4.1888805562070672</v>
          </cell>
          <cell r="K1331">
            <v>4.2369038706134461</v>
          </cell>
          <cell r="L1331" t="str">
            <v>.</v>
          </cell>
          <cell r="M1331" t="str">
            <v>.</v>
          </cell>
          <cell r="N1331" t="str">
            <v>.</v>
          </cell>
        </row>
        <row r="1332">
          <cell r="A1332" t="str">
            <v>ESCB_2006_Dec_D3_YEN</v>
          </cell>
          <cell r="B1332" t="str">
            <v>ESCB</v>
          </cell>
          <cell r="C1332">
            <v>2006</v>
          </cell>
          <cell r="D1332" t="str">
            <v>Dec</v>
          </cell>
          <cell r="E1332" t="str">
            <v>YEN</v>
          </cell>
          <cell r="F1332" t="str">
            <v>D3</v>
          </cell>
          <cell r="G1332">
            <v>4.5321648689178886</v>
          </cell>
          <cell r="H1332">
            <v>3.6308753133580183</v>
          </cell>
          <cell r="I1332">
            <v>4.719221734674278</v>
          </cell>
          <cell r="J1332">
            <v>4.7242418543100086</v>
          </cell>
          <cell r="K1332">
            <v>4.6267253474795638</v>
          </cell>
          <cell r="L1332" t="str">
            <v>.</v>
          </cell>
          <cell r="M1332" t="str">
            <v>.</v>
          </cell>
          <cell r="N1332" t="str">
            <v>.</v>
          </cell>
        </row>
        <row r="1333">
          <cell r="A1333" t="str">
            <v>ESCB_2006_Dec_CZ_YEN</v>
          </cell>
          <cell r="B1333" t="str">
            <v>ESCB</v>
          </cell>
          <cell r="C1333">
            <v>2006</v>
          </cell>
          <cell r="D1333" t="str">
            <v>Dec</v>
          </cell>
          <cell r="E1333" t="str">
            <v>YEN</v>
          </cell>
          <cell r="F1333" t="str">
            <v>CZ</v>
          </cell>
          <cell r="G1333">
            <v>7.9139035586373865</v>
          </cell>
          <cell r="H1333">
            <v>6.8031973420206668</v>
          </cell>
          <cell r="I1333">
            <v>7.7986075971101485</v>
          </cell>
          <cell r="J1333">
            <v>6.7803491676816918</v>
          </cell>
          <cell r="K1333">
            <v>8.5112606025153497</v>
          </cell>
          <cell r="L1333" t="str">
            <v>.</v>
          </cell>
          <cell r="M1333" t="str">
            <v>.</v>
          </cell>
          <cell r="N1333" t="str">
            <v>.</v>
          </cell>
        </row>
        <row r="1334">
          <cell r="A1334" t="str">
            <v>ESCB_2006_Dec_DK_YEN</v>
          </cell>
          <cell r="B1334" t="str">
            <v>ESCB</v>
          </cell>
          <cell r="C1334">
            <v>2006</v>
          </cell>
          <cell r="D1334" t="str">
            <v>Dec</v>
          </cell>
          <cell r="E1334" t="str">
            <v>YEN</v>
          </cell>
          <cell r="F1334" t="str">
            <v>DK</v>
          </cell>
          <cell r="G1334">
            <v>4.1264950374761753</v>
          </cell>
          <cell r="H1334">
            <v>5.9433889611677415</v>
          </cell>
          <cell r="I1334">
            <v>5.4908302825504194</v>
          </cell>
          <cell r="J1334">
            <v>4.7924384480524367</v>
          </cell>
          <cell r="K1334">
            <v>4.0219614597911573</v>
          </cell>
          <cell r="L1334" t="str">
            <v>.</v>
          </cell>
          <cell r="M1334" t="str">
            <v>.</v>
          </cell>
          <cell r="N1334" t="str">
            <v>.</v>
          </cell>
        </row>
        <row r="1335">
          <cell r="A1335" t="str">
            <v>ESCB_2006_Dec_EE_YEN</v>
          </cell>
          <cell r="B1335" t="str">
            <v>ESCB</v>
          </cell>
          <cell r="C1335">
            <v>2006</v>
          </cell>
          <cell r="D1335" t="str">
            <v>Dec</v>
          </cell>
          <cell r="E1335" t="str">
            <v>YEN</v>
          </cell>
          <cell r="F1335" t="str">
            <v>EE</v>
          </cell>
          <cell r="G1335">
            <v>10.375910431589716</v>
          </cell>
          <cell r="H1335">
            <v>17.97483196313415</v>
          </cell>
          <cell r="I1335">
            <v>18.715258115588639</v>
          </cell>
          <cell r="J1335">
            <v>14.827039050673889</v>
          </cell>
          <cell r="K1335">
            <v>13.381610956228414</v>
          </cell>
          <cell r="L1335" t="str">
            <v>.</v>
          </cell>
          <cell r="M1335" t="str">
            <v>.</v>
          </cell>
          <cell r="N1335" t="str">
            <v>.</v>
          </cell>
        </row>
        <row r="1336">
          <cell r="A1336" t="str">
            <v>ESCB_2006_Dec_CY_YEN</v>
          </cell>
          <cell r="B1336" t="str">
            <v>ESCB</v>
          </cell>
          <cell r="C1336">
            <v>2006</v>
          </cell>
          <cell r="D1336" t="str">
            <v>Dec</v>
          </cell>
          <cell r="E1336" t="str">
            <v>YEN</v>
          </cell>
          <cell r="F1336" t="str">
            <v>CY</v>
          </cell>
          <cell r="G1336">
            <v>7.6304635954499815</v>
          </cell>
          <cell r="H1336">
            <v>6.3844758992124184</v>
          </cell>
          <cell r="I1336">
            <v>6.9146229775109447</v>
          </cell>
          <cell r="J1336">
            <v>6.8088802170085074</v>
          </cell>
          <cell r="K1336">
            <v>7.3272069061542595</v>
          </cell>
          <cell r="L1336" t="str">
            <v>.</v>
          </cell>
          <cell r="M1336" t="str">
            <v>.</v>
          </cell>
          <cell r="N1336" t="str">
            <v>.</v>
          </cell>
        </row>
        <row r="1337">
          <cell r="A1337" t="str">
            <v>ESCB_2006_Dec_LV_YEN</v>
          </cell>
          <cell r="B1337" t="str">
            <v>ESCB</v>
          </cell>
          <cell r="C1337">
            <v>2006</v>
          </cell>
          <cell r="D1337" t="str">
            <v>Dec</v>
          </cell>
          <cell r="E1337" t="str">
            <v>YEN</v>
          </cell>
          <cell r="F1337" t="str">
            <v>LV</v>
          </cell>
          <cell r="G1337">
            <v>16.08008759580791</v>
          </cell>
          <cell r="H1337">
            <v>20.428513677401966</v>
          </cell>
          <cell r="I1337">
            <v>21.304688374174773</v>
          </cell>
          <cell r="J1337">
            <v>16.603634351074618</v>
          </cell>
          <cell r="K1337">
            <v>14.460881259394029</v>
          </cell>
          <cell r="L1337" t="str">
            <v>.</v>
          </cell>
          <cell r="M1337" t="str">
            <v>.</v>
          </cell>
          <cell r="N1337" t="str">
            <v>.</v>
          </cell>
        </row>
        <row r="1338">
          <cell r="A1338" t="str">
            <v>ESCB_2006_Dec_LT_YEN</v>
          </cell>
          <cell r="B1338" t="str">
            <v>ESCB</v>
          </cell>
          <cell r="C1338">
            <v>2006</v>
          </cell>
          <cell r="D1338" t="str">
            <v>Dec</v>
          </cell>
          <cell r="E1338" t="str">
            <v>YEN</v>
          </cell>
          <cell r="F1338" t="str">
            <v>LT</v>
          </cell>
          <cell r="G1338">
            <v>10.180621083022316</v>
          </cell>
          <cell r="H1338">
            <v>13.761643791841763</v>
          </cell>
          <cell r="I1338">
            <v>14.026685393258433</v>
          </cell>
          <cell r="J1338">
            <v>9.1381625137029374</v>
          </cell>
          <cell r="K1338">
            <v>7.8256551475069358</v>
          </cell>
          <cell r="L1338" t="str">
            <v>.</v>
          </cell>
          <cell r="M1338" t="str">
            <v>.</v>
          </cell>
          <cell r="N1338" t="str">
            <v>.</v>
          </cell>
        </row>
        <row r="1339">
          <cell r="A1339" t="str">
            <v>ESCB_2006_Dec_HU_YEN</v>
          </cell>
          <cell r="B1339" t="str">
            <v>ESCB</v>
          </cell>
          <cell r="C1339">
            <v>2006</v>
          </cell>
          <cell r="D1339" t="str">
            <v>Dec</v>
          </cell>
          <cell r="E1339" t="str">
            <v>YEN</v>
          </cell>
          <cell r="F1339" t="str">
            <v>HU</v>
          </cell>
          <cell r="G1339">
            <v>9.3822779194854178</v>
          </cell>
          <cell r="H1339">
            <v>6.3464704547539412</v>
          </cell>
          <cell r="I1339">
            <v>6.0290191947990621</v>
          </cell>
          <cell r="J1339">
            <v>7.8844605819788711</v>
          </cell>
          <cell r="K1339">
            <v>5.7036378501520062</v>
          </cell>
          <cell r="L1339" t="str">
            <v>.</v>
          </cell>
          <cell r="M1339" t="str">
            <v>.</v>
          </cell>
          <cell r="N1339" t="str">
            <v>.</v>
          </cell>
        </row>
        <row r="1340">
          <cell r="A1340" t="str">
            <v>ESCB_2006_Dec_MT_YEN</v>
          </cell>
          <cell r="B1340" t="str">
            <v>ESCB</v>
          </cell>
          <cell r="C1340">
            <v>2006</v>
          </cell>
          <cell r="D1340" t="str">
            <v>Dec</v>
          </cell>
          <cell r="E1340" t="str">
            <v>YEN</v>
          </cell>
          <cell r="F1340" t="str">
            <v>MT</v>
          </cell>
          <cell r="G1340">
            <v>0.13535781860868212</v>
          </cell>
          <cell r="H1340">
            <v>4.2878794472444781</v>
          </cell>
          <cell r="I1340">
            <v>6.1344503614697459</v>
          </cell>
          <cell r="J1340">
            <v>4.9153495885551592</v>
          </cell>
          <cell r="K1340">
            <v>6.1400619215672521</v>
          </cell>
          <cell r="L1340" t="str">
            <v>.</v>
          </cell>
          <cell r="M1340" t="str">
            <v>.</v>
          </cell>
          <cell r="N1340" t="str">
            <v>.</v>
          </cell>
        </row>
        <row r="1341">
          <cell r="A1341" t="str">
            <v>ESCB_2006_Dec_PL_YEN</v>
          </cell>
          <cell r="B1341" t="str">
            <v>ESCB</v>
          </cell>
          <cell r="C1341">
            <v>2006</v>
          </cell>
          <cell r="D1341" t="str">
            <v>Dec</v>
          </cell>
          <cell r="E1341" t="str">
            <v>YEN</v>
          </cell>
          <cell r="F1341" t="str">
            <v>PL</v>
          </cell>
          <cell r="G1341">
            <v>9.6337814088253424</v>
          </cell>
          <cell r="H1341">
            <v>6.2191307211063531</v>
          </cell>
          <cell r="I1341">
            <v>4.5410975806237843</v>
          </cell>
          <cell r="J1341">
            <v>7.5176624245634258</v>
          </cell>
          <cell r="K1341">
            <v>7.9389804675805351</v>
          </cell>
          <cell r="L1341" t="str">
            <v>.</v>
          </cell>
          <cell r="M1341" t="str">
            <v>.</v>
          </cell>
          <cell r="N1341" t="str">
            <v>.</v>
          </cell>
        </row>
        <row r="1342">
          <cell r="A1342" t="str">
            <v>ESCB_2006_Dec_SK_YEN</v>
          </cell>
          <cell r="B1342" t="str">
            <v>ESCB</v>
          </cell>
          <cell r="C1342">
            <v>2006</v>
          </cell>
          <cell r="D1342" t="str">
            <v>Dec</v>
          </cell>
          <cell r="E1342" t="str">
            <v>YEN</v>
          </cell>
          <cell r="F1342" t="str">
            <v>SK</v>
          </cell>
          <cell r="G1342">
            <v>11.758977128885547</v>
          </cell>
          <cell r="H1342">
            <v>8.549564586035757</v>
          </cell>
          <cell r="I1342">
            <v>10.456648660112521</v>
          </cell>
          <cell r="J1342">
            <v>9.9850334961679152</v>
          </cell>
          <cell r="K1342">
            <v>7.5471613655883658</v>
          </cell>
          <cell r="L1342" t="str">
            <v>.</v>
          </cell>
          <cell r="M1342" t="str">
            <v>.</v>
          </cell>
          <cell r="N1342" t="str">
            <v>.</v>
          </cell>
        </row>
        <row r="1343">
          <cell r="A1343" t="str">
            <v>ESCB_2006_Dec_SE_YEN</v>
          </cell>
          <cell r="B1343" t="str">
            <v>ESCB</v>
          </cell>
          <cell r="C1343">
            <v>2006</v>
          </cell>
          <cell r="D1343" t="str">
            <v>Dec</v>
          </cell>
          <cell r="E1343" t="str">
            <v>YEN</v>
          </cell>
          <cell r="F1343" t="str">
            <v>SE</v>
          </cell>
          <cell r="G1343">
            <v>4.6256159498221763</v>
          </cell>
          <cell r="H1343">
            <v>3.8793304461101741</v>
          </cell>
          <cell r="I1343">
            <v>6.2625187149410522</v>
          </cell>
          <cell r="J1343">
            <v>5.3403135831459991</v>
          </cell>
          <cell r="K1343">
            <v>4.8649418247701135</v>
          </cell>
          <cell r="L1343" t="str">
            <v>.</v>
          </cell>
          <cell r="M1343" t="str">
            <v>.</v>
          </cell>
          <cell r="N1343" t="str">
            <v>.</v>
          </cell>
        </row>
        <row r="1344">
          <cell r="A1344" t="str">
            <v>ESCB_2006_Dec_GB_YEN</v>
          </cell>
          <cell r="B1344" t="str">
            <v>ESCB</v>
          </cell>
          <cell r="C1344">
            <v>2006</v>
          </cell>
          <cell r="D1344" t="str">
            <v>Dec</v>
          </cell>
          <cell r="E1344" t="str">
            <v>YEN</v>
          </cell>
          <cell r="F1344" t="str">
            <v>GB</v>
          </cell>
          <cell r="G1344">
            <v>5.9630539514405143</v>
          </cell>
          <cell r="H1344">
            <v>4.024984276098337</v>
          </cell>
          <cell r="I1344">
            <v>5.4397701800031655</v>
          </cell>
          <cell r="J1344">
            <v>6.0114642653646939</v>
          </cell>
          <cell r="K1344">
            <v>5.3948295233696939</v>
          </cell>
          <cell r="L1344" t="str">
            <v>.</v>
          </cell>
          <cell r="M1344" t="str">
            <v>.</v>
          </cell>
          <cell r="N1344" t="str">
            <v>.</v>
          </cell>
        </row>
        <row r="1345">
          <cell r="A1345" t="str">
            <v>ESCB_2006_Dec_BE_CAB</v>
          </cell>
          <cell r="B1345" t="str">
            <v>ESCB</v>
          </cell>
          <cell r="C1345">
            <v>2006</v>
          </cell>
          <cell r="D1345" t="str">
            <v>Dec</v>
          </cell>
          <cell r="E1345" t="str">
            <v>CAB</v>
          </cell>
          <cell r="F1345" t="str">
            <v>BE</v>
          </cell>
          <cell r="G1345">
            <v>4.6348334714459913E-3</v>
          </cell>
          <cell r="H1345">
            <v>-1.7112364991847553</v>
          </cell>
          <cell r="I1345">
            <v>0.16276497331360587</v>
          </cell>
          <cell r="J1345">
            <v>-0.26792512259363871</v>
          </cell>
          <cell r="K1345">
            <v>-0.61348492061022053</v>
          </cell>
          <cell r="L1345" t="str">
            <v>.</v>
          </cell>
          <cell r="M1345" t="str">
            <v>.</v>
          </cell>
          <cell r="N1345" t="str">
            <v>.</v>
          </cell>
        </row>
        <row r="1346">
          <cell r="A1346" t="str">
            <v>ESCB_2006_Dec_DE_CAB</v>
          </cell>
          <cell r="B1346" t="str">
            <v>ESCB</v>
          </cell>
          <cell r="C1346">
            <v>2006</v>
          </cell>
          <cell r="D1346" t="str">
            <v>Dec</v>
          </cell>
          <cell r="E1346" t="str">
            <v>CAB</v>
          </cell>
          <cell r="F1346" t="str">
            <v>DE</v>
          </cell>
          <cell r="G1346">
            <v>-3.2590190142737545</v>
          </cell>
          <cell r="H1346">
            <v>-2.6077943736655764</v>
          </cell>
          <cell r="I1346">
            <v>-1.8134363288639224</v>
          </cell>
          <cell r="J1346">
            <v>-1.1240780754870274</v>
          </cell>
          <cell r="K1346">
            <v>-1.0368759538369994</v>
          </cell>
          <cell r="L1346" t="str">
            <v>.</v>
          </cell>
          <cell r="M1346" t="str">
            <v>.</v>
          </cell>
          <cell r="N1346" t="str">
            <v>.</v>
          </cell>
        </row>
        <row r="1347">
          <cell r="A1347" t="str">
            <v>ESCB_2006_Dec_GR_CAB</v>
          </cell>
          <cell r="B1347" t="str">
            <v>ESCB</v>
          </cell>
          <cell r="C1347">
            <v>2006</v>
          </cell>
          <cell r="D1347" t="str">
            <v>Dec</v>
          </cell>
          <cell r="E1347" t="str">
            <v>CAB</v>
          </cell>
          <cell r="F1347" t="str">
            <v>GR</v>
          </cell>
          <cell r="G1347">
            <v>-8.0882780839864772</v>
          </cell>
          <cell r="H1347">
            <v>-5.4986379136871681</v>
          </cell>
          <cell r="I1347">
            <v>-3.0569089365015563</v>
          </cell>
          <cell r="J1347">
            <v>-2.8906833243107033</v>
          </cell>
          <cell r="K1347">
            <v>-2.2859267812073316</v>
          </cell>
          <cell r="L1347" t="str">
            <v>.</v>
          </cell>
          <cell r="M1347" t="str">
            <v>.</v>
          </cell>
          <cell r="N1347" t="str">
            <v>.</v>
          </cell>
        </row>
        <row r="1348">
          <cell r="A1348" t="str">
            <v>ESCB_2006_Dec_ES_CAB</v>
          </cell>
          <cell r="B1348" t="str">
            <v>ESCB</v>
          </cell>
          <cell r="C1348">
            <v>2006</v>
          </cell>
          <cell r="D1348" t="str">
            <v>Dec</v>
          </cell>
          <cell r="E1348" t="str">
            <v>CAB</v>
          </cell>
          <cell r="F1348" t="str">
            <v>ES</v>
          </cell>
          <cell r="G1348">
            <v>-2.2463764856278809E-2</v>
          </cell>
          <cell r="H1348">
            <v>1.2738136147648824</v>
          </cell>
          <cell r="I1348">
            <v>1.6274898137594322</v>
          </cell>
          <cell r="J1348">
            <v>1.1729260363984388</v>
          </cell>
          <cell r="K1348">
            <v>1.0496936561902166</v>
          </cell>
          <cell r="L1348" t="str">
            <v>.</v>
          </cell>
          <cell r="M1348" t="str">
            <v>.</v>
          </cell>
          <cell r="N1348" t="str">
            <v>.</v>
          </cell>
        </row>
        <row r="1349">
          <cell r="A1349" t="str">
            <v>ESCB_2006_Dec_FR_CAB</v>
          </cell>
          <cell r="B1349" t="str">
            <v>ESCB</v>
          </cell>
          <cell r="C1349">
            <v>2006</v>
          </cell>
          <cell r="D1349" t="str">
            <v>Dec</v>
          </cell>
          <cell r="E1349" t="str">
            <v>CAB</v>
          </cell>
          <cell r="F1349" t="str">
            <v>FR</v>
          </cell>
          <cell r="G1349">
            <v>-3.6258109483666328</v>
          </cell>
          <cell r="H1349">
            <v>-2.5523233173831579</v>
          </cell>
          <cell r="I1349">
            <v>-2.6608907781694811</v>
          </cell>
          <cell r="J1349">
            <v>-2.7632934051189766</v>
          </cell>
          <cell r="K1349">
            <v>-2.5673185150397715</v>
          </cell>
          <cell r="L1349" t="str">
            <v>.</v>
          </cell>
          <cell r="M1349" t="str">
            <v>.</v>
          </cell>
          <cell r="N1349" t="str">
            <v>.</v>
          </cell>
        </row>
        <row r="1350">
          <cell r="A1350" t="str">
            <v>ESCB_2006_Dec_IE_CAB</v>
          </cell>
          <cell r="B1350" t="str">
            <v>ESCB</v>
          </cell>
          <cell r="C1350">
            <v>2006</v>
          </cell>
          <cell r="D1350" t="str">
            <v>Dec</v>
          </cell>
          <cell r="E1350" t="str">
            <v>CAB</v>
          </cell>
          <cell r="F1350" t="str">
            <v>IE</v>
          </cell>
          <cell r="G1350">
            <v>2.0691244301549601</v>
          </cell>
          <cell r="H1350">
            <v>1.2860187312106686</v>
          </cell>
          <cell r="I1350">
            <v>1.2267398908058234</v>
          </cell>
          <cell r="J1350">
            <v>0.35504571594725975</v>
          </cell>
          <cell r="K1350">
            <v>0.28179672769444869</v>
          </cell>
          <cell r="L1350" t="str">
            <v>.</v>
          </cell>
          <cell r="M1350" t="str">
            <v>.</v>
          </cell>
          <cell r="N1350" t="str">
            <v>.</v>
          </cell>
        </row>
        <row r="1351">
          <cell r="A1351" t="str">
            <v>ESCB_2006_Dec_IT_CAB</v>
          </cell>
          <cell r="B1351" t="str">
            <v>ESCB</v>
          </cell>
          <cell r="C1351">
            <v>2006</v>
          </cell>
          <cell r="D1351" t="str">
            <v>Dec</v>
          </cell>
          <cell r="E1351" t="str">
            <v>CAB</v>
          </cell>
          <cell r="F1351" t="str">
            <v>IT</v>
          </cell>
          <cell r="G1351">
            <v>-3.3000500341679038</v>
          </cell>
          <cell r="H1351">
            <v>-3.7765000277426179</v>
          </cell>
          <cell r="I1351">
            <v>-4.4938365575644363</v>
          </cell>
          <cell r="J1351">
            <v>-2.8431648938918079</v>
          </cell>
          <cell r="K1351">
            <v>-3.1382265960900346</v>
          </cell>
          <cell r="L1351" t="str">
            <v>.</v>
          </cell>
          <cell r="M1351" t="str">
            <v>.</v>
          </cell>
          <cell r="N1351" t="str">
            <v>.</v>
          </cell>
        </row>
        <row r="1352">
          <cell r="A1352" t="str">
            <v>ESCB_2006_Dec_LU_CAB</v>
          </cell>
          <cell r="B1352" t="str">
            <v>ESCB</v>
          </cell>
          <cell r="C1352">
            <v>2006</v>
          </cell>
          <cell r="D1352" t="str">
            <v>Dec</v>
          </cell>
          <cell r="E1352" t="str">
            <v>CAB</v>
          </cell>
          <cell r="F1352" t="str">
            <v>LU</v>
          </cell>
          <cell r="G1352">
            <v>-0.89565644331100713</v>
          </cell>
          <cell r="H1352">
            <v>-0.69980269690237762</v>
          </cell>
          <cell r="I1352">
            <v>-1.0710470480637768</v>
          </cell>
          <cell r="J1352">
            <v>-0.84260453505868704</v>
          </cell>
          <cell r="K1352">
            <v>-0.71333041825486332</v>
          </cell>
          <cell r="L1352" t="str">
            <v>.</v>
          </cell>
          <cell r="M1352" t="str">
            <v>.</v>
          </cell>
          <cell r="N1352" t="str">
            <v>.</v>
          </cell>
        </row>
        <row r="1353">
          <cell r="A1353" t="str">
            <v>ESCB_2006_Dec_NL_CAB</v>
          </cell>
          <cell r="B1353" t="str">
            <v>ESCB</v>
          </cell>
          <cell r="C1353">
            <v>2006</v>
          </cell>
          <cell r="D1353" t="str">
            <v>Dec</v>
          </cell>
          <cell r="E1353" t="str">
            <v>CAB</v>
          </cell>
          <cell r="F1353" t="str">
            <v>NL</v>
          </cell>
          <cell r="G1353">
            <v>-0.95949888247772319</v>
          </cell>
          <cell r="H1353">
            <v>0.91925507274058271</v>
          </cell>
          <cell r="I1353">
            <v>1.1730000281318143</v>
          </cell>
          <cell r="J1353">
            <v>0.86180972842361314</v>
          </cell>
          <cell r="K1353">
            <v>1.1370392029490088</v>
          </cell>
          <cell r="L1353" t="str">
            <v>.</v>
          </cell>
          <cell r="M1353" t="str">
            <v>.</v>
          </cell>
          <cell r="N1353" t="str">
            <v>.</v>
          </cell>
        </row>
        <row r="1354">
          <cell r="A1354" t="str">
            <v>ESCB_2006_Dec_AT_CAB</v>
          </cell>
          <cell r="B1354" t="str">
            <v>ESCB</v>
          </cell>
          <cell r="C1354">
            <v>2006</v>
          </cell>
          <cell r="D1354" t="str">
            <v>Dec</v>
          </cell>
          <cell r="E1354" t="str">
            <v>CAB</v>
          </cell>
          <cell r="F1354" t="str">
            <v>AT</v>
          </cell>
          <cell r="G1354">
            <v>-1.1251393438481152</v>
          </cell>
          <cell r="H1354">
            <v>-1.33814762481126</v>
          </cell>
          <cell r="I1354">
            <v>-1.1607759252717527</v>
          </cell>
          <cell r="J1354">
            <v>-0.98246735361389848</v>
          </cell>
          <cell r="K1354">
            <v>-0.96601024091087184</v>
          </cell>
          <cell r="L1354" t="str">
            <v>.</v>
          </cell>
          <cell r="M1354" t="str">
            <v>.</v>
          </cell>
          <cell r="N1354" t="str">
            <v>.</v>
          </cell>
        </row>
        <row r="1355">
          <cell r="A1355" t="str">
            <v>ESCB_2006_Dec_PT_CAB</v>
          </cell>
          <cell r="B1355" t="str">
            <v>ESCB</v>
          </cell>
          <cell r="C1355">
            <v>2006</v>
          </cell>
          <cell r="D1355" t="str">
            <v>Dec</v>
          </cell>
          <cell r="E1355" t="str">
            <v>CAB</v>
          </cell>
          <cell r="F1355" t="str">
            <v>PT</v>
          </cell>
          <cell r="G1355">
            <v>-2.552782434185807</v>
          </cell>
          <cell r="H1355">
            <v>-5.1741337814231603</v>
          </cell>
          <cell r="I1355">
            <v>-3.6307703831384437</v>
          </cell>
          <cell r="J1355">
            <v>-3.1023377031963548</v>
          </cell>
          <cell r="K1355">
            <v>-3.0029292268480816</v>
          </cell>
          <cell r="L1355" t="str">
            <v>.</v>
          </cell>
          <cell r="M1355" t="str">
            <v>.</v>
          </cell>
          <cell r="N1355" t="str">
            <v>.</v>
          </cell>
        </row>
        <row r="1356">
          <cell r="A1356" t="str">
            <v>ESCB_2006_Dec_SI_CAB</v>
          </cell>
          <cell r="B1356" t="str">
            <v>ESCB</v>
          </cell>
          <cell r="C1356">
            <v>2006</v>
          </cell>
          <cell r="D1356" t="str">
            <v>Dec</v>
          </cell>
          <cell r="E1356" t="str">
            <v>CAB</v>
          </cell>
          <cell r="F1356" t="str">
            <v>SI</v>
          </cell>
          <cell r="G1356">
            <v>-1.6655976365274356</v>
          </cell>
          <cell r="H1356">
            <v>-0.96235874355009532</v>
          </cell>
          <cell r="I1356">
            <v>-1.5918588395150868</v>
          </cell>
          <cell r="J1356">
            <v>-2.1391483184322575</v>
          </cell>
          <cell r="K1356">
            <v>-2.1877751473748956</v>
          </cell>
          <cell r="L1356" t="str">
            <v>.</v>
          </cell>
          <cell r="M1356" t="str">
            <v>.</v>
          </cell>
          <cell r="N1356" t="str">
            <v>.</v>
          </cell>
        </row>
        <row r="1357">
          <cell r="A1357" t="str">
            <v>ESCB_2006_Dec_FI_CAB</v>
          </cell>
          <cell r="B1357" t="str">
            <v>ESCB</v>
          </cell>
          <cell r="C1357">
            <v>2006</v>
          </cell>
          <cell r="D1357" t="str">
            <v>Dec</v>
          </cell>
          <cell r="E1357" t="str">
            <v>CAB</v>
          </cell>
          <cell r="F1357" t="str">
            <v>FI</v>
          </cell>
          <cell r="G1357">
            <v>2.5150292341487512</v>
          </cell>
          <cell r="H1357">
            <v>2.5151762939728104</v>
          </cell>
          <cell r="I1357">
            <v>2.9614468332203492</v>
          </cell>
          <cell r="J1357">
            <v>2.9051435876903362</v>
          </cell>
          <cell r="K1357">
            <v>3.3926613623068835</v>
          </cell>
          <cell r="L1357" t="str">
            <v>.</v>
          </cell>
          <cell r="M1357" t="str">
            <v>.</v>
          </cell>
          <cell r="N1357" t="str">
            <v>.</v>
          </cell>
        </row>
        <row r="1358">
          <cell r="A1358" t="str">
            <v>ESCB_2006_Dec_e13_CAB</v>
          </cell>
          <cell r="B1358" t="str">
            <v>ESCB</v>
          </cell>
          <cell r="C1358">
            <v>2006</v>
          </cell>
          <cell r="D1358" t="str">
            <v>Dec</v>
          </cell>
          <cell r="E1358" t="str">
            <v>CAB</v>
          </cell>
          <cell r="F1358" t="str">
            <v>e13</v>
          </cell>
          <cell r="G1358">
            <v>-2.5277859690468794</v>
          </cell>
          <cell r="H1358">
            <v>-1.9911214793191341</v>
          </cell>
          <cell r="I1358">
            <v>-1.6801468078613306</v>
          </cell>
          <cell r="J1358">
            <v>-1.299713684994805</v>
          </cell>
          <cell r="K1358">
            <v>-1.2619956327800825</v>
          </cell>
          <cell r="L1358" t="str">
            <v>.</v>
          </cell>
          <cell r="M1358" t="str">
            <v>.</v>
          </cell>
          <cell r="N1358" t="str">
            <v>.</v>
          </cell>
        </row>
        <row r="1359">
          <cell r="A1359" t="str">
            <v>ESCB_2006_Dec_e12_CAB</v>
          </cell>
          <cell r="B1359" t="str">
            <v>ESCB</v>
          </cell>
          <cell r="C1359">
            <v>2006</v>
          </cell>
          <cell r="D1359" t="str">
            <v>Dec</v>
          </cell>
          <cell r="E1359" t="str">
            <v>CAB</v>
          </cell>
          <cell r="F1359" t="str">
            <v>e12</v>
          </cell>
          <cell r="G1359">
            <v>-2.5307228280891558</v>
          </cell>
          <cell r="H1359">
            <v>-1.9946918981580304</v>
          </cell>
          <cell r="I1359">
            <v>-1.6802097454210361</v>
          </cell>
          <cell r="J1359">
            <v>-1.2968591608999747</v>
          </cell>
          <cell r="K1359">
            <v>-1.258607059819119</v>
          </cell>
          <cell r="L1359" t="str">
            <v>.</v>
          </cell>
          <cell r="M1359" t="str">
            <v>.</v>
          </cell>
          <cell r="N1359" t="str">
            <v>.</v>
          </cell>
        </row>
        <row r="1360">
          <cell r="A1360" t="str">
            <v>ESCB_2006_Dec_D3_CAB</v>
          </cell>
          <cell r="B1360" t="str">
            <v>ESCB</v>
          </cell>
          <cell r="C1360">
            <v>2006</v>
          </cell>
          <cell r="D1360" t="str">
            <v>Dec</v>
          </cell>
          <cell r="E1360" t="str">
            <v>CAB</v>
          </cell>
          <cell r="F1360" t="str">
            <v>D3</v>
          </cell>
          <cell r="G1360">
            <v>-2.4989974013822835</v>
          </cell>
          <cell r="H1360">
            <v>-1.9580494199512288</v>
          </cell>
          <cell r="I1360">
            <v>-1.7166186784509074</v>
          </cell>
          <cell r="J1360">
            <v>-1.4041675546209984</v>
          </cell>
          <cell r="K1360">
            <v>-1.3759795715365337</v>
          </cell>
          <cell r="L1360" t="str">
            <v>.</v>
          </cell>
          <cell r="M1360" t="str">
            <v>.</v>
          </cell>
          <cell r="N1360" t="str">
            <v>.</v>
          </cell>
        </row>
        <row r="1361">
          <cell r="A1361" t="str">
            <v>ESCB_2006_Dec_CZ_CAB</v>
          </cell>
          <cell r="B1361" t="str">
            <v>ESCB</v>
          </cell>
          <cell r="C1361">
            <v>2006</v>
          </cell>
          <cell r="D1361" t="str">
            <v>Dec</v>
          </cell>
          <cell r="E1361" t="str">
            <v>CAB</v>
          </cell>
          <cell r="F1361" t="str">
            <v>CZ</v>
          </cell>
          <cell r="G1361">
            <v>-2.2782773499666722</v>
          </cell>
          <cell r="H1361">
            <v>-3.6800253741349853</v>
          </cell>
          <cell r="I1361">
            <v>-3.7315189985090154</v>
          </cell>
          <cell r="J1361">
            <v>-4.3527974004157066</v>
          </cell>
          <cell r="K1361">
            <v>-3.9708892031853025</v>
          </cell>
          <cell r="L1361" t="str">
            <v>.</v>
          </cell>
          <cell r="M1361" t="str">
            <v>.</v>
          </cell>
          <cell r="N1361" t="str">
            <v>.</v>
          </cell>
        </row>
        <row r="1362">
          <cell r="A1362" t="str">
            <v>ESCB_2006_Dec_DK_CAB</v>
          </cell>
          <cell r="B1362" t="str">
            <v>ESCB</v>
          </cell>
          <cell r="C1362">
            <v>2006</v>
          </cell>
          <cell r="D1362" t="str">
            <v>Dec</v>
          </cell>
          <cell r="E1362" t="str">
            <v>CAB</v>
          </cell>
          <cell r="F1362" t="str">
            <v>DK</v>
          </cell>
          <cell r="G1362">
            <v>2.9307454929459396</v>
          </cell>
          <cell r="H1362">
            <v>4.5997781950558343</v>
          </cell>
          <cell r="I1362">
            <v>3.2942612699138656</v>
          </cell>
          <cell r="J1362">
            <v>2.8128636893972234</v>
          </cell>
          <cell r="K1362">
            <v>3.0233228592158903</v>
          </cell>
          <cell r="L1362" t="str">
            <v>.</v>
          </cell>
          <cell r="M1362" t="str">
            <v>.</v>
          </cell>
          <cell r="N1362" t="str">
            <v>.</v>
          </cell>
        </row>
        <row r="1363">
          <cell r="A1363" t="str">
            <v>ESCB_2006_Dec_EE_CAB</v>
          </cell>
          <cell r="B1363" t="str">
            <v>ESCB</v>
          </cell>
          <cell r="C1363">
            <v>2006</v>
          </cell>
          <cell r="D1363" t="str">
            <v>Dec</v>
          </cell>
          <cell r="E1363" t="str">
            <v>CAB</v>
          </cell>
          <cell r="F1363" t="str">
            <v>EE</v>
          </cell>
          <cell r="G1363">
            <v>2.9778821259218589</v>
          </cell>
          <cell r="H1363">
            <v>3.009120150931909</v>
          </cell>
          <cell r="I1363">
            <v>0.88217392252905624</v>
          </cell>
          <cell r="J1363">
            <v>3.2110180488543291E-2</v>
          </cell>
          <cell r="K1363">
            <v>-0.77604287551377416</v>
          </cell>
          <cell r="L1363" t="str">
            <v>.</v>
          </cell>
          <cell r="M1363" t="str">
            <v>.</v>
          </cell>
          <cell r="N1363" t="str">
            <v>.</v>
          </cell>
        </row>
        <row r="1364">
          <cell r="A1364" t="str">
            <v>ESCB_2006_Dec_CY_CAB</v>
          </cell>
          <cell r="B1364" t="str">
            <v>ESCB</v>
          </cell>
          <cell r="C1364">
            <v>2006</v>
          </cell>
          <cell r="D1364" t="str">
            <v>Dec</v>
          </cell>
          <cell r="E1364" t="str">
            <v>CAB</v>
          </cell>
          <cell r="F1364" t="str">
            <v>CY</v>
          </cell>
          <cell r="G1364">
            <v>-4.2712086565724947</v>
          </cell>
          <cell r="H1364">
            <v>-2.327025308281212</v>
          </cell>
          <cell r="I1364">
            <v>-2.3353603741354734</v>
          </cell>
          <cell r="J1364">
            <v>-2.2242492662946298</v>
          </cell>
          <cell r="K1364">
            <v>-2.0337777016399419</v>
          </cell>
          <cell r="L1364" t="str">
            <v>.</v>
          </cell>
          <cell r="M1364" t="str">
            <v>.</v>
          </cell>
          <cell r="N1364" t="str">
            <v>.</v>
          </cell>
        </row>
        <row r="1365">
          <cell r="A1365" t="str">
            <v>ESCB_2006_Dec_LV_CAB</v>
          </cell>
          <cell r="B1365" t="str">
            <v>ESCB</v>
          </cell>
          <cell r="C1365">
            <v>2006</v>
          </cell>
          <cell r="D1365" t="str">
            <v>Dec</v>
          </cell>
          <cell r="E1365" t="str">
            <v>CAB</v>
          </cell>
          <cell r="F1365" t="str">
            <v>LV</v>
          </cell>
          <cell r="G1365">
            <v>-0.45041158767301026</v>
          </cell>
          <cell r="H1365">
            <v>0.42806725803527246</v>
          </cell>
          <cell r="I1365">
            <v>-1.1150724712340698</v>
          </cell>
          <cell r="J1365">
            <v>-1.0129103590485782</v>
          </cell>
          <cell r="K1365">
            <v>-0.76177565892561705</v>
          </cell>
          <cell r="L1365" t="str">
            <v>.</v>
          </cell>
          <cell r="M1365" t="str">
            <v>.</v>
          </cell>
          <cell r="N1365" t="str">
            <v>.</v>
          </cell>
        </row>
        <row r="1366">
          <cell r="A1366" t="str">
            <v>ESCB_2006_Dec_LT_CAB</v>
          </cell>
          <cell r="B1366" t="str">
            <v>ESCB</v>
          </cell>
          <cell r="C1366">
            <v>2006</v>
          </cell>
          <cell r="D1366" t="str">
            <v>Dec</v>
          </cell>
          <cell r="E1366" t="str">
            <v>CAB</v>
          </cell>
          <cell r="F1366" t="str">
            <v>LT</v>
          </cell>
          <cell r="G1366">
            <v>-1.6383263140111106</v>
          </cell>
          <cell r="H1366">
            <v>-1.0060832973138061</v>
          </cell>
          <cell r="I1366">
            <v>-0.58745046775283827</v>
          </cell>
          <cell r="J1366">
            <v>-1.4054919741576974</v>
          </cell>
          <cell r="K1366">
            <v>-1.5042182184817263</v>
          </cell>
          <cell r="L1366" t="str">
            <v>.</v>
          </cell>
          <cell r="M1366" t="str">
            <v>.</v>
          </cell>
          <cell r="N1366" t="str">
            <v>.</v>
          </cell>
        </row>
        <row r="1367">
          <cell r="A1367" t="str">
            <v>ESCB_2006_Dec_HU_CAB</v>
          </cell>
          <cell r="B1367" t="str">
            <v>ESCB</v>
          </cell>
          <cell r="C1367">
            <v>2006</v>
          </cell>
          <cell r="D1367" t="str">
            <v>Dec</v>
          </cell>
          <cell r="E1367" t="str">
            <v>CAB</v>
          </cell>
          <cell r="F1367" t="str">
            <v>HU</v>
          </cell>
          <cell r="G1367">
            <v>-6.3024374396996059</v>
          </cell>
          <cell r="H1367">
            <v>-6.5128255851423775</v>
          </cell>
          <cell r="I1367">
            <v>-8.5591231762789519</v>
          </cell>
          <cell r="J1367">
            <v>-5.4284786312373363</v>
          </cell>
          <cell r="K1367">
            <v>-2.8023672934030008</v>
          </cell>
          <cell r="L1367" t="str">
            <v>.</v>
          </cell>
          <cell r="M1367" t="str">
            <v>.</v>
          </cell>
          <cell r="N1367" t="str">
            <v>.</v>
          </cell>
        </row>
        <row r="1368">
          <cell r="A1368" t="str">
            <v>ESCB_2006_Dec_MT_CAB</v>
          </cell>
          <cell r="B1368" t="str">
            <v>ESCB</v>
          </cell>
          <cell r="C1368">
            <v>2006</v>
          </cell>
          <cell r="D1368" t="str">
            <v>Dec</v>
          </cell>
          <cell r="E1368" t="str">
            <v>CAB</v>
          </cell>
          <cell r="F1368" t="str">
            <v>MT</v>
          </cell>
          <cell r="G1368">
            <v>-4.4906228656563183</v>
          </cell>
          <cell r="H1368">
            <v>-2.760931621962794</v>
          </cell>
          <cell r="I1368">
            <v>-2.1896458784196593</v>
          </cell>
          <cell r="J1368">
            <v>-2.1293220039932637</v>
          </cell>
          <cell r="K1368">
            <v>-2.0094765518374862</v>
          </cell>
          <cell r="L1368" t="str">
            <v>.</v>
          </cell>
          <cell r="M1368" t="str">
            <v>.</v>
          </cell>
          <cell r="N1368" t="str">
            <v>.</v>
          </cell>
        </row>
        <row r="1369">
          <cell r="A1369" t="str">
            <v>ESCB_2006_Dec_PL_CAB</v>
          </cell>
          <cell r="B1369" t="str">
            <v>ESCB</v>
          </cell>
          <cell r="C1369">
            <v>2006</v>
          </cell>
          <cell r="D1369" t="str">
            <v>Dec</v>
          </cell>
          <cell r="E1369" t="str">
            <v>CAB</v>
          </cell>
          <cell r="F1369" t="str">
            <v>PL</v>
          </cell>
          <cell r="G1369">
            <v>-3.0339209488005889</v>
          </cell>
          <cell r="H1369">
            <v>-1.5802497702448994</v>
          </cell>
          <cell r="I1369">
            <v>-2.4380763605771958</v>
          </cell>
          <cell r="J1369">
            <v>-2.5572802365504881</v>
          </cell>
          <cell r="K1369">
            <v>-2.3056975438587104</v>
          </cell>
          <cell r="L1369" t="str">
            <v>.</v>
          </cell>
          <cell r="M1369" t="str">
            <v>.</v>
          </cell>
          <cell r="N1369" t="str">
            <v>.</v>
          </cell>
        </row>
        <row r="1370">
          <cell r="A1370" t="str">
            <v>ESCB_2006_Dec_SK_CAB</v>
          </cell>
          <cell r="B1370" t="str">
            <v>ESCB</v>
          </cell>
          <cell r="C1370">
            <v>2006</v>
          </cell>
          <cell r="D1370" t="str">
            <v>Dec</v>
          </cell>
          <cell r="E1370" t="str">
            <v>CAB</v>
          </cell>
          <cell r="F1370" t="str">
            <v>SK</v>
          </cell>
          <cell r="G1370">
            <v>-2.027104523211209</v>
          </cell>
          <cell r="H1370">
            <v>-3.3331376257847793</v>
          </cell>
          <cell r="I1370">
            <v>-3.8075107896896223</v>
          </cell>
          <cell r="J1370">
            <v>-3.1997265612841144</v>
          </cell>
          <cell r="K1370">
            <v>-2.2916680511499696</v>
          </cell>
          <cell r="L1370" t="str">
            <v>.</v>
          </cell>
          <cell r="M1370" t="str">
            <v>.</v>
          </cell>
          <cell r="N1370" t="str">
            <v>.</v>
          </cell>
        </row>
        <row r="1371">
          <cell r="A1371" t="str">
            <v>ESCB_2006_Dec_SE_CAB</v>
          </cell>
          <cell r="B1371" t="str">
            <v>ESCB</v>
          </cell>
          <cell r="C1371">
            <v>2006</v>
          </cell>
          <cell r="D1371" t="str">
            <v>Dec</v>
          </cell>
          <cell r="E1371" t="str">
            <v>CAB</v>
          </cell>
          <cell r="F1371" t="str">
            <v>SE</v>
          </cell>
          <cell r="G1371">
            <v>2.646640955629171</v>
          </cell>
          <cell r="H1371">
            <v>3.8948017207367203</v>
          </cell>
          <cell r="I1371">
            <v>3.2248854550135455</v>
          </cell>
          <cell r="J1371">
            <v>2.3606797859819033</v>
          </cell>
          <cell r="K1371">
            <v>1.8339774115299061</v>
          </cell>
          <cell r="L1371" t="str">
            <v>.</v>
          </cell>
          <cell r="M1371" t="str">
            <v>.</v>
          </cell>
          <cell r="N1371" t="str">
            <v>.</v>
          </cell>
        </row>
        <row r="1372">
          <cell r="A1372" t="str">
            <v>ESCB_2006_Dec_GB_CAB</v>
          </cell>
          <cell r="B1372" t="str">
            <v>ESCB</v>
          </cell>
          <cell r="C1372">
            <v>2006</v>
          </cell>
          <cell r="D1372" t="str">
            <v>Dec</v>
          </cell>
          <cell r="E1372" t="str">
            <v>CAB</v>
          </cell>
          <cell r="F1372" t="str">
            <v>GB</v>
          </cell>
          <cell r="G1372">
            <v>-3.4637141843716575</v>
          </cell>
          <cell r="H1372">
            <v>-3.172205851325093</v>
          </cell>
          <cell r="I1372">
            <v>-2.5614295062551773</v>
          </cell>
          <cell r="J1372">
            <v>-2.2526059151876217</v>
          </cell>
          <cell r="K1372">
            <v>-2.3686039833106523</v>
          </cell>
          <cell r="L1372" t="str">
            <v>.</v>
          </cell>
          <cell r="M1372" t="str">
            <v>.</v>
          </cell>
          <cell r="N1372" t="str">
            <v>.</v>
          </cell>
        </row>
        <row r="1373">
          <cell r="A1373" t="str">
            <v>ESCB_2006_Dec_BE_CAPDF</v>
          </cell>
          <cell r="B1373" t="str">
            <v>ESCB</v>
          </cell>
          <cell r="C1373">
            <v>2006</v>
          </cell>
          <cell r="D1373" t="str">
            <v>Dec</v>
          </cell>
          <cell r="E1373" t="str">
            <v>CAPDF</v>
          </cell>
          <cell r="F1373" t="str">
            <v>BE</v>
          </cell>
          <cell r="G1373">
            <v>4.7169662503383085</v>
          </cell>
          <cell r="H1373">
            <v>2.6055589549724472</v>
          </cell>
          <cell r="I1373">
            <v>4.3009231941882966</v>
          </cell>
          <cell r="J1373">
            <v>3.7517643352525458</v>
          </cell>
          <cell r="K1373">
            <v>3.1739649461457691</v>
          </cell>
          <cell r="L1373" t="str">
            <v>.</v>
          </cell>
          <cell r="M1373" t="str">
            <v>.</v>
          </cell>
          <cell r="N1373" t="str">
            <v>.</v>
          </cell>
        </row>
        <row r="1374">
          <cell r="A1374" t="str">
            <v>ESCB_2006_Dec_DE_CAPDF</v>
          </cell>
          <cell r="B1374" t="str">
            <v>ESCB</v>
          </cell>
          <cell r="C1374">
            <v>2006</v>
          </cell>
          <cell r="D1374" t="str">
            <v>Dec</v>
          </cell>
          <cell r="E1374" t="str">
            <v>CAPDF</v>
          </cell>
          <cell r="F1374" t="str">
            <v>DE</v>
          </cell>
          <cell r="G1374">
            <v>-0.42828324044265614</v>
          </cell>
          <cell r="H1374">
            <v>0.14901062410327676</v>
          </cell>
          <cell r="I1374">
            <v>0.91807206556582044</v>
          </cell>
          <cell r="J1374">
            <v>1.57093264285184</v>
          </cell>
          <cell r="K1374">
            <v>1.6516583756265635</v>
          </cell>
          <cell r="L1374" t="str">
            <v>.</v>
          </cell>
          <cell r="M1374" t="str">
            <v>.</v>
          </cell>
          <cell r="N1374" t="str">
            <v>.</v>
          </cell>
        </row>
        <row r="1375">
          <cell r="A1375" t="str">
            <v>ESCB_2006_Dec_GR_CAPDF</v>
          </cell>
          <cell r="B1375" t="str">
            <v>ESCB</v>
          </cell>
          <cell r="C1375">
            <v>2006</v>
          </cell>
          <cell r="D1375" t="str">
            <v>Dec</v>
          </cell>
          <cell r="E1375" t="str">
            <v>CAPDF</v>
          </cell>
          <cell r="F1375" t="str">
            <v>GR</v>
          </cell>
          <cell r="G1375">
            <v>-2.617333939392998</v>
          </cell>
          <cell r="H1375">
            <v>-0.61316786597555872</v>
          </cell>
          <cell r="I1375">
            <v>1.487260493164057</v>
          </cell>
          <cell r="J1375">
            <v>1.4298232045616353</v>
          </cell>
          <cell r="K1375">
            <v>1.8104262736429033</v>
          </cell>
          <cell r="L1375" t="str">
            <v>.</v>
          </cell>
          <cell r="M1375" t="str">
            <v>.</v>
          </cell>
          <cell r="N1375" t="str">
            <v>.</v>
          </cell>
        </row>
        <row r="1376">
          <cell r="A1376" t="str">
            <v>ESCB_2006_Dec_ES_CAPDF</v>
          </cell>
          <cell r="B1376" t="str">
            <v>ESCB</v>
          </cell>
          <cell r="C1376">
            <v>2006</v>
          </cell>
          <cell r="D1376" t="str">
            <v>Dec</v>
          </cell>
          <cell r="E1376" t="str">
            <v>CAPDF</v>
          </cell>
          <cell r="F1376" t="str">
            <v>ES</v>
          </cell>
          <cell r="G1376">
            <v>2.0084704267814431</v>
          </cell>
          <cell r="H1376">
            <v>3.0567846072493241</v>
          </cell>
          <cell r="I1376">
            <v>3.2534819280509986</v>
          </cell>
          <cell r="J1376">
            <v>2.6755339473164845</v>
          </cell>
          <cell r="K1376">
            <v>2.4493876502158143</v>
          </cell>
          <cell r="L1376" t="str">
            <v>.</v>
          </cell>
          <cell r="M1376" t="str">
            <v>.</v>
          </cell>
          <cell r="N1376" t="str">
            <v>.</v>
          </cell>
        </row>
        <row r="1377">
          <cell r="A1377" t="str">
            <v>ESCB_2006_Dec_FR_CAPDF</v>
          </cell>
          <cell r="B1377" t="str">
            <v>ESCB</v>
          </cell>
          <cell r="C1377">
            <v>2006</v>
          </cell>
          <cell r="D1377" t="str">
            <v>Dec</v>
          </cell>
          <cell r="E1377" t="str">
            <v>CAPDF</v>
          </cell>
          <cell r="F1377" t="str">
            <v>FR</v>
          </cell>
          <cell r="G1377">
            <v>-0.96044223671758711</v>
          </cell>
          <cell r="H1377">
            <v>0.10518150336473842</v>
          </cell>
          <cell r="I1377">
            <v>-5.5714629982432637E-2</v>
          </cell>
          <cell r="J1377">
            <v>-0.17695526180236373</v>
          </cell>
          <cell r="K1377">
            <v>-7.8577026949790477E-3</v>
          </cell>
          <cell r="L1377" t="str">
            <v>.</v>
          </cell>
          <cell r="M1377" t="str">
            <v>.</v>
          </cell>
          <cell r="N1377" t="str">
            <v>.</v>
          </cell>
        </row>
        <row r="1378">
          <cell r="A1378" t="str">
            <v>ESCB_2006_Dec_IE_CAPDF</v>
          </cell>
          <cell r="B1378" t="str">
            <v>ESCB</v>
          </cell>
          <cell r="C1378">
            <v>2006</v>
          </cell>
          <cell r="D1378" t="str">
            <v>Dec</v>
          </cell>
          <cell r="E1378" t="str">
            <v>CAPDF</v>
          </cell>
          <cell r="F1378" t="str">
            <v>IE</v>
          </cell>
          <cell r="G1378">
            <v>3.1594606553680666</v>
          </cell>
          <cell r="H1378">
            <v>2.3141714915814555</v>
          </cell>
          <cell r="I1378">
            <v>2.2998448090616455</v>
          </cell>
          <cell r="J1378">
            <v>1.4151514652837138</v>
          </cell>
          <cell r="K1378">
            <v>1.2540722900343273</v>
          </cell>
          <cell r="L1378" t="str">
            <v>.</v>
          </cell>
          <cell r="M1378" t="str">
            <v>.</v>
          </cell>
          <cell r="N1378" t="str">
            <v>.</v>
          </cell>
        </row>
        <row r="1379">
          <cell r="A1379" t="str">
            <v>ESCB_2006_Dec_IT_CAPDF</v>
          </cell>
          <cell r="B1379" t="str">
            <v>ESCB</v>
          </cell>
          <cell r="C1379">
            <v>2006</v>
          </cell>
          <cell r="D1379" t="str">
            <v>Dec</v>
          </cell>
          <cell r="E1379" t="str">
            <v>CAPDF</v>
          </cell>
          <cell r="F1379" t="str">
            <v>IT</v>
          </cell>
          <cell r="G1379">
            <v>1.434230352045349</v>
          </cell>
          <cell r="H1379">
            <v>0.77805350267316897</v>
          </cell>
          <cell r="I1379">
            <v>6.7963000470383728E-2</v>
          </cell>
          <cell r="J1379">
            <v>1.9295333692536896</v>
          </cell>
          <cell r="K1379">
            <v>1.5774641442518751</v>
          </cell>
          <cell r="L1379" t="str">
            <v>.</v>
          </cell>
          <cell r="M1379" t="str">
            <v>.</v>
          </cell>
          <cell r="N1379" t="str">
            <v>.</v>
          </cell>
        </row>
        <row r="1380">
          <cell r="A1380" t="str">
            <v>ESCB_2006_Dec_LU_CAPDF</v>
          </cell>
          <cell r="B1380" t="str">
            <v>ESCB</v>
          </cell>
          <cell r="C1380">
            <v>2006</v>
          </cell>
          <cell r="D1380" t="str">
            <v>Dec</v>
          </cell>
          <cell r="E1380" t="str">
            <v>CAPDF</v>
          </cell>
          <cell r="F1380" t="str">
            <v>LU</v>
          </cell>
          <cell r="G1380">
            <v>-0.71114831065480855</v>
          </cell>
          <cell r="H1380">
            <v>-0.51175245945833703</v>
          </cell>
          <cell r="I1380">
            <v>-0.82879362319334871</v>
          </cell>
          <cell r="J1380">
            <v>-0.56833756268989166</v>
          </cell>
          <cell r="K1380">
            <v>-0.42003452068829777</v>
          </cell>
          <cell r="L1380" t="str">
            <v>.</v>
          </cell>
          <cell r="M1380" t="str">
            <v>.</v>
          </cell>
          <cell r="N1380" t="str">
            <v>.</v>
          </cell>
        </row>
        <row r="1381">
          <cell r="A1381" t="str">
            <v>ESCB_2006_Dec_NL_CAPDF</v>
          </cell>
          <cell r="B1381" t="str">
            <v>ESCB</v>
          </cell>
          <cell r="C1381">
            <v>2006</v>
          </cell>
          <cell r="D1381" t="str">
            <v>Dec</v>
          </cell>
          <cell r="E1381" t="str">
            <v>CAPDF</v>
          </cell>
          <cell r="F1381" t="str">
            <v>NL</v>
          </cell>
          <cell r="G1381">
            <v>1.550432648141604</v>
          </cell>
          <cell r="H1381">
            <v>3.2851395057233419</v>
          </cell>
          <cell r="I1381">
            <v>3.4733576419620826</v>
          </cell>
          <cell r="J1381">
            <v>3.0482545339134415</v>
          </cell>
          <cell r="K1381">
            <v>3.2251846273624944</v>
          </cell>
          <cell r="L1381" t="str">
            <v>.</v>
          </cell>
          <cell r="M1381" t="str">
            <v>.</v>
          </cell>
          <cell r="N1381" t="str">
            <v>.</v>
          </cell>
        </row>
        <row r="1382">
          <cell r="A1382" t="str">
            <v>ESCB_2006_Dec_AT_CAPDF</v>
          </cell>
          <cell r="B1382" t="str">
            <v>ESCB</v>
          </cell>
          <cell r="C1382">
            <v>2006</v>
          </cell>
          <cell r="D1382" t="str">
            <v>Dec</v>
          </cell>
          <cell r="E1382" t="str">
            <v>CAPDF</v>
          </cell>
          <cell r="F1382" t="str">
            <v>AT</v>
          </cell>
          <cell r="G1382">
            <v>1.7087774184076028</v>
          </cell>
          <cell r="H1382">
            <v>1.4457455008486675</v>
          </cell>
          <cell r="I1382">
            <v>1.5236067941704146</v>
          </cell>
          <cell r="J1382">
            <v>1.6878112407409189</v>
          </cell>
          <cell r="K1382">
            <v>1.6359958785402098</v>
          </cell>
          <cell r="L1382" t="str">
            <v>.</v>
          </cell>
          <cell r="M1382" t="str">
            <v>.</v>
          </cell>
          <cell r="N1382" t="str">
            <v>.</v>
          </cell>
        </row>
        <row r="1383">
          <cell r="A1383" t="str">
            <v>ESCB_2006_Dec_PT_CAPDF</v>
          </cell>
          <cell r="B1383" t="str">
            <v>ESCB</v>
          </cell>
          <cell r="C1383">
            <v>2006</v>
          </cell>
          <cell r="D1383" t="str">
            <v>Dec</v>
          </cell>
          <cell r="E1383" t="str">
            <v>CAPDF</v>
          </cell>
          <cell r="F1383" t="str">
            <v>PT</v>
          </cell>
          <cell r="G1383">
            <v>0.1175164933325536</v>
          </cell>
          <cell r="H1383">
            <v>-2.4352542550047911</v>
          </cell>
          <cell r="I1383">
            <v>-0.75770324767908248</v>
          </cell>
          <cell r="J1383">
            <v>-7.5518800902033403E-2</v>
          </cell>
          <cell r="K1383">
            <v>0.12089632288556779</v>
          </cell>
          <cell r="L1383" t="str">
            <v>.</v>
          </cell>
          <cell r="M1383" t="str">
            <v>.</v>
          </cell>
          <cell r="N1383" t="str">
            <v>.</v>
          </cell>
        </row>
        <row r="1384">
          <cell r="A1384" t="str">
            <v>ESCB_2006_Dec_SI_CAPDF</v>
          </cell>
          <cell r="B1384" t="str">
            <v>ESCB</v>
          </cell>
          <cell r="C1384">
            <v>2006</v>
          </cell>
          <cell r="D1384" t="str">
            <v>Dec</v>
          </cell>
          <cell r="E1384" t="str">
            <v>CAPDF</v>
          </cell>
          <cell r="F1384" t="str">
            <v>SI</v>
          </cell>
          <cell r="G1384">
            <v>0.15241459123192203</v>
          </cell>
          <cell r="H1384">
            <v>0.6981335870559563</v>
          </cell>
          <cell r="I1384">
            <v>-7.8193702222629797E-4</v>
          </cell>
          <cell r="J1384">
            <v>-0.65624508705883999</v>
          </cell>
          <cell r="K1384">
            <v>-0.78682986358560481</v>
          </cell>
          <cell r="L1384" t="str">
            <v>.</v>
          </cell>
          <cell r="M1384" t="str">
            <v>.</v>
          </cell>
          <cell r="N1384" t="str">
            <v>.</v>
          </cell>
        </row>
        <row r="1385">
          <cell r="A1385" t="str">
            <v>ESCB_2006_Dec_FI_CAPDF</v>
          </cell>
          <cell r="B1385" t="str">
            <v>ESCB</v>
          </cell>
          <cell r="C1385">
            <v>2006</v>
          </cell>
          <cell r="D1385" t="str">
            <v>Dec</v>
          </cell>
          <cell r="E1385" t="str">
            <v>CAPDF</v>
          </cell>
          <cell r="F1385" t="str">
            <v>FI</v>
          </cell>
          <cell r="G1385">
            <v>4.0439725322696578</v>
          </cell>
          <cell r="H1385">
            <v>3.9976038405647518</v>
          </cell>
          <cell r="I1385">
            <v>4.5039541414103139</v>
          </cell>
          <cell r="J1385">
            <v>4.3616679364558921</v>
          </cell>
          <cell r="K1385">
            <v>4.8125318321980233</v>
          </cell>
          <cell r="L1385" t="str">
            <v>.</v>
          </cell>
          <cell r="M1385" t="str">
            <v>.</v>
          </cell>
          <cell r="N1385" t="str">
            <v>.</v>
          </cell>
        </row>
        <row r="1386">
          <cell r="A1386" t="str">
            <v>ESCB_2006_Dec_e13_CAPDF</v>
          </cell>
          <cell r="B1386" t="str">
            <v>ESCB</v>
          </cell>
          <cell r="C1386">
            <v>2006</v>
          </cell>
          <cell r="D1386" t="str">
            <v>Dec</v>
          </cell>
          <cell r="E1386" t="str">
            <v>CAPDF</v>
          </cell>
          <cell r="F1386" t="str">
            <v>e13</v>
          </cell>
          <cell r="G1386">
            <v>0.55441197546971688</v>
          </cell>
          <cell r="H1386">
            <v>0.96113666801634379</v>
          </cell>
          <cell r="I1386">
            <v>1.2132073552376319</v>
          </cell>
          <cell r="J1386">
            <v>1.5779448916199037</v>
          </cell>
          <cell r="K1386">
            <v>1.5564539762789293</v>
          </cell>
          <cell r="L1386" t="str">
            <v>.</v>
          </cell>
          <cell r="M1386" t="str">
            <v>.</v>
          </cell>
          <cell r="N1386" t="str">
            <v>.</v>
          </cell>
        </row>
        <row r="1387">
          <cell r="A1387" t="str">
            <v>ESCB_2006_Dec_e12_CAPDF</v>
          </cell>
          <cell r="B1387" t="str">
            <v>ESCB</v>
          </cell>
          <cell r="C1387">
            <v>2006</v>
          </cell>
          <cell r="D1387" t="str">
            <v>Dec</v>
          </cell>
          <cell r="E1387" t="str">
            <v>CAPDF</v>
          </cell>
          <cell r="F1387" t="str">
            <v>e12</v>
          </cell>
          <cell r="G1387">
            <v>0.55574518093732528</v>
          </cell>
          <cell r="H1387">
            <v>0.96202742082946102</v>
          </cell>
          <cell r="I1387">
            <v>1.2176969203026815</v>
          </cell>
          <cell r="J1387">
            <v>1.5857863708982212</v>
          </cell>
          <cell r="K1387">
            <v>1.5650210424540472</v>
          </cell>
          <cell r="L1387" t="str">
            <v>.</v>
          </cell>
          <cell r="M1387" t="str">
            <v>.</v>
          </cell>
          <cell r="N1387" t="str">
            <v>.</v>
          </cell>
        </row>
        <row r="1388">
          <cell r="A1388" t="str">
            <v>ESCB_2006_Dec_D3_CAPDF</v>
          </cell>
          <cell r="B1388" t="str">
            <v>ESCB</v>
          </cell>
          <cell r="C1388">
            <v>2006</v>
          </cell>
          <cell r="D1388" t="str">
            <v>Dec</v>
          </cell>
          <cell r="E1388" t="str">
            <v>CAPDF</v>
          </cell>
          <cell r="F1388" t="str">
            <v>D3</v>
          </cell>
          <cell r="G1388">
            <v>0.3234138627195195</v>
          </cell>
          <cell r="H1388">
            <v>0.77998815594304705</v>
          </cell>
          <cell r="I1388">
            <v>0.96826789067678509</v>
          </cell>
          <cell r="J1388">
            <v>1.2692292099366049</v>
          </cell>
          <cell r="K1388">
            <v>1.2503387901896075</v>
          </cell>
          <cell r="L1388" t="str">
            <v>.</v>
          </cell>
          <cell r="M1388" t="str">
            <v>.</v>
          </cell>
          <cell r="N1388" t="str">
            <v>.</v>
          </cell>
        </row>
        <row r="1389">
          <cell r="A1389" t="str">
            <v>ESCB_2006_Dec_CZ_CAPDF</v>
          </cell>
          <cell r="B1389" t="str">
            <v>ESCB</v>
          </cell>
          <cell r="C1389">
            <v>2006</v>
          </cell>
          <cell r="D1389" t="str">
            <v>Dec</v>
          </cell>
          <cell r="E1389" t="str">
            <v>CAPDF</v>
          </cell>
          <cell r="F1389" t="str">
            <v>CZ</v>
          </cell>
          <cell r="G1389">
            <v>-1.0884432579298227</v>
          </cell>
          <cell r="H1389">
            <v>-2.516592261691331</v>
          </cell>
          <cell r="I1389">
            <v>-2.5597459887335701</v>
          </cell>
          <cell r="J1389">
            <v>-3.066046888570138</v>
          </cell>
          <cell r="K1389">
            <v>-2.5556600926731736</v>
          </cell>
          <cell r="L1389" t="str">
            <v>.</v>
          </cell>
          <cell r="M1389" t="str">
            <v>.</v>
          </cell>
          <cell r="N1389" t="str">
            <v>.</v>
          </cell>
        </row>
        <row r="1390">
          <cell r="A1390" t="str">
            <v>ESCB_2006_Dec_DK_CAPDF</v>
          </cell>
          <cell r="B1390" t="str">
            <v>ESCB</v>
          </cell>
          <cell r="C1390">
            <v>2006</v>
          </cell>
          <cell r="D1390" t="str">
            <v>Dec</v>
          </cell>
          <cell r="E1390" t="str">
            <v>CAPDF</v>
          </cell>
          <cell r="F1390" t="str">
            <v>DK</v>
          </cell>
          <cell r="G1390">
            <v>5.2346197227445304</v>
          </cell>
          <cell r="H1390">
            <v>6.4202770117316037</v>
          </cell>
          <cell r="I1390">
            <v>4.9058475188657669</v>
          </cell>
          <cell r="J1390">
            <v>4.3556940641793691</v>
          </cell>
          <cell r="K1390">
            <v>4.502808264352776</v>
          </cell>
          <cell r="L1390" t="str">
            <v>.</v>
          </cell>
          <cell r="M1390" t="str">
            <v>.</v>
          </cell>
          <cell r="N1390" t="str">
            <v>.</v>
          </cell>
        </row>
        <row r="1391">
          <cell r="A1391" t="str">
            <v>ESCB_2006_Dec_EE_CAPDF</v>
          </cell>
          <cell r="B1391" t="str">
            <v>ESCB</v>
          </cell>
          <cell r="C1391">
            <v>2006</v>
          </cell>
          <cell r="D1391" t="str">
            <v>Dec</v>
          </cell>
          <cell r="E1391" t="str">
            <v>CAPDF</v>
          </cell>
          <cell r="F1391" t="str">
            <v>EE</v>
          </cell>
          <cell r="G1391">
            <v>3.1844345411535659</v>
          </cell>
          <cell r="H1391">
            <v>3.1905580171301504</v>
          </cell>
          <cell r="I1391">
            <v>1.042796163355336</v>
          </cell>
          <cell r="J1391">
            <v>0.16775323240634529</v>
          </cell>
          <cell r="K1391">
            <v>-0.67510161697068549</v>
          </cell>
          <cell r="L1391" t="str">
            <v>.</v>
          </cell>
          <cell r="M1391" t="str">
            <v>.</v>
          </cell>
          <cell r="N1391" t="str">
            <v>.</v>
          </cell>
        </row>
        <row r="1392">
          <cell r="A1392" t="str">
            <v>ESCB_2006_Dec_CY_CAPDF</v>
          </cell>
          <cell r="B1392" t="str">
            <v>ESCB</v>
          </cell>
          <cell r="C1392">
            <v>2006</v>
          </cell>
          <cell r="D1392" t="str">
            <v>Dec</v>
          </cell>
          <cell r="E1392" t="str">
            <v>CAPDF</v>
          </cell>
          <cell r="F1392" t="str">
            <v>CY</v>
          </cell>
          <cell r="G1392">
            <v>-0.978832678873504</v>
          </cell>
          <cell r="H1392">
            <v>1.1073900778997181</v>
          </cell>
          <cell r="I1392">
            <v>0.8959726102075517</v>
          </cell>
          <cell r="J1392">
            <v>0.88908963651795703</v>
          </cell>
          <cell r="K1392">
            <v>0.94277725772821508</v>
          </cell>
          <cell r="L1392" t="str">
            <v>.</v>
          </cell>
          <cell r="M1392" t="str">
            <v>.</v>
          </cell>
          <cell r="N1392" t="str">
            <v>.</v>
          </cell>
        </row>
        <row r="1393">
          <cell r="A1393" t="str">
            <v>ESCB_2006_Dec_LV_CAPDF</v>
          </cell>
          <cell r="B1393" t="str">
            <v>ESCB</v>
          </cell>
          <cell r="C1393">
            <v>2006</v>
          </cell>
          <cell r="D1393" t="str">
            <v>Dec</v>
          </cell>
          <cell r="E1393" t="str">
            <v>CAPDF</v>
          </cell>
          <cell r="F1393" t="str">
            <v>LV</v>
          </cell>
          <cell r="G1393">
            <v>0.27725314753787778</v>
          </cell>
          <cell r="H1393">
            <v>0.99872855377209679</v>
          </cell>
          <cell r="I1393">
            <v>-0.60773919939567866</v>
          </cell>
          <cell r="J1393">
            <v>-0.50662129963872149</v>
          </cell>
          <cell r="K1393">
            <v>-0.20886944564204524</v>
          </cell>
          <cell r="L1393" t="str">
            <v>.</v>
          </cell>
          <cell r="M1393" t="str">
            <v>.</v>
          </cell>
          <cell r="N1393" t="str">
            <v>.</v>
          </cell>
        </row>
        <row r="1394">
          <cell r="A1394" t="str">
            <v>ESCB_2006_Dec_LT_CAPDF</v>
          </cell>
          <cell r="B1394" t="str">
            <v>ESCB</v>
          </cell>
          <cell r="C1394">
            <v>2006</v>
          </cell>
          <cell r="D1394" t="str">
            <v>Dec</v>
          </cell>
          <cell r="E1394" t="str">
            <v>CAPDF</v>
          </cell>
          <cell r="F1394" t="str">
            <v>LT</v>
          </cell>
          <cell r="G1394">
            <v>-0.70043186308679739</v>
          </cell>
          <cell r="H1394">
            <v>-0.18304958944863758</v>
          </cell>
          <cell r="I1394">
            <v>0.17252341969219603</v>
          </cell>
          <cell r="J1394">
            <v>-0.54889084105158725</v>
          </cell>
          <cell r="K1394">
            <v>-0.6386121895933029</v>
          </cell>
          <cell r="L1394" t="str">
            <v>.</v>
          </cell>
          <cell r="M1394" t="str">
            <v>.</v>
          </cell>
          <cell r="N1394" t="str">
            <v>.</v>
          </cell>
        </row>
        <row r="1395">
          <cell r="A1395" t="str">
            <v>ESCB_2006_Dec_HU_CAPDF</v>
          </cell>
          <cell r="B1395" t="str">
            <v>ESCB</v>
          </cell>
          <cell r="C1395">
            <v>2006</v>
          </cell>
          <cell r="D1395" t="str">
            <v>Dec</v>
          </cell>
          <cell r="E1395" t="str">
            <v>CAPDF</v>
          </cell>
          <cell r="F1395" t="str">
            <v>HU</v>
          </cell>
          <cell r="G1395">
            <v>-2.1150222323107597</v>
          </cell>
          <cell r="H1395">
            <v>-2.6482152014279934</v>
          </cell>
          <cell r="I1395">
            <v>-4.6280255004264506</v>
          </cell>
          <cell r="J1395">
            <v>-1.1976819237973251</v>
          </cell>
          <cell r="K1395">
            <v>1.3428193714113481</v>
          </cell>
          <cell r="L1395" t="str">
            <v>.</v>
          </cell>
          <cell r="M1395" t="str">
            <v>.</v>
          </cell>
          <cell r="N1395" t="str">
            <v>.</v>
          </cell>
        </row>
        <row r="1396">
          <cell r="A1396" t="str">
            <v>ESCB_2006_Dec_MT_CAPDF</v>
          </cell>
          <cell r="B1396" t="str">
            <v>ESCB</v>
          </cell>
          <cell r="C1396">
            <v>2006</v>
          </cell>
          <cell r="D1396" t="str">
            <v>Dec</v>
          </cell>
          <cell r="E1396" t="str">
            <v>CAPDF</v>
          </cell>
          <cell r="F1396" t="str">
            <v>MT</v>
          </cell>
          <cell r="G1396">
            <v>-0.50301854973185089</v>
          </cell>
          <cell r="H1396">
            <v>1.1775507769619409</v>
          </cell>
          <cell r="I1396">
            <v>1.4997908161588214</v>
          </cell>
          <cell r="J1396">
            <v>1.3551541147495767</v>
          </cell>
          <cell r="K1396">
            <v>1.2585634000751549</v>
          </cell>
          <cell r="L1396" t="str">
            <v>.</v>
          </cell>
          <cell r="M1396" t="str">
            <v>.</v>
          </cell>
          <cell r="N1396" t="str">
            <v>.</v>
          </cell>
        </row>
        <row r="1397">
          <cell r="A1397" t="str">
            <v>ESCB_2006_Dec_PL_CAPDF</v>
          </cell>
          <cell r="B1397" t="str">
            <v>ESCB</v>
          </cell>
          <cell r="C1397">
            <v>2006</v>
          </cell>
          <cell r="D1397" t="str">
            <v>Dec</v>
          </cell>
          <cell r="E1397" t="str">
            <v>CAPDF</v>
          </cell>
          <cell r="F1397" t="str">
            <v>PL</v>
          </cell>
          <cell r="G1397">
            <v>-0.4762116442583646</v>
          </cell>
          <cell r="H1397">
            <v>0.98780092183578849</v>
          </cell>
          <cell r="I1397">
            <v>9.6748585603984527E-2</v>
          </cell>
          <cell r="J1397">
            <v>-0.10833397111642927</v>
          </cell>
          <cell r="K1397">
            <v>5.2555543479358445E-2</v>
          </cell>
          <cell r="L1397" t="str">
            <v>.</v>
          </cell>
          <cell r="M1397" t="str">
            <v>.</v>
          </cell>
          <cell r="N1397" t="str">
            <v>.</v>
          </cell>
        </row>
        <row r="1398">
          <cell r="A1398" t="str">
            <v>ESCB_2006_Dec_SK_CAPDF</v>
          </cell>
          <cell r="B1398" t="str">
            <v>ESCB</v>
          </cell>
          <cell r="C1398">
            <v>2006</v>
          </cell>
          <cell r="D1398" t="str">
            <v>Dec</v>
          </cell>
          <cell r="E1398" t="str">
            <v>CAPDF</v>
          </cell>
          <cell r="F1398" t="str">
            <v>SK</v>
          </cell>
          <cell r="G1398">
            <v>0.16368958154491947</v>
          </cell>
          <cell r="H1398">
            <v>-1.5876778400824865</v>
          </cell>
          <cell r="I1398">
            <v>-2.0124209352807196</v>
          </cell>
          <cell r="J1398">
            <v>-1.386950146583029</v>
          </cell>
          <cell r="K1398">
            <v>-0.62920800096524998</v>
          </cell>
          <cell r="L1398" t="str">
            <v>.</v>
          </cell>
          <cell r="M1398" t="str">
            <v>.</v>
          </cell>
          <cell r="N1398" t="str">
            <v>.</v>
          </cell>
        </row>
        <row r="1399">
          <cell r="A1399" t="str">
            <v>ESCB_2006_Dec_SE_CAPDF</v>
          </cell>
          <cell r="B1399" t="str">
            <v>ESCB</v>
          </cell>
          <cell r="C1399">
            <v>2006</v>
          </cell>
          <cell r="D1399" t="str">
            <v>Dec</v>
          </cell>
          <cell r="E1399" t="str">
            <v>CAPDF</v>
          </cell>
          <cell r="F1399" t="str">
            <v>SE</v>
          </cell>
          <cell r="G1399">
            <v>4.2291988529513906</v>
          </cell>
          <cell r="H1399">
            <v>5.510515612030316</v>
          </cell>
          <cell r="I1399">
            <v>5.0714596110728269</v>
          </cell>
          <cell r="J1399">
            <v>4.1056191776628106</v>
          </cell>
          <cell r="K1399">
            <v>3.4569786188051737</v>
          </cell>
          <cell r="L1399" t="str">
            <v>.</v>
          </cell>
          <cell r="M1399" t="str">
            <v>.</v>
          </cell>
          <cell r="N1399" t="str">
            <v>.</v>
          </cell>
        </row>
        <row r="1400">
          <cell r="A1400" t="str">
            <v>ESCB_2006_Dec_GB_CAPDF</v>
          </cell>
          <cell r="B1400" t="str">
            <v>ESCB</v>
          </cell>
          <cell r="C1400">
            <v>2006</v>
          </cell>
          <cell r="D1400" t="str">
            <v>Dec</v>
          </cell>
          <cell r="E1400" t="str">
            <v>CAPDF</v>
          </cell>
          <cell r="F1400" t="str">
            <v>GB</v>
          </cell>
          <cell r="G1400">
            <v>-1.5023247267458997</v>
          </cell>
          <cell r="H1400">
            <v>-1.0403568391394231</v>
          </cell>
          <cell r="I1400">
            <v>-0.52192084231029834</v>
          </cell>
          <cell r="J1400">
            <v>-0.2293942955278232</v>
          </cell>
          <cell r="K1400">
            <v>-0.35153536012838676</v>
          </cell>
          <cell r="L1400" t="str">
            <v>.</v>
          </cell>
          <cell r="M1400" t="str">
            <v>.</v>
          </cell>
          <cell r="N1400" t="str">
            <v>.</v>
          </cell>
        </row>
        <row r="1401">
          <cell r="A1401" t="str">
            <v>ESCB_2006_Dec_BE_HICP</v>
          </cell>
          <cell r="B1401" t="str">
            <v>ESCB</v>
          </cell>
          <cell r="C1401">
            <v>2006</v>
          </cell>
          <cell r="D1401" t="str">
            <v>Dec</v>
          </cell>
          <cell r="E1401" t="str">
            <v>HICP</v>
          </cell>
          <cell r="F1401" t="str">
            <v>BE</v>
          </cell>
          <cell r="G1401">
            <v>1.8599429048879124</v>
          </cell>
          <cell r="H1401">
            <v>2.5343279246024641</v>
          </cell>
          <cell r="I1401">
            <v>2.2943405278377238</v>
          </cell>
          <cell r="J1401">
            <v>1.8679000435809057</v>
          </cell>
          <cell r="K1401">
            <v>1.988426199968063</v>
          </cell>
          <cell r="L1401" t="str">
            <v>.</v>
          </cell>
          <cell r="M1401" t="str">
            <v>.</v>
          </cell>
          <cell r="N1401" t="str">
            <v>.</v>
          </cell>
        </row>
        <row r="1402">
          <cell r="A1402" t="str">
            <v>ESCB_2006_Dec_DE_HICP</v>
          </cell>
          <cell r="B1402" t="str">
            <v>ESCB</v>
          </cell>
          <cell r="C1402">
            <v>2006</v>
          </cell>
          <cell r="D1402" t="str">
            <v>Dec</v>
          </cell>
          <cell r="E1402" t="str">
            <v>HICP</v>
          </cell>
          <cell r="F1402" t="str">
            <v>DE</v>
          </cell>
          <cell r="G1402">
            <v>1.7898832684825061</v>
          </cell>
          <cell r="H1402">
            <v>1.9198097179748519</v>
          </cell>
          <cell r="I1402">
            <v>1.8008001333555512</v>
          </cell>
          <cell r="J1402">
            <v>2.2787672567516459</v>
          </cell>
          <cell r="K1402">
            <v>1.4263277170512678</v>
          </cell>
          <cell r="L1402" t="str">
            <v>.</v>
          </cell>
          <cell r="M1402" t="str">
            <v>.</v>
          </cell>
          <cell r="N1402" t="str">
            <v>.</v>
          </cell>
        </row>
        <row r="1403">
          <cell r="A1403" t="str">
            <v>ESCB_2006_Dec_GR_HICP</v>
          </cell>
          <cell r="B1403" t="str">
            <v>ESCB</v>
          </cell>
          <cell r="C1403">
            <v>2006</v>
          </cell>
          <cell r="D1403" t="str">
            <v>Dec</v>
          </cell>
          <cell r="E1403" t="str">
            <v>HICP</v>
          </cell>
          <cell r="F1403" t="str">
            <v>GR</v>
          </cell>
          <cell r="G1403">
            <v>3.0208796090626322</v>
          </cell>
          <cell r="H1403">
            <v>3.4842604570935576</v>
          </cell>
          <cell r="I1403">
            <v>3.3886157179765064</v>
          </cell>
          <cell r="J1403">
            <v>3.1477719739472443</v>
          </cell>
          <cell r="K1403">
            <v>3.0452479348465511</v>
          </cell>
          <cell r="L1403" t="str">
            <v>.</v>
          </cell>
          <cell r="M1403" t="str">
            <v>.</v>
          </cell>
          <cell r="N1403" t="str">
            <v>.</v>
          </cell>
        </row>
        <row r="1404">
          <cell r="A1404" t="str">
            <v>ESCB_2006_Dec_ES_HICP</v>
          </cell>
          <cell r="B1404" t="str">
            <v>ESCB</v>
          </cell>
          <cell r="C1404">
            <v>2006</v>
          </cell>
          <cell r="D1404" t="str">
            <v>Dec</v>
          </cell>
          <cell r="E1404" t="str">
            <v>HICP</v>
          </cell>
          <cell r="F1404" t="str">
            <v>ES</v>
          </cell>
          <cell r="G1404">
            <v>3.0532250188662458</v>
          </cell>
          <cell r="H1404">
            <v>3.3823250684908102</v>
          </cell>
          <cell r="I1404">
            <v>3.5766666666666724</v>
          </cell>
          <cell r="J1404">
            <v>2.4538988832748521</v>
          </cell>
          <cell r="K1404">
            <v>2.6935339638676004</v>
          </cell>
          <cell r="L1404" t="str">
            <v>.</v>
          </cell>
          <cell r="M1404" t="str">
            <v>.</v>
          </cell>
          <cell r="N1404" t="str">
            <v>.</v>
          </cell>
        </row>
        <row r="1405">
          <cell r="A1405" t="str">
            <v>ESCB_2006_Dec_FR_HICP</v>
          </cell>
          <cell r="B1405" t="str">
            <v>ESCB</v>
          </cell>
          <cell r="C1405">
            <v>2006</v>
          </cell>
          <cell r="D1405" t="str">
            <v>Dec</v>
          </cell>
          <cell r="E1405" t="str">
            <v>HICP</v>
          </cell>
          <cell r="F1405" t="str">
            <v>FR</v>
          </cell>
          <cell r="G1405">
            <v>2.3420730170593096</v>
          </cell>
          <cell r="H1405">
            <v>1.8995618355354793</v>
          </cell>
          <cell r="I1405">
            <v>1.8995562120315501</v>
          </cell>
          <cell r="J1405">
            <v>1.5288545656583219</v>
          </cell>
          <cell r="K1405">
            <v>1.7651679453589031</v>
          </cell>
          <cell r="L1405" t="str">
            <v>.</v>
          </cell>
          <cell r="M1405" t="str">
            <v>.</v>
          </cell>
          <cell r="N1405" t="str">
            <v>.</v>
          </cell>
        </row>
        <row r="1406">
          <cell r="A1406" t="str">
            <v>ESCB_2006_Dec_IE_HICP</v>
          </cell>
          <cell r="B1406" t="str">
            <v>ESCB</v>
          </cell>
          <cell r="C1406">
            <v>2006</v>
          </cell>
          <cell r="D1406" t="str">
            <v>Dec</v>
          </cell>
          <cell r="E1406" t="str">
            <v>HICP</v>
          </cell>
          <cell r="F1406" t="str">
            <v>IE</v>
          </cell>
          <cell r="G1406">
            <v>2.2998519034759246</v>
          </cell>
          <cell r="H1406">
            <v>2.1800221408498688</v>
          </cell>
          <cell r="I1406">
            <v>2.7002250187515786</v>
          </cell>
          <cell r="J1406">
            <v>2.3857826827882622</v>
          </cell>
          <cell r="K1406">
            <v>2.3144946833858926</v>
          </cell>
          <cell r="L1406" t="str">
            <v>.</v>
          </cell>
          <cell r="M1406" t="str">
            <v>.</v>
          </cell>
          <cell r="N1406" t="str">
            <v>.</v>
          </cell>
        </row>
        <row r="1407">
          <cell r="A1407" t="str">
            <v>ESCB_2006_Dec_IT_HICP</v>
          </cell>
          <cell r="B1407" t="str">
            <v>ESCB</v>
          </cell>
          <cell r="C1407">
            <v>2006</v>
          </cell>
          <cell r="D1407" t="str">
            <v>Dec</v>
          </cell>
          <cell r="E1407" t="str">
            <v>HICP</v>
          </cell>
          <cell r="F1407" t="str">
            <v>IT</v>
          </cell>
          <cell r="G1407">
            <v>2.2735191637630603</v>
          </cell>
          <cell r="H1407">
            <v>2.2059449791329566</v>
          </cell>
          <cell r="I1407">
            <v>2.2227794999999828</v>
          </cell>
          <cell r="J1407">
            <v>1.8555996285218201</v>
          </cell>
          <cell r="K1407">
            <v>1.9328646287480433</v>
          </cell>
          <cell r="L1407" t="str">
            <v>.</v>
          </cell>
          <cell r="M1407" t="str">
            <v>.</v>
          </cell>
          <cell r="N1407" t="str">
            <v>.</v>
          </cell>
        </row>
        <row r="1408">
          <cell r="A1408" t="str">
            <v>ESCB_2006_Dec_LU_HICP</v>
          </cell>
          <cell r="B1408" t="str">
            <v>ESCB</v>
          </cell>
          <cell r="C1408">
            <v>2006</v>
          </cell>
          <cell r="D1408" t="str">
            <v>Dec</v>
          </cell>
          <cell r="E1408" t="str">
            <v>HICP</v>
          </cell>
          <cell r="F1408" t="str">
            <v>LU</v>
          </cell>
          <cell r="G1408">
            <v>3.2322276573713671</v>
          </cell>
          <cell r="H1408">
            <v>3.761381421369836</v>
          </cell>
          <cell r="I1408">
            <v>2.9643260693839268</v>
          </cell>
          <cell r="J1408">
            <v>2.1649302831159067</v>
          </cell>
          <cell r="K1408">
            <v>2.3118748446568027</v>
          </cell>
          <cell r="L1408" t="str">
            <v>.</v>
          </cell>
          <cell r="M1408" t="str">
            <v>.</v>
          </cell>
          <cell r="N1408" t="str">
            <v>.</v>
          </cell>
        </row>
        <row r="1409">
          <cell r="A1409" t="str">
            <v>ESCB_2006_Dec_NL_HICP</v>
          </cell>
          <cell r="B1409" t="str">
            <v>ESCB</v>
          </cell>
          <cell r="C1409">
            <v>2006</v>
          </cell>
          <cell r="D1409" t="str">
            <v>Dec</v>
          </cell>
          <cell r="E1409" t="str">
            <v>HICP</v>
          </cell>
          <cell r="F1409" t="str">
            <v>NL</v>
          </cell>
          <cell r="G1409">
            <v>1.3797657228120208</v>
          </cell>
          <cell r="H1409">
            <v>1.5022457559019653</v>
          </cell>
          <cell r="I1409">
            <v>1.5683318944324842</v>
          </cell>
          <cell r="J1409">
            <v>1.6017321558418063</v>
          </cell>
          <cell r="K1409">
            <v>2.4144253888762623</v>
          </cell>
          <cell r="L1409" t="str">
            <v>.</v>
          </cell>
          <cell r="M1409" t="str">
            <v>.</v>
          </cell>
          <cell r="N1409" t="str">
            <v>.</v>
          </cell>
        </row>
        <row r="1410">
          <cell r="A1410" t="str">
            <v>ESCB_2006_Dec_AT_HICP</v>
          </cell>
          <cell r="B1410" t="str">
            <v>ESCB</v>
          </cell>
          <cell r="C1410">
            <v>2006</v>
          </cell>
          <cell r="D1410" t="str">
            <v>Dec</v>
          </cell>
          <cell r="E1410" t="str">
            <v>HICP</v>
          </cell>
          <cell r="F1410" t="str">
            <v>AT</v>
          </cell>
          <cell r="G1410">
            <v>1.9501192799826317</v>
          </cell>
          <cell r="H1410">
            <v>2.1076725406941721</v>
          </cell>
          <cell r="I1410">
            <v>1.6690519083333077</v>
          </cell>
          <cell r="J1410">
            <v>1.4407592715503847</v>
          </cell>
          <cell r="K1410">
            <v>1.560335013616676</v>
          </cell>
          <cell r="L1410" t="str">
            <v>.</v>
          </cell>
          <cell r="M1410" t="str">
            <v>.</v>
          </cell>
          <cell r="N1410" t="str">
            <v>.</v>
          </cell>
        </row>
        <row r="1411">
          <cell r="A1411" t="str">
            <v>ESCB_2006_Dec_PT_HICP</v>
          </cell>
          <cell r="B1411" t="str">
            <v>ESCB</v>
          </cell>
          <cell r="C1411">
            <v>2006</v>
          </cell>
          <cell r="D1411" t="str">
            <v>Dec</v>
          </cell>
          <cell r="E1411" t="str">
            <v>HICP</v>
          </cell>
          <cell r="F1411" t="str">
            <v>PT</v>
          </cell>
          <cell r="G1411">
            <v>2.5090512540894228</v>
          </cell>
          <cell r="H1411">
            <v>2.1267904102943769</v>
          </cell>
          <cell r="I1411">
            <v>3.0366666666666653</v>
          </cell>
          <cell r="J1411">
            <v>2.2977257287049913</v>
          </cell>
          <cell r="K1411">
            <v>2.4202788944204912</v>
          </cell>
          <cell r="L1411" t="str">
            <v>.</v>
          </cell>
          <cell r="M1411" t="str">
            <v>.</v>
          </cell>
          <cell r="N1411" t="str">
            <v>.</v>
          </cell>
        </row>
        <row r="1412">
          <cell r="A1412" t="str">
            <v>ESCB_2006_Dec_FI_HICP</v>
          </cell>
          <cell r="B1412" t="str">
            <v>ESCB</v>
          </cell>
          <cell r="C1412">
            <v>2006</v>
          </cell>
          <cell r="D1412" t="str">
            <v>Dec</v>
          </cell>
          <cell r="E1412" t="str">
            <v>HICP</v>
          </cell>
          <cell r="F1412" t="str">
            <v>FI</v>
          </cell>
          <cell r="G1412">
            <v>0.13959198775628234</v>
          </cell>
          <cell r="H1412">
            <v>0.77088441772190652</v>
          </cell>
          <cell r="I1412">
            <v>1.3143589273512335</v>
          </cell>
          <cell r="J1412">
            <v>1.5976215498668234</v>
          </cell>
          <cell r="K1412">
            <v>1.8178740001478566</v>
          </cell>
          <cell r="L1412" t="str">
            <v>.</v>
          </cell>
          <cell r="M1412" t="str">
            <v>.</v>
          </cell>
          <cell r="N1412" t="str">
            <v>.</v>
          </cell>
        </row>
        <row r="1413">
          <cell r="A1413" t="str">
            <v>ESCB_2006_Dec_U2_HICP</v>
          </cell>
          <cell r="B1413" t="str">
            <v>ESCB</v>
          </cell>
          <cell r="C1413">
            <v>2006</v>
          </cell>
          <cell r="D1413" t="str">
            <v>Dec</v>
          </cell>
          <cell r="E1413" t="str">
            <v>HICP</v>
          </cell>
          <cell r="F1413" t="str">
            <v>U2</v>
          </cell>
          <cell r="G1413">
            <v>2.1397444484069439</v>
          </cell>
          <cell r="H1413">
            <v>2.1911485433502964</v>
          </cell>
          <cell r="I1413">
            <v>2.1807086507933615</v>
          </cell>
          <cell r="J1413">
            <v>2.020336667488376</v>
          </cell>
          <cell r="K1413">
            <v>1.9093901236485911</v>
          </cell>
          <cell r="L1413" t="str">
            <v>.</v>
          </cell>
          <cell r="M1413" t="str">
            <v>.</v>
          </cell>
          <cell r="N1413" t="str">
            <v>.</v>
          </cell>
        </row>
        <row r="1414">
          <cell r="A1414" t="str">
            <v>ESCB_2006_Dec_CZ_HICP</v>
          </cell>
          <cell r="B1414" t="str">
            <v>ESCB</v>
          </cell>
          <cell r="C1414">
            <v>2006</v>
          </cell>
          <cell r="D1414" t="str">
            <v>Dec</v>
          </cell>
          <cell r="E1414" t="str">
            <v>HICP</v>
          </cell>
          <cell r="F1414" t="str">
            <v>CZ</v>
          </cell>
          <cell r="G1414">
            <v>2.5543286800384521</v>
          </cell>
          <cell r="H1414">
            <v>1.5975364446640015</v>
          </cell>
          <cell r="I1414">
            <v>2.5882055759429932</v>
          </cell>
          <cell r="J1414">
            <v>3.5771927833557129</v>
          </cell>
          <cell r="K1414">
            <v>3.0715632438659668</v>
          </cell>
          <cell r="L1414" t="str">
            <v>.</v>
          </cell>
          <cell r="M1414" t="str">
            <v>.</v>
          </cell>
          <cell r="N1414" t="str">
            <v>.</v>
          </cell>
        </row>
        <row r="1415">
          <cell r="A1415" t="str">
            <v>ESCB_2006_Dec_DK_HICP</v>
          </cell>
          <cell r="B1415" t="str">
            <v>ESCB</v>
          </cell>
          <cell r="C1415">
            <v>2006</v>
          </cell>
          <cell r="D1415" t="str">
            <v>Dec</v>
          </cell>
          <cell r="E1415" t="str">
            <v>HICP</v>
          </cell>
          <cell r="F1415" t="str">
            <v>DK</v>
          </cell>
          <cell r="G1415">
            <v>0.89940756559371948</v>
          </cell>
          <cell r="H1415">
            <v>1.6945099830627441</v>
          </cell>
          <cell r="I1415">
            <v>2.042560338973999</v>
          </cell>
          <cell r="J1415">
            <v>1.9133672714233398</v>
          </cell>
          <cell r="K1415">
            <v>1.700359582901001</v>
          </cell>
          <cell r="L1415" t="str">
            <v>.</v>
          </cell>
          <cell r="M1415" t="str">
            <v>.</v>
          </cell>
          <cell r="N1415" t="str">
            <v>.</v>
          </cell>
        </row>
        <row r="1416">
          <cell r="A1416" t="str">
            <v>ESCB_2006_Dec_EE_HICP</v>
          </cell>
          <cell r="B1416" t="str">
            <v>ESCB</v>
          </cell>
          <cell r="C1416">
            <v>2006</v>
          </cell>
          <cell r="D1416" t="str">
            <v>Dec</v>
          </cell>
          <cell r="E1416" t="str">
            <v>HICP</v>
          </cell>
          <cell r="F1416" t="str">
            <v>EE</v>
          </cell>
          <cell r="G1416" t="str">
            <v>.</v>
          </cell>
          <cell r="H1416" t="str">
            <v>.</v>
          </cell>
          <cell r="I1416" t="str">
            <v>.</v>
          </cell>
          <cell r="J1416" t="str">
            <v>.</v>
          </cell>
          <cell r="K1416" t="str">
            <v>.</v>
          </cell>
          <cell r="L1416" t="str">
            <v>.</v>
          </cell>
          <cell r="M1416" t="str">
            <v>.</v>
          </cell>
          <cell r="N1416" t="str">
            <v>.</v>
          </cell>
        </row>
        <row r="1417">
          <cell r="A1417" t="str">
            <v>ESCB_2006_Dec_CY_HICP</v>
          </cell>
          <cell r="B1417" t="str">
            <v>ESCB</v>
          </cell>
          <cell r="C1417">
            <v>2006</v>
          </cell>
          <cell r="D1417" t="str">
            <v>Dec</v>
          </cell>
          <cell r="E1417" t="str">
            <v>HICP</v>
          </cell>
          <cell r="F1417" t="str">
            <v>CY</v>
          </cell>
          <cell r="G1417" t="str">
            <v>.</v>
          </cell>
          <cell r="H1417" t="str">
            <v>.</v>
          </cell>
          <cell r="I1417" t="str">
            <v>.</v>
          </cell>
          <cell r="J1417" t="str">
            <v>.</v>
          </cell>
          <cell r="K1417" t="str">
            <v>.</v>
          </cell>
          <cell r="L1417" t="str">
            <v>.</v>
          </cell>
          <cell r="M1417" t="str">
            <v>.</v>
          </cell>
          <cell r="N1417" t="str">
            <v>.</v>
          </cell>
        </row>
        <row r="1418">
          <cell r="A1418" t="str">
            <v>ESCB_2006_Dec_LV_HICP</v>
          </cell>
          <cell r="B1418" t="str">
            <v>ESCB</v>
          </cell>
          <cell r="C1418">
            <v>2006</v>
          </cell>
          <cell r="D1418" t="str">
            <v>Dec</v>
          </cell>
          <cell r="E1418" t="str">
            <v>HICP</v>
          </cell>
          <cell r="F1418" t="str">
            <v>LV</v>
          </cell>
          <cell r="G1418" t="str">
            <v>.</v>
          </cell>
          <cell r="H1418" t="str">
            <v>.</v>
          </cell>
          <cell r="I1418" t="str">
            <v>.</v>
          </cell>
          <cell r="J1418" t="str">
            <v>.</v>
          </cell>
          <cell r="K1418" t="str">
            <v>.</v>
          </cell>
          <cell r="L1418" t="str">
            <v>.</v>
          </cell>
          <cell r="M1418" t="str">
            <v>.</v>
          </cell>
          <cell r="N1418" t="str">
            <v>.</v>
          </cell>
        </row>
        <row r="1419">
          <cell r="A1419" t="str">
            <v>ESCB_2006_Dec_LT_HICP</v>
          </cell>
          <cell r="B1419" t="str">
            <v>ESCB</v>
          </cell>
          <cell r="C1419">
            <v>2006</v>
          </cell>
          <cell r="D1419" t="str">
            <v>Dec</v>
          </cell>
          <cell r="E1419" t="str">
            <v>HICP</v>
          </cell>
          <cell r="F1419" t="str">
            <v>LT</v>
          </cell>
          <cell r="G1419" t="str">
            <v>.</v>
          </cell>
          <cell r="H1419" t="str">
            <v>.</v>
          </cell>
          <cell r="I1419" t="str">
            <v>.</v>
          </cell>
          <cell r="J1419" t="str">
            <v>.</v>
          </cell>
          <cell r="K1419" t="str">
            <v>.</v>
          </cell>
          <cell r="L1419" t="str">
            <v>.</v>
          </cell>
          <cell r="M1419" t="str">
            <v>.</v>
          </cell>
          <cell r="N1419" t="str">
            <v>.</v>
          </cell>
        </row>
        <row r="1420">
          <cell r="A1420" t="str">
            <v>ESCB_2006_Dec_HU_HICP</v>
          </cell>
          <cell r="B1420" t="str">
            <v>ESCB</v>
          </cell>
          <cell r="C1420">
            <v>2006</v>
          </cell>
          <cell r="D1420" t="str">
            <v>Dec</v>
          </cell>
          <cell r="E1420" t="str">
            <v>HICP</v>
          </cell>
          <cell r="F1420" t="str">
            <v>HU</v>
          </cell>
          <cell r="G1420">
            <v>6.7751893997192383</v>
          </cell>
          <cell r="H1420">
            <v>3.4850046634674072</v>
          </cell>
          <cell r="I1420">
            <v>3.6779501438140869</v>
          </cell>
          <cell r="J1420">
            <v>6.6999959945678711</v>
          </cell>
          <cell r="K1420">
            <v>3.7730617523193359</v>
          </cell>
          <cell r="L1420" t="str">
            <v>.</v>
          </cell>
          <cell r="M1420" t="str">
            <v>.</v>
          </cell>
          <cell r="N1420" t="str">
            <v>.</v>
          </cell>
        </row>
        <row r="1421">
          <cell r="A1421" t="str">
            <v>ESCB_2006_Dec_MT_HICP</v>
          </cell>
          <cell r="B1421" t="str">
            <v>ESCB</v>
          </cell>
          <cell r="C1421">
            <v>2006</v>
          </cell>
          <cell r="D1421" t="str">
            <v>Dec</v>
          </cell>
          <cell r="E1421" t="str">
            <v>HICP</v>
          </cell>
          <cell r="F1421" t="str">
            <v>MT</v>
          </cell>
          <cell r="G1421" t="str">
            <v>.</v>
          </cell>
          <cell r="H1421" t="str">
            <v>.</v>
          </cell>
          <cell r="I1421" t="str">
            <v>.</v>
          </cell>
          <cell r="J1421" t="str">
            <v>.</v>
          </cell>
          <cell r="K1421" t="str">
            <v>.</v>
          </cell>
          <cell r="L1421" t="str">
            <v>.</v>
          </cell>
          <cell r="M1421" t="str">
            <v>.</v>
          </cell>
          <cell r="N1421" t="str">
            <v>.</v>
          </cell>
        </row>
        <row r="1422">
          <cell r="A1422" t="str">
            <v>ESCB_2006_Dec_PL_HICP</v>
          </cell>
          <cell r="B1422" t="str">
            <v>ESCB</v>
          </cell>
          <cell r="C1422">
            <v>2006</v>
          </cell>
          <cell r="D1422" t="str">
            <v>Dec</v>
          </cell>
          <cell r="E1422" t="str">
            <v>HICP</v>
          </cell>
          <cell r="F1422" t="str">
            <v>PL</v>
          </cell>
          <cell r="G1422">
            <v>3.5901765823364258</v>
          </cell>
          <cell r="H1422">
            <v>2.1790890693664551</v>
          </cell>
          <cell r="I1422">
            <v>1.4779995679855347</v>
          </cell>
          <cell r="J1422">
            <v>2.2760941982269287</v>
          </cell>
          <cell r="K1422">
            <v>2.4999918937683105</v>
          </cell>
          <cell r="L1422" t="str">
            <v>.</v>
          </cell>
          <cell r="M1422" t="str">
            <v>.</v>
          </cell>
          <cell r="N1422" t="str">
            <v>.</v>
          </cell>
        </row>
        <row r="1423">
          <cell r="A1423" t="str">
            <v>ESCB_2006_Dec_SI_HICP</v>
          </cell>
          <cell r="B1423" t="str">
            <v>ESCB</v>
          </cell>
          <cell r="C1423">
            <v>2006</v>
          </cell>
          <cell r="D1423" t="str">
            <v>Dec</v>
          </cell>
          <cell r="E1423" t="str">
            <v>HICP</v>
          </cell>
          <cell r="F1423" t="str">
            <v>SI</v>
          </cell>
          <cell r="G1423">
            <v>3.6507978652789319</v>
          </cell>
          <cell r="H1423">
            <v>2.4651194221015471</v>
          </cell>
          <cell r="I1423">
            <v>2.4935925208935394</v>
          </cell>
          <cell r="J1423">
            <v>2.5625258607913759</v>
          </cell>
          <cell r="K1423">
            <v>2.6831749726007992</v>
          </cell>
          <cell r="L1423" t="str">
            <v>.</v>
          </cell>
          <cell r="M1423" t="str">
            <v>.</v>
          </cell>
          <cell r="N1423" t="str">
            <v>.</v>
          </cell>
        </row>
        <row r="1424">
          <cell r="A1424" t="str">
            <v>ESCB_2006_Dec_SK_HICP</v>
          </cell>
          <cell r="B1424" t="str">
            <v>ESCB</v>
          </cell>
          <cell r="C1424">
            <v>2006</v>
          </cell>
          <cell r="D1424" t="str">
            <v>Dec</v>
          </cell>
          <cell r="E1424" t="str">
            <v>HICP</v>
          </cell>
          <cell r="F1424" t="str">
            <v>SK</v>
          </cell>
          <cell r="G1424" t="str">
            <v>.</v>
          </cell>
          <cell r="H1424" t="str">
            <v>.</v>
          </cell>
          <cell r="I1424" t="str">
            <v>.</v>
          </cell>
          <cell r="J1424" t="str">
            <v>.</v>
          </cell>
          <cell r="K1424" t="str">
            <v>.</v>
          </cell>
          <cell r="L1424" t="str">
            <v>.</v>
          </cell>
          <cell r="M1424" t="str">
            <v>.</v>
          </cell>
          <cell r="N1424" t="str">
            <v>.</v>
          </cell>
        </row>
        <row r="1425">
          <cell r="A1425" t="str">
            <v>ESCB_2006_Dec_SE_HICP</v>
          </cell>
          <cell r="B1425" t="str">
            <v>ESCB</v>
          </cell>
          <cell r="C1425">
            <v>2006</v>
          </cell>
          <cell r="D1425" t="str">
            <v>Dec</v>
          </cell>
          <cell r="E1425" t="str">
            <v>HICP</v>
          </cell>
          <cell r="F1425" t="str">
            <v>SE</v>
          </cell>
          <cell r="G1425">
            <v>1.0185192823410034</v>
          </cell>
          <cell r="H1425">
            <v>0.82171231508255005</v>
          </cell>
          <cell r="I1425">
            <v>1.6900447607040405</v>
          </cell>
          <cell r="J1425">
            <v>1.8561739921569824</v>
          </cell>
          <cell r="K1425">
            <v>2.1964774131774902</v>
          </cell>
          <cell r="L1425" t="str">
            <v>.</v>
          </cell>
          <cell r="M1425" t="str">
            <v>.</v>
          </cell>
          <cell r="N1425" t="str">
            <v>.</v>
          </cell>
        </row>
        <row r="1426">
          <cell r="A1426" t="str">
            <v>ESCB_2006_Dec_GB_HICP</v>
          </cell>
          <cell r="B1426" t="str">
            <v>ESCB</v>
          </cell>
          <cell r="C1426">
            <v>2006</v>
          </cell>
          <cell r="D1426" t="str">
            <v>Dec</v>
          </cell>
          <cell r="E1426" t="str">
            <v>HICP</v>
          </cell>
          <cell r="F1426" t="str">
            <v>GB</v>
          </cell>
          <cell r="G1426">
            <v>1.3450695276260376</v>
          </cell>
          <cell r="H1426">
            <v>2.0503418445587158</v>
          </cell>
          <cell r="I1426">
            <v>2.3022909164428711</v>
          </cell>
          <cell r="J1426">
            <v>2.2620387077331543</v>
          </cell>
          <cell r="K1426">
            <v>2.0124289989471436</v>
          </cell>
          <cell r="L1426" t="str">
            <v>.</v>
          </cell>
          <cell r="M1426" t="str">
            <v>.</v>
          </cell>
          <cell r="N1426" t="str">
            <v>.</v>
          </cell>
        </row>
        <row r="1427">
          <cell r="A1427" t="str">
            <v>ESCB_2006_Dec_D3_HICP</v>
          </cell>
          <cell r="B1427" t="str">
            <v>ESCB</v>
          </cell>
          <cell r="C1427">
            <v>2006</v>
          </cell>
          <cell r="D1427" t="str">
            <v>Dec</v>
          </cell>
          <cell r="E1427" t="str">
            <v>HICP</v>
          </cell>
          <cell r="F1427" t="str">
            <v>D3</v>
          </cell>
          <cell r="G1427" t="str">
            <v>.</v>
          </cell>
          <cell r="H1427" t="str">
            <v>.</v>
          </cell>
          <cell r="I1427" t="str">
            <v>.</v>
          </cell>
          <cell r="J1427" t="str">
            <v>.</v>
          </cell>
          <cell r="K1427" t="str">
            <v>.</v>
          </cell>
          <cell r="L1427" t="str">
            <v>.</v>
          </cell>
          <cell r="M1427" t="str">
            <v>.</v>
          </cell>
          <cell r="N1427" t="str">
            <v>.</v>
          </cell>
        </row>
        <row r="1430">
          <cell r="A1430" t="str">
            <v>EDP September 2006</v>
          </cell>
          <cell r="D1430" t="str">
            <v>back to top</v>
          </cell>
        </row>
        <row r="1432">
          <cell r="A1432" t="str">
            <v>EDP_2006_A_BE_DEF</v>
          </cell>
          <cell r="B1432" t="str">
            <v>EDP</v>
          </cell>
          <cell r="C1432">
            <v>2006</v>
          </cell>
          <cell r="D1432" t="str">
            <v>A</v>
          </cell>
          <cell r="E1432" t="str">
            <v>DEF</v>
          </cell>
          <cell r="F1432" t="str">
            <v>BE</v>
          </cell>
          <cell r="G1432">
            <v>-9.5679401468350671E-3</v>
          </cell>
          <cell r="H1432">
            <v>0.10320193983470942</v>
          </cell>
          <cell r="I1432">
            <v>1.2546330437780735E-2</v>
          </cell>
        </row>
        <row r="1433">
          <cell r="A1433" t="str">
            <v>EDP_2006_A_DE_DEF</v>
          </cell>
          <cell r="B1433" t="str">
            <v>EDP</v>
          </cell>
          <cell r="C1433">
            <v>2006</v>
          </cell>
          <cell r="D1433" t="str">
            <v>A</v>
          </cell>
          <cell r="E1433" t="str">
            <v>DEF</v>
          </cell>
          <cell r="F1433" t="str">
            <v>DE</v>
          </cell>
          <cell r="G1433">
            <v>-3.7359550561797752</v>
          </cell>
          <cell r="H1433">
            <v>-3.2298081213743863</v>
          </cell>
          <cell r="I1433">
            <v>-2.5813790689534475</v>
          </cell>
        </row>
        <row r="1434">
          <cell r="A1434" t="str">
            <v>EDP_2006_A_IE_DEF</v>
          </cell>
          <cell r="B1434" t="str">
            <v>EDP</v>
          </cell>
          <cell r="C1434">
            <v>2006</v>
          </cell>
          <cell r="D1434" t="str">
            <v>A</v>
          </cell>
          <cell r="E1434" t="str">
            <v>DEF</v>
          </cell>
          <cell r="F1434" t="str">
            <v>IE</v>
          </cell>
          <cell r="G1434">
            <v>-6.1626256263690804</v>
          </cell>
          <cell r="H1434">
            <v>-4.1616262557197707</v>
          </cell>
          <cell r="I1434">
            <v>-2.0988589439734162</v>
          </cell>
        </row>
        <row r="1435">
          <cell r="A1435" t="str">
            <v>EDP_2006_A_GR_DEF</v>
          </cell>
          <cell r="B1435" t="str">
            <v>EDP</v>
          </cell>
          <cell r="C1435">
            <v>2006</v>
          </cell>
          <cell r="D1435" t="str">
            <v>A</v>
          </cell>
          <cell r="E1435" t="str">
            <v>DEF</v>
          </cell>
          <cell r="F1435" t="str">
            <v>GR</v>
          </cell>
          <cell r="G1435">
            <v>-0.17973922338371587</v>
          </cell>
          <cell r="H1435">
            <v>1.1308126853349973</v>
          </cell>
          <cell r="I1435">
            <v>1.109956799012549</v>
          </cell>
        </row>
        <row r="1436">
          <cell r="A1436" t="str">
            <v>EDP_2006_A_ES_DEF</v>
          </cell>
          <cell r="B1436" t="str">
            <v>EDP</v>
          </cell>
          <cell r="C1436">
            <v>2006</v>
          </cell>
          <cell r="D1436" t="str">
            <v>A</v>
          </cell>
          <cell r="E1436" t="str">
            <v>DEF</v>
          </cell>
          <cell r="F1436" t="str">
            <v>ES</v>
          </cell>
          <cell r="G1436">
            <v>-3.650588901881834</v>
          </cell>
          <cell r="H1436">
            <v>-2.8820631277320508</v>
          </cell>
          <cell r="I1436" t="e">
            <v>#VALUE!</v>
          </cell>
        </row>
        <row r="1437">
          <cell r="A1437" t="str">
            <v>EDP_2006_A_FR_DEF</v>
          </cell>
          <cell r="B1437" t="str">
            <v>EDP</v>
          </cell>
          <cell r="C1437">
            <v>2006</v>
          </cell>
          <cell r="D1437" t="str">
            <v>A</v>
          </cell>
          <cell r="E1437" t="str">
            <v>DEF</v>
          </cell>
          <cell r="F1437" t="str">
            <v>FR</v>
          </cell>
          <cell r="G1437">
            <v>1.4678512180742567</v>
          </cell>
          <cell r="H1437">
            <v>1.0826180761092807</v>
          </cell>
          <cell r="I1437">
            <v>1.0172788816365743</v>
          </cell>
        </row>
        <row r="1438">
          <cell r="A1438" t="str">
            <v>EDP_2006_A_IT_DEF</v>
          </cell>
          <cell r="B1438" t="str">
            <v>EDP</v>
          </cell>
          <cell r="C1438">
            <v>2006</v>
          </cell>
          <cell r="D1438" t="str">
            <v>A</v>
          </cell>
          <cell r="E1438" t="str">
            <v>DEF</v>
          </cell>
          <cell r="F1438" t="str">
            <v>IT</v>
          </cell>
          <cell r="G1438">
            <v>-3.4301986507016498</v>
          </cell>
          <cell r="H1438">
            <v>-4.1039597358529702</v>
          </cell>
          <cell r="I1438">
            <v>-4.8438221516323381</v>
          </cell>
        </row>
        <row r="1439">
          <cell r="A1439" t="str">
            <v>EDP_2006_A_LU_DEF</v>
          </cell>
          <cell r="B1439" t="str">
            <v>EDP</v>
          </cell>
          <cell r="C1439">
            <v>2006</v>
          </cell>
          <cell r="D1439" t="str">
            <v>A</v>
          </cell>
          <cell r="E1439" t="str">
            <v>DEF</v>
          </cell>
          <cell r="F1439" t="str">
            <v>LU</v>
          </cell>
          <cell r="G1439">
            <v>-1.0630232818814569</v>
          </cell>
          <cell r="H1439">
            <v>-0.99420776081424933</v>
          </cell>
          <cell r="I1439" t="str">
            <v>.</v>
          </cell>
        </row>
        <row r="1440">
          <cell r="A1440" t="str">
            <v>EDP_2006_A_NL_DEF</v>
          </cell>
          <cell r="B1440" t="str">
            <v>EDP</v>
          </cell>
          <cell r="C1440">
            <v>2006</v>
          </cell>
          <cell r="D1440" t="str">
            <v>A</v>
          </cell>
          <cell r="E1440" t="str">
            <v>DEF</v>
          </cell>
          <cell r="F1440" t="str">
            <v>NL</v>
          </cell>
          <cell r="G1440">
            <v>-1.8058441903097657</v>
          </cell>
          <cell r="H1440">
            <v>-0.28280654845484787</v>
          </cell>
          <cell r="I1440">
            <v>5.9915324714598928E-2</v>
          </cell>
        </row>
        <row r="1441">
          <cell r="A1441" t="str">
            <v>EDP_2006_A_AT_DEF</v>
          </cell>
          <cell r="B1441" t="str">
            <v>EDP</v>
          </cell>
          <cell r="C1441">
            <v>2006</v>
          </cell>
          <cell r="D1441" t="str">
            <v>A</v>
          </cell>
          <cell r="E1441" t="str">
            <v>DEF</v>
          </cell>
          <cell r="F1441" t="str">
            <v>AT</v>
          </cell>
          <cell r="G1441">
            <v>-1.216102180061827</v>
          </cell>
          <cell r="H1441">
            <v>-1.5132413719946309</v>
          </cell>
          <cell r="I1441">
            <v>-1.6740636922837344</v>
          </cell>
        </row>
        <row r="1442">
          <cell r="A1442" t="str">
            <v>EDP_2006_A_PT_DEF</v>
          </cell>
          <cell r="B1442" t="str">
            <v>EDP</v>
          </cell>
          <cell r="C1442">
            <v>2006</v>
          </cell>
          <cell r="D1442" t="str">
            <v>A</v>
          </cell>
          <cell r="E1442" t="str">
            <v>DEF</v>
          </cell>
          <cell r="F1442" t="str">
            <v>PT</v>
          </cell>
          <cell r="G1442">
            <v>-3.1778281950800014</v>
          </cell>
          <cell r="H1442">
            <v>-6.0351449059020865</v>
          </cell>
          <cell r="I1442">
            <v>-4.5991800875411011</v>
          </cell>
        </row>
        <row r="1443">
          <cell r="A1443" t="str">
            <v>EDP_2006_A_FI_DEF</v>
          </cell>
          <cell r="B1443" t="str">
            <v>EDP</v>
          </cell>
          <cell r="C1443">
            <v>2006</v>
          </cell>
          <cell r="D1443" t="str">
            <v>A</v>
          </cell>
          <cell r="E1443" t="str">
            <v>DEF</v>
          </cell>
          <cell r="F1443" t="str">
            <v>FI</v>
          </cell>
          <cell r="G1443">
            <v>2.3200710830289268</v>
          </cell>
          <cell r="H1443">
            <v>2.6547716629494782</v>
          </cell>
          <cell r="I1443">
            <v>2.9211084863237922</v>
          </cell>
        </row>
        <row r="1444">
          <cell r="A1444" t="str">
            <v>EDP_2006_A_CZ_DEF</v>
          </cell>
          <cell r="B1444" t="str">
            <v>EDP</v>
          </cell>
          <cell r="C1444">
            <v>2006</v>
          </cell>
          <cell r="D1444" t="str">
            <v>A</v>
          </cell>
          <cell r="E1444" t="str">
            <v>DEF</v>
          </cell>
          <cell r="F1444" t="str">
            <v>CZ</v>
          </cell>
          <cell r="G1444">
            <v>-2.896701257793791</v>
          </cell>
          <cell r="H1444">
            <v>-3.623822956972468</v>
          </cell>
          <cell r="I1444">
            <v>-3.4526748931115678</v>
          </cell>
        </row>
        <row r="1445">
          <cell r="A1445" t="str">
            <v>EDP_2006_A_DK_DEF</v>
          </cell>
          <cell r="B1445" t="str">
            <v>EDP</v>
          </cell>
          <cell r="C1445">
            <v>2006</v>
          </cell>
          <cell r="D1445" t="str">
            <v>A</v>
          </cell>
          <cell r="E1445" t="str">
            <v>DEF</v>
          </cell>
          <cell r="F1445" t="str">
            <v>DK</v>
          </cell>
          <cell r="G1445">
            <v>2.7260955496490151</v>
          </cell>
          <cell r="H1445">
            <v>4.8890318430363457</v>
          </cell>
          <cell r="I1445">
            <v>3.9894756164718839</v>
          </cell>
        </row>
        <row r="1446">
          <cell r="A1446" t="str">
            <v>EDP_2006_A_EE_DEF</v>
          </cell>
          <cell r="B1446" t="str">
            <v>EDP</v>
          </cell>
          <cell r="C1446">
            <v>2006</v>
          </cell>
          <cell r="D1446" t="str">
            <v>A</v>
          </cell>
          <cell r="E1446" t="str">
            <v>DEF</v>
          </cell>
          <cell r="F1446" t="str">
            <v>EE</v>
          </cell>
          <cell r="G1446">
            <v>2.3334287700928464</v>
          </cell>
          <cell r="H1446">
            <v>2.3465578809906278</v>
          </cell>
          <cell r="I1446">
            <v>1.4412506303580435</v>
          </cell>
        </row>
        <row r="1447">
          <cell r="A1447" t="str">
            <v>EDP_2006_A_CY_DEF</v>
          </cell>
          <cell r="B1447" t="str">
            <v>EDP</v>
          </cell>
          <cell r="C1447">
            <v>2006</v>
          </cell>
          <cell r="D1447" t="str">
            <v>A</v>
          </cell>
          <cell r="E1447" t="str">
            <v>DEF</v>
          </cell>
          <cell r="F1447" t="str">
            <v>CY</v>
          </cell>
          <cell r="G1447">
            <v>-4.0582965709491452</v>
          </cell>
          <cell r="H1447">
            <v>-2.3354024626030325</v>
          </cell>
          <cell r="I1447">
            <v>-1.9015272014064124</v>
          </cell>
        </row>
        <row r="1448">
          <cell r="A1448" t="str">
            <v>EDP_2006_A_LV_DEF</v>
          </cell>
          <cell r="B1448" t="str">
            <v>EDP</v>
          </cell>
          <cell r="C1448">
            <v>2006</v>
          </cell>
          <cell r="D1448" t="str">
            <v>A</v>
          </cell>
          <cell r="E1448" t="str">
            <v>DEF</v>
          </cell>
          <cell r="F1448" t="str">
            <v>LV</v>
          </cell>
          <cell r="G1448">
            <v>-0.95399789797073331</v>
          </cell>
          <cell r="H1448">
            <v>4.1399527821601598E-2</v>
          </cell>
          <cell r="I1448">
            <v>-0.94471787498387072</v>
          </cell>
        </row>
        <row r="1449">
          <cell r="A1449" t="str">
            <v>EDP_2006_A_LT_DEF</v>
          </cell>
          <cell r="B1449" t="str">
            <v>EDP</v>
          </cell>
          <cell r="C1449">
            <v>2006</v>
          </cell>
          <cell r="D1449" t="str">
            <v>A</v>
          </cell>
          <cell r="E1449" t="str">
            <v>DEF</v>
          </cell>
          <cell r="F1449" t="str">
            <v>LT</v>
          </cell>
          <cell r="G1449">
            <v>-1.4745944425892403</v>
          </cell>
          <cell r="H1449">
            <v>-0.52134750915412909</v>
          </cell>
          <cell r="I1449">
            <v>-1.1989241369146311</v>
          </cell>
        </row>
        <row r="1450">
          <cell r="A1450" t="str">
            <v>EDP_2006_A_HU_DEF</v>
          </cell>
          <cell r="B1450" t="str">
            <v>EDP</v>
          </cell>
          <cell r="C1450">
            <v>2006</v>
          </cell>
          <cell r="D1450" t="str">
            <v>A</v>
          </cell>
          <cell r="E1450" t="str">
            <v>DEF</v>
          </cell>
          <cell r="F1450" t="str">
            <v>HU</v>
          </cell>
          <cell r="G1450">
            <v>-5.3010595065227957</v>
          </cell>
          <cell r="H1450">
            <v>-6.5103528829905688</v>
          </cell>
          <cell r="I1450">
            <v>-8.6421817743324727</v>
          </cell>
        </row>
        <row r="1451">
          <cell r="A1451" t="str">
            <v>EDP_2006_A_MT_DEF</v>
          </cell>
          <cell r="B1451" t="str">
            <v>EDP</v>
          </cell>
          <cell r="C1451">
            <v>2006</v>
          </cell>
          <cell r="D1451" t="str">
            <v>A</v>
          </cell>
          <cell r="E1451" t="str">
            <v>DEF</v>
          </cell>
          <cell r="F1451" t="str">
            <v>MT</v>
          </cell>
          <cell r="G1451">
            <v>-5.0359078339627352</v>
          </cell>
          <cell r="H1451">
            <v>-3.4405696142863103</v>
          </cell>
          <cell r="I1451">
            <v>-2.6520217729393472</v>
          </cell>
        </row>
        <row r="1452">
          <cell r="A1452" t="str">
            <v>EDP_2006_A_PL_DEF</v>
          </cell>
          <cell r="B1452" t="str">
            <v>EDP</v>
          </cell>
          <cell r="C1452">
            <v>2006</v>
          </cell>
          <cell r="D1452" t="str">
            <v>A</v>
          </cell>
          <cell r="E1452" t="str">
            <v>DEF</v>
          </cell>
          <cell r="F1452" t="str">
            <v>PL</v>
          </cell>
          <cell r="G1452">
            <v>-3.8949983571127258</v>
          </cell>
          <cell r="H1452">
            <v>-2.4591451115874312</v>
          </cell>
          <cell r="I1452">
            <v>-2.1111003861003863</v>
          </cell>
        </row>
        <row r="1453">
          <cell r="A1453" t="str">
            <v>EDP_2006_A_SK_DEF</v>
          </cell>
          <cell r="B1453" t="str">
            <v>EDP</v>
          </cell>
          <cell r="C1453">
            <v>2006</v>
          </cell>
          <cell r="D1453" t="str">
            <v>A</v>
          </cell>
          <cell r="E1453" t="str">
            <v>DEF</v>
          </cell>
          <cell r="F1453" t="str">
            <v>SK</v>
          </cell>
          <cell r="G1453">
            <v>-2.2960253005718458</v>
          </cell>
          <cell r="H1453">
            <v>-1.4014798769513357</v>
          </cell>
          <cell r="I1453">
            <v>-1.7324243111463884</v>
          </cell>
        </row>
        <row r="1454">
          <cell r="A1454" t="str">
            <v>EDP_2006_A_SI_DEF</v>
          </cell>
          <cell r="B1454" t="str">
            <v>EDP</v>
          </cell>
          <cell r="C1454">
            <v>2006</v>
          </cell>
          <cell r="D1454" t="str">
            <v>A</v>
          </cell>
          <cell r="E1454" t="str">
            <v>DEF</v>
          </cell>
          <cell r="F1454" t="str">
            <v>SI</v>
          </cell>
          <cell r="G1454">
            <v>-2.9987559601021796</v>
          </cell>
          <cell r="H1454">
            <v>-3.1265060691400017</v>
          </cell>
          <cell r="I1454">
            <v>-3.3514406292742076</v>
          </cell>
        </row>
        <row r="1455">
          <cell r="A1455" t="str">
            <v>EDP_2006_A_SE_DEF</v>
          </cell>
          <cell r="B1455" t="str">
            <v>EDP</v>
          </cell>
          <cell r="C1455">
            <v>2006</v>
          </cell>
          <cell r="D1455" t="str">
            <v>A</v>
          </cell>
          <cell r="E1455" t="str">
            <v>DEF</v>
          </cell>
          <cell r="F1455" t="str">
            <v>SE</v>
          </cell>
          <cell r="G1455">
            <v>1.8170540996807059</v>
          </cell>
          <cell r="H1455">
            <v>3.0154904717474538</v>
          </cell>
          <cell r="I1455">
            <v>2.1204046936521528</v>
          </cell>
        </row>
        <row r="1456">
          <cell r="A1456" t="str">
            <v>EDP_2006_A_GB_DEF</v>
          </cell>
          <cell r="B1456" t="str">
            <v>EDP</v>
          </cell>
          <cell r="C1456">
            <v>2006</v>
          </cell>
          <cell r="D1456" t="str">
            <v>A</v>
          </cell>
          <cell r="E1456" t="str">
            <v>DEF</v>
          </cell>
          <cell r="F1456" t="str">
            <v>GB</v>
          </cell>
          <cell r="G1456">
            <v>-3.1482094825163593</v>
          </cell>
          <cell r="H1456">
            <v>-3.1945172525800882</v>
          </cell>
          <cell r="I1456">
            <v>-2.9529909633427902</v>
          </cell>
        </row>
        <row r="1457">
          <cell r="A1457" t="str">
            <v>EDP_2006_A_I3_DEF</v>
          </cell>
          <cell r="B1457" t="str">
            <v>EDP</v>
          </cell>
          <cell r="C1457">
            <v>2006</v>
          </cell>
          <cell r="D1457" t="str">
            <v>A</v>
          </cell>
          <cell r="E1457" t="str">
            <v>DEF</v>
          </cell>
          <cell r="F1457" t="str">
            <v>I3</v>
          </cell>
          <cell r="G1457">
            <v>-2.7739967288390495</v>
          </cell>
          <cell r="H1457">
            <v>-2.3262077576116278</v>
          </cell>
          <cell r="I1457" t="str">
            <v>.</v>
          </cell>
        </row>
        <row r="1458">
          <cell r="A1458" t="str">
            <v>EDP_2006_A_D3_DEF</v>
          </cell>
          <cell r="B1458" t="str">
            <v>EDP</v>
          </cell>
          <cell r="C1458">
            <v>2006</v>
          </cell>
          <cell r="D1458" t="str">
            <v>A</v>
          </cell>
          <cell r="E1458" t="str">
            <v>DEF</v>
          </cell>
          <cell r="F1458" t="str">
            <v>D3</v>
          </cell>
          <cell r="G1458" t="str">
            <v>.</v>
          </cell>
          <cell r="H1458" t="str">
            <v>.</v>
          </cell>
          <cell r="I1458" t="str">
            <v>.</v>
          </cell>
        </row>
        <row r="1459">
          <cell r="A1459" t="str">
            <v>EDP_2006_A_BE_MAL</v>
          </cell>
          <cell r="B1459" t="str">
            <v>EDP</v>
          </cell>
          <cell r="C1459">
            <v>2006</v>
          </cell>
          <cell r="D1459" t="str">
            <v>A</v>
          </cell>
          <cell r="E1459" t="str">
            <v>MAL</v>
          </cell>
          <cell r="F1459" t="str">
            <v>BE</v>
          </cell>
          <cell r="G1459">
            <v>94.287007117234907</v>
          </cell>
          <cell r="H1459">
            <v>91.460835014565831</v>
          </cell>
          <cell r="I1459">
            <v>87.656677489073857</v>
          </cell>
        </row>
        <row r="1460">
          <cell r="A1460" t="str">
            <v>EDP_2006_A_DE_MAL</v>
          </cell>
          <cell r="B1460" t="str">
            <v>EDP</v>
          </cell>
          <cell r="C1460">
            <v>2006</v>
          </cell>
          <cell r="D1460" t="str">
            <v>A</v>
          </cell>
          <cell r="E1460" t="str">
            <v>MAL</v>
          </cell>
          <cell r="F1460" t="str">
            <v>DE</v>
          </cell>
          <cell r="G1460">
            <v>65.745106922798115</v>
          </cell>
          <cell r="H1460">
            <v>67.899643016510481</v>
          </cell>
          <cell r="I1460">
            <v>68.734686734336719</v>
          </cell>
        </row>
        <row r="1461">
          <cell r="A1461" t="str">
            <v>EDP_2006_A_IE_MAL</v>
          </cell>
          <cell r="B1461" t="str">
            <v>EDP</v>
          </cell>
          <cell r="C1461">
            <v>2006</v>
          </cell>
          <cell r="D1461" t="str">
            <v>A</v>
          </cell>
          <cell r="E1461" t="str">
            <v>MAL</v>
          </cell>
          <cell r="F1461" t="str">
            <v>IE</v>
          </cell>
          <cell r="G1461">
            <v>85.882839602508298</v>
          </cell>
          <cell r="H1461">
            <v>85.321446729430747</v>
          </cell>
          <cell r="I1461">
            <v>83.172477826373793</v>
          </cell>
        </row>
        <row r="1462">
          <cell r="A1462" t="str">
            <v>EDP_2006_A_GR_MAL</v>
          </cell>
          <cell r="B1462" t="str">
            <v>EDP</v>
          </cell>
          <cell r="C1462">
            <v>2006</v>
          </cell>
          <cell r="D1462" t="str">
            <v>A</v>
          </cell>
          <cell r="E1462" t="str">
            <v>MAL</v>
          </cell>
          <cell r="F1462" t="str">
            <v>GR</v>
          </cell>
          <cell r="G1462">
            <v>46.214406277303105</v>
          </cell>
          <cell r="H1462">
            <v>43.124727347024425</v>
          </cell>
          <cell r="I1462">
            <v>39.844065007200165</v>
          </cell>
        </row>
        <row r="1463">
          <cell r="A1463" t="str">
            <v>EDP_2006_A_ES_MAL</v>
          </cell>
          <cell r="B1463" t="str">
            <v>EDP</v>
          </cell>
          <cell r="C1463">
            <v>2006</v>
          </cell>
          <cell r="D1463" t="str">
            <v>A</v>
          </cell>
          <cell r="E1463" t="str">
            <v>MAL</v>
          </cell>
          <cell r="F1463" t="str">
            <v>ES</v>
          </cell>
          <cell r="G1463">
            <v>64.445576304083133</v>
          </cell>
          <cell r="H1463">
            <v>66.574114413531973</v>
          </cell>
          <cell r="I1463" t="str">
            <v>.</v>
          </cell>
        </row>
        <row r="1464">
          <cell r="A1464" t="str">
            <v>EDP_2006_A_FR_MAL</v>
          </cell>
          <cell r="B1464" t="str">
            <v>EDP</v>
          </cell>
          <cell r="C1464">
            <v>2006</v>
          </cell>
          <cell r="D1464" t="str">
            <v>A</v>
          </cell>
          <cell r="E1464" t="str">
            <v>MAL</v>
          </cell>
          <cell r="F1464" t="str">
            <v>FR</v>
          </cell>
          <cell r="G1464">
            <v>29.697005468628237</v>
          </cell>
          <cell r="H1464">
            <v>27.398930958098322</v>
          </cell>
          <cell r="I1464">
            <v>25.592947359498176</v>
          </cell>
        </row>
        <row r="1465">
          <cell r="A1465" t="str">
            <v>EDP_2006_A_IT_MAL</v>
          </cell>
          <cell r="B1465" t="str">
            <v>EDP</v>
          </cell>
          <cell r="C1465">
            <v>2006</v>
          </cell>
          <cell r="D1465" t="str">
            <v>A</v>
          </cell>
          <cell r="E1465" t="str">
            <v>MAL</v>
          </cell>
          <cell r="F1465" t="str">
            <v>IT</v>
          </cell>
          <cell r="G1465">
            <v>103.89698099894159</v>
          </cell>
          <cell r="H1465">
            <v>106.60332293519592</v>
          </cell>
          <cell r="I1465">
            <v>107.60000599348072</v>
          </cell>
        </row>
        <row r="1466">
          <cell r="A1466" t="str">
            <v>EDP_2006_A_LU_MAL</v>
          </cell>
          <cell r="B1466" t="str">
            <v>EDP</v>
          </cell>
          <cell r="C1466">
            <v>2006</v>
          </cell>
          <cell r="D1466" t="str">
            <v>A</v>
          </cell>
          <cell r="E1466" t="str">
            <v>MAL</v>
          </cell>
          <cell r="F1466" t="str">
            <v>LU</v>
          </cell>
          <cell r="G1466">
            <v>6.5859917469560418</v>
          </cell>
          <cell r="H1466">
            <v>6.012055193833258</v>
          </cell>
          <cell r="I1466" t="str">
            <v>.</v>
          </cell>
        </row>
        <row r="1467">
          <cell r="A1467" t="str">
            <v>EDP_2006_A_NL_MAL</v>
          </cell>
          <cell r="B1467" t="str">
            <v>EDP</v>
          </cell>
          <cell r="C1467">
            <v>2006</v>
          </cell>
          <cell r="D1467" t="str">
            <v>A</v>
          </cell>
          <cell r="E1467" t="str">
            <v>MAL</v>
          </cell>
          <cell r="F1467" t="str">
            <v>NL</v>
          </cell>
          <cell r="G1467">
            <v>52.588322234788322</v>
          </cell>
          <cell r="H1467">
            <v>52.671038631770053</v>
          </cell>
          <cell r="I1467">
            <v>50.21320027217056</v>
          </cell>
        </row>
        <row r="1468">
          <cell r="A1468" t="str">
            <v>EDP_2006_A_AT_MAL</v>
          </cell>
          <cell r="B1468" t="str">
            <v>EDP</v>
          </cell>
          <cell r="C1468">
            <v>2006</v>
          </cell>
          <cell r="D1468" t="str">
            <v>A</v>
          </cell>
          <cell r="E1468" t="str">
            <v>MAL</v>
          </cell>
          <cell r="F1468" t="str">
            <v>AT</v>
          </cell>
          <cell r="G1468">
            <v>63.849223345023091</v>
          </cell>
          <cell r="H1468">
            <v>63.375764474527038</v>
          </cell>
          <cell r="I1468">
            <v>62.524332321108773</v>
          </cell>
        </row>
        <row r="1469">
          <cell r="A1469" t="str">
            <v>EDP_2006_A_PT_MAL</v>
          </cell>
          <cell r="B1469" t="str">
            <v>EDP</v>
          </cell>
          <cell r="C1469">
            <v>2006</v>
          </cell>
          <cell r="D1469" t="str">
            <v>A</v>
          </cell>
          <cell r="E1469" t="str">
            <v>MAL</v>
          </cell>
          <cell r="F1469" t="str">
            <v>PT</v>
          </cell>
          <cell r="G1469">
            <v>58.64397655012813</v>
          </cell>
          <cell r="H1469">
            <v>64.048937971914469</v>
          </cell>
          <cell r="I1469">
            <v>67.375429328362898</v>
          </cell>
        </row>
        <row r="1470">
          <cell r="A1470" t="str">
            <v>EDP_2006_A_FI_MAL</v>
          </cell>
          <cell r="B1470" t="str">
            <v>EDP</v>
          </cell>
          <cell r="C1470">
            <v>2006</v>
          </cell>
          <cell r="D1470" t="str">
            <v>A</v>
          </cell>
          <cell r="E1470" t="str">
            <v>MAL</v>
          </cell>
          <cell r="F1470" t="str">
            <v>FI</v>
          </cell>
          <cell r="G1470">
            <v>44.257083621285418</v>
          </cell>
          <cell r="H1470">
            <v>41.335773334095833</v>
          </cell>
          <cell r="I1470">
            <v>39.128583933903322</v>
          </cell>
        </row>
        <row r="1471">
          <cell r="A1471" t="str">
            <v>EDP_2006_A_CZ_MAL</v>
          </cell>
          <cell r="B1471" t="str">
            <v>EDP</v>
          </cell>
          <cell r="C1471">
            <v>2006</v>
          </cell>
          <cell r="D1471" t="str">
            <v>A</v>
          </cell>
          <cell r="E1471" t="str">
            <v>MAL</v>
          </cell>
          <cell r="F1471" t="str">
            <v>CZ</v>
          </cell>
          <cell r="G1471">
            <v>30.747340941943001</v>
          </cell>
          <cell r="H1471">
            <v>30.418000303677015</v>
          </cell>
          <cell r="I1471">
            <v>30.632221348917763</v>
          </cell>
        </row>
        <row r="1472">
          <cell r="A1472" t="str">
            <v>EDP_2006_A_DK_MAL</v>
          </cell>
          <cell r="B1472" t="str">
            <v>EDP</v>
          </cell>
          <cell r="C1472">
            <v>2006</v>
          </cell>
          <cell r="D1472" t="str">
            <v>A</v>
          </cell>
          <cell r="E1472" t="str">
            <v>MAL</v>
          </cell>
          <cell r="F1472" t="str">
            <v>DK</v>
          </cell>
          <cell r="G1472">
            <v>42.588427724391742</v>
          </cell>
          <cell r="H1472">
            <v>35.86362174332583</v>
          </cell>
          <cell r="I1472">
            <v>28.648350975953008</v>
          </cell>
        </row>
        <row r="1473">
          <cell r="A1473" t="str">
            <v>EDP_2006_A_EE_MAL</v>
          </cell>
          <cell r="B1473" t="str">
            <v>EDP</v>
          </cell>
          <cell r="C1473">
            <v>2006</v>
          </cell>
          <cell r="D1473" t="str">
            <v>A</v>
          </cell>
          <cell r="E1473" t="str">
            <v>MAL</v>
          </cell>
          <cell r="F1473" t="str">
            <v>EE</v>
          </cell>
          <cell r="G1473">
            <v>5.2013033934584918</v>
          </cell>
          <cell r="H1473">
            <v>4.4538951358472687</v>
          </cell>
          <cell r="I1473">
            <v>3.9334341906202721</v>
          </cell>
        </row>
        <row r="1474">
          <cell r="A1474" t="str">
            <v>EDP_2006_A_CY_MAL</v>
          </cell>
          <cell r="B1474" t="str">
            <v>EDP</v>
          </cell>
          <cell r="C1474">
            <v>2006</v>
          </cell>
          <cell r="D1474" t="str">
            <v>A</v>
          </cell>
          <cell r="E1474" t="str">
            <v>MAL</v>
          </cell>
          <cell r="F1474" t="str">
            <v>CY</v>
          </cell>
          <cell r="G1474">
            <v>70.349671168367209</v>
          </cell>
          <cell r="H1474">
            <v>69.233998168311786</v>
          </cell>
          <cell r="I1474">
            <v>64.758362533934488</v>
          </cell>
        </row>
        <row r="1475">
          <cell r="A1475" t="str">
            <v>EDP_2006_A_LV_MAL</v>
          </cell>
          <cell r="B1475" t="str">
            <v>EDP</v>
          </cell>
          <cell r="C1475">
            <v>2006</v>
          </cell>
          <cell r="D1475" t="str">
            <v>A</v>
          </cell>
          <cell r="E1475" t="str">
            <v>MAL</v>
          </cell>
          <cell r="F1475" t="str">
            <v>LV</v>
          </cell>
          <cell r="G1475">
            <v>14.549815398711834</v>
          </cell>
          <cell r="H1475">
            <v>12.134537276358634</v>
          </cell>
          <cell r="I1475">
            <v>11.614038968460248</v>
          </cell>
        </row>
        <row r="1476">
          <cell r="A1476" t="str">
            <v>EDP_2006_A_LT_MAL</v>
          </cell>
          <cell r="B1476" t="str">
            <v>EDP</v>
          </cell>
          <cell r="C1476">
            <v>2006</v>
          </cell>
          <cell r="D1476" t="str">
            <v>A</v>
          </cell>
          <cell r="E1476" t="str">
            <v>MAL</v>
          </cell>
          <cell r="F1476" t="str">
            <v>LT</v>
          </cell>
          <cell r="G1476">
            <v>19.415466864365754</v>
          </cell>
          <cell r="H1476">
            <v>18.654606011142398</v>
          </cell>
          <cell r="I1476">
            <v>18.87673016223917</v>
          </cell>
        </row>
        <row r="1477">
          <cell r="A1477" t="str">
            <v>EDP_2006_A_HU_MAL</v>
          </cell>
          <cell r="B1477" t="str">
            <v>EDP</v>
          </cell>
          <cell r="C1477">
            <v>2006</v>
          </cell>
          <cell r="D1477" t="str">
            <v>A</v>
          </cell>
          <cell r="E1477" t="str">
            <v>MAL</v>
          </cell>
          <cell r="F1477" t="str">
            <v>HU</v>
          </cell>
          <cell r="G1477">
            <v>56.321268093851941</v>
          </cell>
          <cell r="H1477">
            <v>57.721490897232606</v>
          </cell>
          <cell r="I1477">
            <v>63.649793540051682</v>
          </cell>
        </row>
        <row r="1478">
          <cell r="A1478" t="str">
            <v>EDP_2006_A_MT_MAL</v>
          </cell>
          <cell r="B1478" t="str">
            <v>EDP</v>
          </cell>
          <cell r="C1478">
            <v>2006</v>
          </cell>
          <cell r="D1478" t="str">
            <v>A</v>
          </cell>
          <cell r="E1478" t="str">
            <v>MAL</v>
          </cell>
          <cell r="F1478" t="str">
            <v>MT</v>
          </cell>
          <cell r="G1478">
            <v>74.927322028288927</v>
          </cell>
          <cell r="H1478">
            <v>74.191168629382361</v>
          </cell>
          <cell r="I1478">
            <v>68.532222006220834</v>
          </cell>
        </row>
        <row r="1479">
          <cell r="A1479" t="str">
            <v>EDP_2006_A_PL_MAL</v>
          </cell>
          <cell r="B1479" t="str">
            <v>EDP</v>
          </cell>
          <cell r="C1479">
            <v>2006</v>
          </cell>
          <cell r="D1479" t="str">
            <v>A</v>
          </cell>
          <cell r="E1479" t="str">
            <v>MAL</v>
          </cell>
          <cell r="F1479" t="str">
            <v>PL</v>
          </cell>
          <cell r="G1479">
            <v>41.891239778042134</v>
          </cell>
          <cell r="H1479">
            <v>41.953529540128848</v>
          </cell>
          <cell r="I1479">
            <v>42.374710424710422</v>
          </cell>
        </row>
        <row r="1480">
          <cell r="A1480" t="str">
            <v>EDP_2006_A_SK_MAL</v>
          </cell>
          <cell r="B1480" t="str">
            <v>EDP</v>
          </cell>
          <cell r="C1480">
            <v>2006</v>
          </cell>
          <cell r="D1480" t="str">
            <v>A</v>
          </cell>
          <cell r="E1480" t="str">
            <v>MAL</v>
          </cell>
          <cell r="F1480" t="str">
            <v>SK</v>
          </cell>
          <cell r="G1480">
            <v>28.742696468873742</v>
          </cell>
          <cell r="H1480">
            <v>28.009356290534424</v>
          </cell>
          <cell r="I1480">
            <v>29.374220433155685</v>
          </cell>
        </row>
        <row r="1481">
          <cell r="A1481" t="str">
            <v>EDP_2006_A_SI_MAL</v>
          </cell>
          <cell r="B1481" t="str">
            <v>EDP</v>
          </cell>
          <cell r="C1481">
            <v>2006</v>
          </cell>
          <cell r="D1481" t="str">
            <v>A</v>
          </cell>
          <cell r="E1481" t="str">
            <v>MAL</v>
          </cell>
          <cell r="F1481" t="str">
            <v>SI</v>
          </cell>
          <cell r="G1481">
            <v>41.62339090153786</v>
          </cell>
          <cell r="H1481">
            <v>34.492373554768406</v>
          </cell>
          <cell r="I1481">
            <v>33.124158244752095</v>
          </cell>
        </row>
        <row r="1482">
          <cell r="A1482" t="str">
            <v>EDP_2006_A_SE_MAL</v>
          </cell>
          <cell r="B1482" t="str">
            <v>EDP</v>
          </cell>
          <cell r="C1482">
            <v>2006</v>
          </cell>
          <cell r="D1482" t="str">
            <v>A</v>
          </cell>
          <cell r="E1482" t="str">
            <v>MAL</v>
          </cell>
          <cell r="F1482" t="str">
            <v>SE</v>
          </cell>
          <cell r="G1482">
            <v>50.50404636138375</v>
          </cell>
          <cell r="H1482">
            <v>50.427198224615211</v>
          </cell>
          <cell r="I1482">
            <v>45.912767847170883</v>
          </cell>
        </row>
        <row r="1483">
          <cell r="A1483" t="str">
            <v>EDP_2006_A_GB_MAL</v>
          </cell>
          <cell r="B1483" t="str">
            <v>EDP</v>
          </cell>
          <cell r="C1483">
            <v>2006</v>
          </cell>
          <cell r="D1483" t="str">
            <v>A</v>
          </cell>
          <cell r="E1483" t="str">
            <v>MAL</v>
          </cell>
          <cell r="F1483" t="str">
            <v>GB</v>
          </cell>
          <cell r="G1483">
            <v>40.433762227842678</v>
          </cell>
          <cell r="H1483">
            <v>42.370850874287243</v>
          </cell>
          <cell r="I1483">
            <v>43.924868099936454</v>
          </cell>
        </row>
        <row r="1484">
          <cell r="A1484" t="str">
            <v>EDP_2006_A_I3_MAL</v>
          </cell>
          <cell r="B1484" t="str">
            <v>EDP</v>
          </cell>
          <cell r="C1484">
            <v>2006</v>
          </cell>
          <cell r="D1484" t="str">
            <v>A</v>
          </cell>
          <cell r="E1484" t="str">
            <v>MAL</v>
          </cell>
          <cell r="F1484" t="str">
            <v>I3</v>
          </cell>
          <cell r="G1484">
            <v>69.451451182995086</v>
          </cell>
          <cell r="H1484">
            <v>70.293038346101</v>
          </cell>
          <cell r="I1484" t="str">
            <v>.</v>
          </cell>
        </row>
        <row r="1485">
          <cell r="A1485" t="str">
            <v>EDP_2006_A_D3_MAL</v>
          </cell>
          <cell r="B1485" t="str">
            <v>EDP</v>
          </cell>
          <cell r="C1485">
            <v>2006</v>
          </cell>
          <cell r="D1485" t="str">
            <v>A</v>
          </cell>
          <cell r="E1485" t="str">
            <v>MAL</v>
          </cell>
          <cell r="F1485" t="str">
            <v>D3</v>
          </cell>
          <cell r="G1485" t="str">
            <v>.</v>
          </cell>
          <cell r="H1485" t="str">
            <v>.</v>
          </cell>
          <cell r="I1485" t="str">
            <v>.</v>
          </cell>
        </row>
        <row r="1486">
          <cell r="A1486" t="str">
            <v>EDP_2006_A_BE_YEN</v>
          </cell>
          <cell r="B1486" t="str">
            <v>EDP</v>
          </cell>
          <cell r="C1486">
            <v>2006</v>
          </cell>
          <cell r="D1486" t="str">
            <v>A</v>
          </cell>
          <cell r="E1486" t="str">
            <v>YEN</v>
          </cell>
          <cell r="F1486" t="str">
            <v>BE</v>
          </cell>
          <cell r="G1486">
            <v>5.4069827982311125</v>
          </cell>
          <cell r="H1486">
            <v>3.1199083964719705</v>
          </cell>
          <cell r="I1486">
            <v>4.9233120152046155</v>
          </cell>
        </row>
        <row r="1487">
          <cell r="A1487" t="str">
            <v>EDP_2006_A_DE_YEN</v>
          </cell>
          <cell r="B1487" t="str">
            <v>EDP</v>
          </cell>
          <cell r="C1487">
            <v>2006</v>
          </cell>
          <cell r="D1487" t="str">
            <v>A</v>
          </cell>
          <cell r="E1487" t="str">
            <v>YEN</v>
          </cell>
          <cell r="F1487" t="str">
            <v>DE</v>
          </cell>
          <cell r="G1487">
            <v>2.1142724959518802</v>
          </cell>
          <cell r="H1487">
            <v>1.5313519391083759</v>
          </cell>
          <cell r="I1487">
            <v>1.9901829540383744</v>
          </cell>
        </row>
        <row r="1488">
          <cell r="A1488" t="str">
            <v>EDP_2006_A_IE_YEN</v>
          </cell>
          <cell r="B1488" t="str">
            <v>EDP</v>
          </cell>
          <cell r="C1488">
            <v>2006</v>
          </cell>
          <cell r="D1488" t="str">
            <v>A</v>
          </cell>
          <cell r="E1488" t="str">
            <v>YEN</v>
          </cell>
          <cell r="F1488" t="str">
            <v>IE</v>
          </cell>
          <cell r="G1488">
            <v>8.2054099144464487</v>
          </cell>
          <cell r="H1488">
            <v>7.2494288642154032</v>
          </cell>
          <cell r="I1488">
            <v>7.6289906905801246</v>
          </cell>
        </row>
        <row r="1489">
          <cell r="A1489" t="str">
            <v>EDP_2006_A_GR_YEN</v>
          </cell>
          <cell r="B1489" t="str">
            <v>EDP</v>
          </cell>
          <cell r="C1489">
            <v>2006</v>
          </cell>
          <cell r="D1489" t="str">
            <v>A</v>
          </cell>
          <cell r="E1489" t="str">
            <v>YEN</v>
          </cell>
          <cell r="F1489" t="str">
            <v>GR</v>
          </cell>
          <cell r="G1489">
            <v>7.3575359953790951</v>
          </cell>
          <cell r="H1489">
            <v>7.778661264173806</v>
          </cell>
          <cell r="I1489">
            <v>7.3714320424537902</v>
          </cell>
        </row>
        <row r="1490">
          <cell r="A1490" t="str">
            <v>EDP_2006_A_ES_YEN</v>
          </cell>
          <cell r="B1490" t="str">
            <v>EDP</v>
          </cell>
          <cell r="C1490">
            <v>2006</v>
          </cell>
          <cell r="D1490" t="str">
            <v>A</v>
          </cell>
          <cell r="E1490" t="str">
            <v>YEN</v>
          </cell>
          <cell r="F1490" t="str">
            <v>ES</v>
          </cell>
          <cell r="G1490">
            <v>4.0259240262500811</v>
          </cell>
          <cell r="H1490">
            <v>3.0744053718460265</v>
          </cell>
          <cell r="I1490">
            <v>3.4</v>
          </cell>
        </row>
        <row r="1491">
          <cell r="A1491" t="str">
            <v>EDP_2006_A_FR_YEN</v>
          </cell>
          <cell r="B1491" t="str">
            <v>EDP</v>
          </cell>
          <cell r="C1491">
            <v>2006</v>
          </cell>
          <cell r="D1491" t="str">
            <v>A</v>
          </cell>
          <cell r="E1491" t="str">
            <v>YEN</v>
          </cell>
          <cell r="F1491" t="str">
            <v>FR</v>
          </cell>
          <cell r="G1491">
            <v>6.2098300717570822</v>
          </cell>
          <cell r="H1491">
            <v>9.2119618619086623</v>
          </cell>
          <cell r="I1491">
            <v>9.7987751531058649</v>
          </cell>
        </row>
        <row r="1492">
          <cell r="A1492" t="str">
            <v>EDP_2006_A_IT_YEN</v>
          </cell>
          <cell r="B1492" t="str">
            <v>EDP</v>
          </cell>
          <cell r="C1492">
            <v>2006</v>
          </cell>
          <cell r="D1492" t="str">
            <v>A</v>
          </cell>
          <cell r="E1492" t="str">
            <v>YEN</v>
          </cell>
          <cell r="F1492" t="str">
            <v>IT</v>
          </cell>
          <cell r="G1492">
            <v>4.0076264421269627</v>
          </cell>
          <cell r="H1492">
            <v>2.0427397812610195</v>
          </cell>
          <cell r="I1492">
            <v>3.6000228613199852</v>
          </cell>
        </row>
        <row r="1493">
          <cell r="A1493" t="str">
            <v>EDP_2006_A_LU_YEN</v>
          </cell>
          <cell r="B1493" t="str">
            <v>EDP</v>
          </cell>
          <cell r="C1493">
            <v>2006</v>
          </cell>
          <cell r="D1493" t="str">
            <v>A</v>
          </cell>
          <cell r="E1493" t="str">
            <v>YEN</v>
          </cell>
          <cell r="F1493" t="str">
            <v>LU</v>
          </cell>
          <cell r="G1493">
            <v>5.426335397905234</v>
          </cell>
          <cell r="H1493">
            <v>8.8912842966206256</v>
          </cell>
          <cell r="I1493">
            <v>6.9</v>
          </cell>
        </row>
        <row r="1494">
          <cell r="A1494" t="str">
            <v>EDP_2006_A_NL_YEN</v>
          </cell>
          <cell r="B1494" t="str">
            <v>EDP</v>
          </cell>
          <cell r="C1494">
            <v>2006</v>
          </cell>
          <cell r="D1494" t="str">
            <v>A</v>
          </cell>
          <cell r="E1494" t="str">
            <v>YEN</v>
          </cell>
          <cell r="F1494" t="str">
            <v>NL</v>
          </cell>
          <cell r="G1494">
            <v>2.70660139009739</v>
          </cell>
          <cell r="H1494">
            <v>3.2238177089500084</v>
          </cell>
          <cell r="I1494">
            <v>4.634467591951676</v>
          </cell>
        </row>
        <row r="1495">
          <cell r="A1495" t="str">
            <v>EDP_2006_A_AT_YEN</v>
          </cell>
          <cell r="B1495" t="str">
            <v>EDP</v>
          </cell>
          <cell r="C1495">
            <v>2006</v>
          </cell>
          <cell r="D1495" t="str">
            <v>A</v>
          </cell>
          <cell r="E1495" t="str">
            <v>YEN</v>
          </cell>
          <cell r="F1495" t="str">
            <v>AT</v>
          </cell>
          <cell r="G1495">
            <v>4.2326171417458198</v>
          </cell>
          <cell r="H1495">
            <v>3.9369177207943409</v>
          </cell>
          <cell r="I1495">
            <v>4.7967589135995894</v>
          </cell>
        </row>
        <row r="1496">
          <cell r="A1496" t="str">
            <v>EDP_2006_A_PT_YEN</v>
          </cell>
          <cell r="B1496" t="str">
            <v>EDP</v>
          </cell>
          <cell r="C1496">
            <v>2006</v>
          </cell>
          <cell r="D1496" t="str">
            <v>A</v>
          </cell>
          <cell r="E1496" t="str">
            <v>YEN</v>
          </cell>
          <cell r="F1496" t="str">
            <v>PT</v>
          </cell>
          <cell r="G1496">
            <v>4.0037084840662374</v>
          </cell>
          <cell r="H1496">
            <v>3.0412819822622765</v>
          </cell>
          <cell r="I1496">
            <v>3.6765224754780803</v>
          </cell>
        </row>
        <row r="1497">
          <cell r="A1497" t="str">
            <v>EDP_2006_A_FI_YEN</v>
          </cell>
          <cell r="B1497" t="str">
            <v>EDP</v>
          </cell>
          <cell r="C1497">
            <v>2006</v>
          </cell>
          <cell r="D1497" t="str">
            <v>A</v>
          </cell>
          <cell r="E1497" t="str">
            <v>YEN</v>
          </cell>
          <cell r="F1497" t="str">
            <v>FI</v>
          </cell>
          <cell r="G1497">
            <v>4.1092792829831808</v>
          </cell>
          <cell r="H1497">
            <v>3.5817948464804061</v>
          </cell>
          <cell r="I1497">
            <v>5.9786372849908247</v>
          </cell>
        </row>
        <row r="1498">
          <cell r="A1498" t="str">
            <v>EDP_2006_A_CZ_YEN</v>
          </cell>
          <cell r="B1498" t="str">
            <v>EDP</v>
          </cell>
          <cell r="C1498">
            <v>2006</v>
          </cell>
          <cell r="D1498" t="str">
            <v>A</v>
          </cell>
          <cell r="E1498" t="str">
            <v>YEN</v>
          </cell>
          <cell r="F1498" t="str">
            <v>CZ</v>
          </cell>
          <cell r="G1498">
            <v>7.9139035586373865</v>
          </cell>
          <cell r="H1498">
            <v>6.8031973420206668</v>
          </cell>
          <cell r="I1498">
            <v>7.8229721563189258</v>
          </cell>
        </row>
        <row r="1499">
          <cell r="A1499" t="str">
            <v>EDP_2006_A_DK_YEN</v>
          </cell>
          <cell r="B1499" t="str">
            <v>EDP</v>
          </cell>
          <cell r="C1499">
            <v>2006</v>
          </cell>
          <cell r="D1499" t="str">
            <v>A</v>
          </cell>
          <cell r="E1499" t="str">
            <v>YEN</v>
          </cell>
          <cell r="F1499" t="str">
            <v>DK</v>
          </cell>
          <cell r="G1499">
            <v>4.122906613681522</v>
          </cell>
          <cell r="H1499">
            <v>5.9428882982348483</v>
          </cell>
          <cell r="I1499">
            <v>5.1334834351881682</v>
          </cell>
        </row>
        <row r="1500">
          <cell r="A1500" t="str">
            <v>EDP_2006_A_EE_YEN</v>
          </cell>
          <cell r="B1500" t="str">
            <v>EDP</v>
          </cell>
          <cell r="C1500">
            <v>2006</v>
          </cell>
          <cell r="D1500" t="str">
            <v>A</v>
          </cell>
          <cell r="E1500" t="str">
            <v>YEN</v>
          </cell>
          <cell r="F1500" t="str">
            <v>EE</v>
          </cell>
          <cell r="G1500">
            <v>10.375910431589716</v>
          </cell>
          <cell r="H1500">
            <v>17.97483196313415</v>
          </cell>
          <cell r="I1500">
            <v>14.583212952583466</v>
          </cell>
        </row>
        <row r="1501">
          <cell r="A1501" t="str">
            <v>EDP_2006_A_CY_YEN</v>
          </cell>
          <cell r="B1501" t="str">
            <v>EDP</v>
          </cell>
          <cell r="C1501">
            <v>2006</v>
          </cell>
          <cell r="D1501" t="str">
            <v>A</v>
          </cell>
          <cell r="E1501" t="str">
            <v>YEN</v>
          </cell>
          <cell r="F1501" t="str">
            <v>CY</v>
          </cell>
          <cell r="G1501">
            <v>7.6304635954499815</v>
          </cell>
          <cell r="H1501">
            <v>6.3844758992124184</v>
          </cell>
          <cell r="I1501">
            <v>6.3613004986262496</v>
          </cell>
        </row>
        <row r="1502">
          <cell r="A1502" t="str">
            <v>EDP_2006_A_LV_YEN</v>
          </cell>
          <cell r="B1502" t="str">
            <v>EDP</v>
          </cell>
          <cell r="C1502">
            <v>2006</v>
          </cell>
          <cell r="D1502" t="str">
            <v>A</v>
          </cell>
          <cell r="E1502" t="str">
            <v>YEN</v>
          </cell>
          <cell r="F1502" t="str">
            <v>LV</v>
          </cell>
          <cell r="G1502">
            <v>16.089976223251156</v>
          </cell>
          <cell r="H1502">
            <v>20.426065162907264</v>
          </cell>
          <cell r="I1502">
            <v>21.399080259138671</v>
          </cell>
        </row>
        <row r="1503">
          <cell r="A1503" t="str">
            <v>EDP_2006_A_LT_YEN</v>
          </cell>
          <cell r="B1503" t="str">
            <v>EDP</v>
          </cell>
          <cell r="C1503">
            <v>2006</v>
          </cell>
          <cell r="D1503" t="str">
            <v>A</v>
          </cell>
          <cell r="E1503" t="str">
            <v>YEN</v>
          </cell>
          <cell r="F1503" t="str">
            <v>LT</v>
          </cell>
          <cell r="G1503">
            <v>10.180092951200621</v>
          </cell>
          <cell r="H1503">
            <v>13.762364847483582</v>
          </cell>
          <cell r="I1503">
            <v>14.357969390777626</v>
          </cell>
        </row>
        <row r="1504">
          <cell r="A1504" t="str">
            <v>EDP_2006_A_HU_YEN</v>
          </cell>
          <cell r="B1504" t="str">
            <v>EDP</v>
          </cell>
          <cell r="C1504">
            <v>2006</v>
          </cell>
          <cell r="D1504" t="str">
            <v>A</v>
          </cell>
          <cell r="E1504" t="str">
            <v>YEN</v>
          </cell>
          <cell r="F1504" t="str">
            <v>HU</v>
          </cell>
          <cell r="G1504">
            <v>9.3823551654253379</v>
          </cell>
          <cell r="H1504">
            <v>6.3463739682209876</v>
          </cell>
          <cell r="I1504">
            <v>5.4172145040104169</v>
          </cell>
        </row>
        <row r="1505">
          <cell r="A1505" t="str">
            <v>EDP_2006_A_MT_YEN</v>
          </cell>
          <cell r="B1505" t="str">
            <v>EDP</v>
          </cell>
          <cell r="C1505">
            <v>2006</v>
          </cell>
          <cell r="D1505" t="str">
            <v>A</v>
          </cell>
          <cell r="E1505" t="str">
            <v>YEN</v>
          </cell>
          <cell r="F1505" t="str">
            <v>MT</v>
          </cell>
          <cell r="G1505">
            <v>0.13535781860868212</v>
          </cell>
          <cell r="H1505">
            <v>4.2878794472444781</v>
          </cell>
          <cell r="I1505">
            <v>6.0015877570638878</v>
          </cell>
        </row>
        <row r="1506">
          <cell r="A1506" t="str">
            <v>EDP_2006_A_PL_YEN</v>
          </cell>
          <cell r="B1506" t="str">
            <v>EDP</v>
          </cell>
          <cell r="C1506">
            <v>2006</v>
          </cell>
          <cell r="D1506" t="str">
            <v>A</v>
          </cell>
          <cell r="E1506" t="str">
            <v>YEN</v>
          </cell>
          <cell r="F1506" t="str">
            <v>PL</v>
          </cell>
          <cell r="G1506">
            <v>9.5042274260200514</v>
          </cell>
          <cell r="H1506">
            <v>6.3447981200598207</v>
          </cell>
          <cell r="I1506">
            <v>5.6424919391515544</v>
          </cell>
        </row>
        <row r="1507">
          <cell r="A1507" t="str">
            <v>EDP_2006_A_SK_YEN</v>
          </cell>
          <cell r="B1507" t="str">
            <v>EDP</v>
          </cell>
          <cell r="C1507">
            <v>2006</v>
          </cell>
          <cell r="D1507" t="str">
            <v>A</v>
          </cell>
          <cell r="E1507" t="str">
            <v>YEN</v>
          </cell>
          <cell r="F1507" t="str">
            <v>SK</v>
          </cell>
          <cell r="G1507">
            <v>7.8825466067146692</v>
          </cell>
          <cell r="H1507">
            <v>5.5542312846641124</v>
          </cell>
          <cell r="I1507">
            <v>6.571683852846121</v>
          </cell>
        </row>
        <row r="1508">
          <cell r="A1508" t="str">
            <v>EDP_2006_A_SI_YEN</v>
          </cell>
          <cell r="B1508" t="str">
            <v>EDP</v>
          </cell>
          <cell r="C1508">
            <v>2006</v>
          </cell>
          <cell r="D1508" t="str">
            <v>A</v>
          </cell>
          <cell r="E1508" t="str">
            <v>YEN</v>
          </cell>
          <cell r="F1508" t="str">
            <v>SI</v>
          </cell>
          <cell r="G1508">
            <v>11.758977128885547</v>
          </cell>
          <cell r="H1508">
            <v>8.549564586035757</v>
          </cell>
          <cell r="I1508">
            <v>10.380312834139175</v>
          </cell>
        </row>
        <row r="1509">
          <cell r="A1509" t="str">
            <v>EDP_2006_A_SE_YEN</v>
          </cell>
          <cell r="B1509" t="str">
            <v>EDP</v>
          </cell>
          <cell r="C1509">
            <v>2006</v>
          </cell>
          <cell r="D1509" t="str">
            <v>A</v>
          </cell>
          <cell r="E1509" t="str">
            <v>YEN</v>
          </cell>
          <cell r="F1509" t="str">
            <v>SE</v>
          </cell>
          <cell r="G1509">
            <v>4.6256159498221763</v>
          </cell>
          <cell r="H1509">
            <v>3.8793304461101741</v>
          </cell>
          <cell r="I1509">
            <v>5.5146692964229658</v>
          </cell>
        </row>
        <row r="1510">
          <cell r="A1510" t="str">
            <v>EDP_2006_A_GB_YEN</v>
          </cell>
          <cell r="B1510" t="str">
            <v>EDP</v>
          </cell>
          <cell r="C1510">
            <v>2006</v>
          </cell>
          <cell r="D1510" t="str">
            <v>A</v>
          </cell>
          <cell r="E1510" t="str">
            <v>YEN</v>
          </cell>
          <cell r="F1510" t="str">
            <v>GB</v>
          </cell>
          <cell r="G1510">
            <v>5.9630539514405143</v>
          </cell>
          <cell r="H1510">
            <v>4.024984276098337</v>
          </cell>
          <cell r="I1510">
            <v>2.9859554446370566</v>
          </cell>
        </row>
        <row r="1511">
          <cell r="A1511" t="str">
            <v>EDP_2006_A_I3_YEN</v>
          </cell>
          <cell r="B1511" t="str">
            <v>EDP</v>
          </cell>
          <cell r="C1511">
            <v>2006</v>
          </cell>
          <cell r="D1511" t="str">
            <v>A</v>
          </cell>
          <cell r="E1511" t="str">
            <v>YEN</v>
          </cell>
          <cell r="F1511" t="str">
            <v>I3</v>
          </cell>
          <cell r="G1511">
            <v>3.9482302966887346</v>
          </cell>
          <cell r="H1511">
            <v>3.2574531447949369</v>
          </cell>
          <cell r="I1511">
            <v>3.990956435756019</v>
          </cell>
        </row>
        <row r="1512">
          <cell r="A1512" t="str">
            <v>EDP_2006_A_D3_YEN</v>
          </cell>
          <cell r="B1512" t="str">
            <v>EDP</v>
          </cell>
          <cell r="C1512">
            <v>2006</v>
          </cell>
          <cell r="D1512" t="str">
            <v>A</v>
          </cell>
          <cell r="E1512" t="str">
            <v>YEN</v>
          </cell>
          <cell r="F1512" t="str">
            <v>D3</v>
          </cell>
          <cell r="G1512" t="str">
            <v>.</v>
          </cell>
          <cell r="H1512" t="str">
            <v>.</v>
          </cell>
          <cell r="I1512" t="str">
            <v>.</v>
          </cell>
        </row>
        <row r="1515">
          <cell r="A1515" t="str">
            <v>EDP March 2007</v>
          </cell>
          <cell r="D1515" t="str">
            <v>back to top</v>
          </cell>
        </row>
        <row r="1517">
          <cell r="A1517" t="str">
            <v>EDP_2007_G_BE_DEF</v>
          </cell>
          <cell r="B1517" t="str">
            <v>EDP</v>
          </cell>
          <cell r="C1517">
            <v>2007</v>
          </cell>
          <cell r="D1517" t="str">
            <v>G</v>
          </cell>
          <cell r="E1517" t="str">
            <v>DEF</v>
          </cell>
          <cell r="F1517" t="str">
            <v>BE</v>
          </cell>
          <cell r="G1517">
            <v>1.3462666988850151E-2</v>
          </cell>
          <cell r="H1517">
            <v>7.5174026214871875E-2</v>
          </cell>
          <cell r="I1517">
            <v>0.28911446456658096</v>
          </cell>
          <cell r="J1517">
            <v>0.27486791069846989</v>
          </cell>
          <cell r="K1517" t="str">
            <v>.</v>
          </cell>
          <cell r="L1517" t="str">
            <v>.</v>
          </cell>
        </row>
        <row r="1518">
          <cell r="A1518" t="str">
            <v>EDP_2007_G_DE_DEF</v>
          </cell>
          <cell r="B1518" t="str">
            <v>EDP</v>
          </cell>
          <cell r="C1518">
            <v>2007</v>
          </cell>
          <cell r="D1518" t="str">
            <v>G</v>
          </cell>
          <cell r="E1518" t="str">
            <v>DEF</v>
          </cell>
          <cell r="F1518" t="str">
            <v>DE</v>
          </cell>
          <cell r="G1518">
            <v>-3.7784913169319827</v>
          </cell>
          <cell r="H1518">
            <v>-3.3569455582286376</v>
          </cell>
          <cell r="I1518">
            <v>-1.5915941779347171</v>
          </cell>
          <cell r="J1518">
            <v>-0.11217351711577465</v>
          </cell>
          <cell r="K1518" t="str">
            <v>.</v>
          </cell>
          <cell r="L1518" t="str">
            <v>.</v>
          </cell>
        </row>
        <row r="1519">
          <cell r="A1519" t="str">
            <v>EDP_2007_G_IE_DEF</v>
          </cell>
          <cell r="B1519" t="str">
            <v>EDP</v>
          </cell>
          <cell r="C1519">
            <v>2007</v>
          </cell>
          <cell r="D1519" t="str">
            <v>G</v>
          </cell>
          <cell r="E1519" t="str">
            <v>DEF</v>
          </cell>
          <cell r="F1519" t="str">
            <v>IE</v>
          </cell>
          <cell r="G1519">
            <v>1.3470575238043931</v>
          </cell>
          <cell r="H1519">
            <v>1.197889614732071</v>
          </cell>
          <cell r="I1519">
            <v>2.9232054852465588</v>
          </cell>
          <cell r="J1519">
            <v>0.85475778916396639</v>
          </cell>
          <cell r="K1519" t="str">
            <v>.</v>
          </cell>
          <cell r="L1519" t="str">
            <v>.</v>
          </cell>
        </row>
        <row r="1520">
          <cell r="A1520" t="str">
            <v>EDP_2007_G_GR_DEF</v>
          </cell>
          <cell r="B1520" t="str">
            <v>EDP</v>
          </cell>
          <cell r="C1520">
            <v>2007</v>
          </cell>
          <cell r="D1520" t="str">
            <v>G</v>
          </cell>
          <cell r="E1520" t="str">
            <v>DEF</v>
          </cell>
          <cell r="F1520" t="str">
            <v>GR</v>
          </cell>
          <cell r="G1520">
            <v>-7.3165069510055334</v>
          </cell>
          <cell r="H1520">
            <v>-5.0778162117527401</v>
          </cell>
          <cell r="I1520">
            <v>-2.5011098908802021</v>
          </cell>
          <cell r="J1520">
            <v>-2.2808118853316595</v>
          </cell>
          <cell r="K1520" t="str">
            <v>.</v>
          </cell>
          <cell r="L1520" t="str">
            <v>.</v>
          </cell>
        </row>
        <row r="1521">
          <cell r="A1521" t="str">
            <v>EDP_2007_G_ES_DEF</v>
          </cell>
          <cell r="B1521" t="str">
            <v>EDP</v>
          </cell>
          <cell r="C1521">
            <v>2007</v>
          </cell>
          <cell r="D1521" t="str">
            <v>G</v>
          </cell>
          <cell r="E1521" t="str">
            <v>DEF</v>
          </cell>
          <cell r="F1521" t="str">
            <v>ES</v>
          </cell>
          <cell r="G1521">
            <v>-0.3402921613902754</v>
          </cell>
          <cell r="H1521">
            <v>0.96416973966646491</v>
          </cell>
          <cell r="I1521">
            <v>1.8290358161544782</v>
          </cell>
          <cell r="J1521">
            <v>1.299971458472077</v>
          </cell>
          <cell r="K1521" t="str">
            <v>.</v>
          </cell>
          <cell r="L1521" t="str">
            <v>.</v>
          </cell>
        </row>
        <row r="1522">
          <cell r="A1522" t="str">
            <v>EDP_2007_G_FR_DEF</v>
          </cell>
          <cell r="B1522" t="str">
            <v>EDP</v>
          </cell>
          <cell r="C1522">
            <v>2007</v>
          </cell>
          <cell r="D1522" t="str">
            <v>G</v>
          </cell>
          <cell r="E1522" t="str">
            <v>DEF</v>
          </cell>
          <cell r="F1522" t="str">
            <v>FR</v>
          </cell>
          <cell r="G1522">
            <v>-3.5885070916624553</v>
          </cell>
          <cell r="H1522">
            <v>-2.9476908425940422</v>
          </cell>
          <cell r="I1522">
            <v>-2.5282986859052343</v>
          </cell>
          <cell r="J1522">
            <v>-2.4068261220102123</v>
          </cell>
          <cell r="K1522" t="str">
            <v>.</v>
          </cell>
          <cell r="L1522" t="str">
            <v>.</v>
          </cell>
        </row>
        <row r="1523">
          <cell r="A1523" t="str">
            <v>EDP_2007_G_IT_DEF</v>
          </cell>
          <cell r="B1523" t="str">
            <v>EDP</v>
          </cell>
          <cell r="C1523">
            <v>2007</v>
          </cell>
          <cell r="D1523" t="str">
            <v>G</v>
          </cell>
          <cell r="E1523" t="str">
            <v>DEF</v>
          </cell>
          <cell r="F1523" t="str">
            <v>IT</v>
          </cell>
          <cell r="G1523">
            <v>-3.4566452289364054</v>
          </cell>
          <cell r="H1523">
            <v>-4.1827823095215342</v>
          </cell>
          <cell r="I1523">
            <v>-4.4397421446779557</v>
          </cell>
          <cell r="J1523">
            <v>-2.485346629351644</v>
          </cell>
          <cell r="K1523" t="str">
            <v>.</v>
          </cell>
          <cell r="L1523" t="str">
            <v>.</v>
          </cell>
        </row>
        <row r="1524">
          <cell r="A1524" t="str">
            <v>EDP_2007_G_LU_DEF</v>
          </cell>
          <cell r="B1524" t="str">
            <v>EDP</v>
          </cell>
          <cell r="C1524">
            <v>2007</v>
          </cell>
          <cell r="D1524" t="str">
            <v>G</v>
          </cell>
          <cell r="E1524" t="str">
            <v>DEF</v>
          </cell>
          <cell r="F1524" t="str">
            <v>LU</v>
          </cell>
          <cell r="G1524">
            <v>-1.1436203477145095</v>
          </cell>
          <cell r="H1524">
            <v>-1.927691694431009</v>
          </cell>
          <cell r="I1524">
            <v>-1.7220168867457013</v>
          </cell>
          <cell r="J1524">
            <v>0.99768805474588584</v>
          </cell>
          <cell r="K1524" t="str">
            <v>.</v>
          </cell>
          <cell r="L1524" t="str">
            <v>.</v>
          </cell>
        </row>
        <row r="1525">
          <cell r="A1525" t="str">
            <v>EDP_2007_G_NL_DEF</v>
          </cell>
          <cell r="B1525" t="str">
            <v>EDP</v>
          </cell>
          <cell r="C1525">
            <v>2007</v>
          </cell>
          <cell r="D1525" t="str">
            <v>G</v>
          </cell>
          <cell r="E1525" t="str">
            <v>DEF</v>
          </cell>
          <cell r="F1525" t="str">
            <v>NL</v>
          </cell>
          <cell r="G1525">
            <v>-1.7476139287924688</v>
          </cell>
          <cell r="H1525">
            <v>-0.26524469314136168</v>
          </cell>
          <cell r="I1525">
            <v>0.56819457857030564</v>
          </cell>
          <cell r="J1525">
            <v>-0.42928566290194953</v>
          </cell>
          <cell r="K1525" t="str">
            <v>.</v>
          </cell>
          <cell r="L1525" t="str">
            <v>.</v>
          </cell>
        </row>
        <row r="1526">
          <cell r="A1526" t="str">
            <v>EDP_2007_G_AT_DEF</v>
          </cell>
          <cell r="B1526" t="str">
            <v>EDP</v>
          </cell>
          <cell r="C1526">
            <v>2007</v>
          </cell>
          <cell r="D1526" t="str">
            <v>G</v>
          </cell>
          <cell r="E1526" t="str">
            <v>DEF</v>
          </cell>
          <cell r="F1526" t="str">
            <v>AT</v>
          </cell>
          <cell r="G1526">
            <v>-1.1868349275944732</v>
          </cell>
          <cell r="H1526">
            <v>-1.5618955847651796</v>
          </cell>
          <cell r="I1526">
            <v>-1.3634502429650264</v>
          </cell>
          <cell r="J1526">
            <v>-0.73333137778299262</v>
          </cell>
          <cell r="K1526" t="str">
            <v>.</v>
          </cell>
          <cell r="L1526" t="str">
            <v>.</v>
          </cell>
        </row>
        <row r="1527">
          <cell r="A1527" t="str">
            <v>EDP_2007_G_PT_DEF</v>
          </cell>
          <cell r="B1527" t="str">
            <v>EDP</v>
          </cell>
          <cell r="C1527">
            <v>2007</v>
          </cell>
          <cell r="D1527" t="str">
            <v>G</v>
          </cell>
          <cell r="E1527" t="str">
            <v>DEF</v>
          </cell>
          <cell r="F1527" t="str">
            <v>PT</v>
          </cell>
          <cell r="G1527">
            <v>-3.3606932726465364</v>
          </cell>
          <cell r="H1527">
            <v>-6.144437718883963</v>
          </cell>
          <cell r="I1527">
            <v>-3.8867125934129261</v>
          </cell>
          <cell r="J1527">
            <v>-3.2958849063501625</v>
          </cell>
          <cell r="K1527" t="str">
            <v>.</v>
          </cell>
          <cell r="L1527" t="str">
            <v>.</v>
          </cell>
        </row>
        <row r="1528">
          <cell r="A1528" t="str">
            <v>EDP_2007_G_SI_DEF</v>
          </cell>
          <cell r="B1528" t="str">
            <v>EDP</v>
          </cell>
          <cell r="C1528">
            <v>2007</v>
          </cell>
          <cell r="D1528" t="str">
            <v>G</v>
          </cell>
          <cell r="E1528" t="str">
            <v>DEF</v>
          </cell>
          <cell r="F1528" t="str">
            <v>SI</v>
          </cell>
          <cell r="G1528">
            <v>-2.2525031161221936</v>
          </cell>
          <cell r="H1528">
            <v>-1.4585779436221167</v>
          </cell>
          <cell r="I1528">
            <v>-1.2027328833366331</v>
          </cell>
          <cell r="J1528">
            <v>-0.56535694467929409</v>
          </cell>
          <cell r="K1528" t="str">
            <v>.</v>
          </cell>
          <cell r="L1528" t="str">
            <v>.</v>
          </cell>
        </row>
        <row r="1529">
          <cell r="A1529" t="str">
            <v>EDP_2007_G_FI_DEF</v>
          </cell>
          <cell r="B1529" t="str">
            <v>EDP</v>
          </cell>
          <cell r="C1529">
            <v>2007</v>
          </cell>
          <cell r="D1529" t="str">
            <v>G</v>
          </cell>
          <cell r="E1529" t="str">
            <v>DEF</v>
          </cell>
          <cell r="F1529" t="str">
            <v>FI</v>
          </cell>
          <cell r="G1529">
            <v>2.2796941153303356</v>
          </cell>
          <cell r="H1529">
            <v>2.7315763352464337</v>
          </cell>
          <cell r="I1529">
            <v>3.831511654355868</v>
          </cell>
          <cell r="J1529">
            <v>4.4030250899260484</v>
          </cell>
          <cell r="K1529" t="str">
            <v>.</v>
          </cell>
          <cell r="L1529" t="str">
            <v>.</v>
          </cell>
        </row>
        <row r="1530">
          <cell r="A1530" t="str">
            <v>EDP_2007_G_BG_DEF</v>
          </cell>
          <cell r="B1530" t="str">
            <v>EDP</v>
          </cell>
          <cell r="C1530">
            <v>2007</v>
          </cell>
          <cell r="D1530" t="str">
            <v>G</v>
          </cell>
          <cell r="E1530" t="str">
            <v>DEF</v>
          </cell>
          <cell r="F1530" t="str">
            <v>BG</v>
          </cell>
          <cell r="G1530">
            <v>2.4933673337969759</v>
          </cell>
          <cell r="H1530">
            <v>1.9931303596046452</v>
          </cell>
          <cell r="I1530">
            <v>3.2429569574871158</v>
          </cell>
          <cell r="J1530">
            <v>2.5335374744823564</v>
          </cell>
          <cell r="K1530" t="str">
            <v>.</v>
          </cell>
          <cell r="L1530" t="str">
            <v>.</v>
          </cell>
        </row>
        <row r="1531">
          <cell r="A1531" t="str">
            <v>EDP_2007_G_CZ_DEF</v>
          </cell>
          <cell r="B1531" t="str">
            <v>EDP</v>
          </cell>
          <cell r="C1531">
            <v>2007</v>
          </cell>
          <cell r="D1531" t="str">
            <v>G</v>
          </cell>
          <cell r="E1531" t="str">
            <v>DEF</v>
          </cell>
          <cell r="F1531" t="str">
            <v>CZ</v>
          </cell>
          <cell r="G1531">
            <v>-2.9586160392956846</v>
          </cell>
          <cell r="H1531">
            <v>-3.5364066670192207</v>
          </cell>
          <cell r="I1531">
            <v>-2.9391541464598077</v>
          </cell>
          <cell r="J1531">
            <v>-3.4418580927431179</v>
          </cell>
          <cell r="K1531" t="str">
            <v>.</v>
          </cell>
          <cell r="L1531" t="str">
            <v>.</v>
          </cell>
        </row>
        <row r="1532">
          <cell r="A1532" t="str">
            <v>EDP_2007_G_DK_DEF</v>
          </cell>
          <cell r="B1532" t="str">
            <v>EDP</v>
          </cell>
          <cell r="C1532">
            <v>2007</v>
          </cell>
          <cell r="D1532" t="str">
            <v>G</v>
          </cell>
          <cell r="E1532" t="str">
            <v>DEF</v>
          </cell>
          <cell r="F1532" t="str">
            <v>DK</v>
          </cell>
          <cell r="G1532">
            <v>1.8980415910933199</v>
          </cell>
          <cell r="H1532">
            <v>4.6263870301365948</v>
          </cell>
          <cell r="I1532">
            <v>4.6218065235063621</v>
          </cell>
          <cell r="J1532">
            <v>3.8051750380517504</v>
          </cell>
          <cell r="K1532" t="str">
            <v>.</v>
          </cell>
          <cell r="L1532" t="str">
            <v>.</v>
          </cell>
        </row>
        <row r="1533">
          <cell r="A1533" t="str">
            <v>EDP_2007_G_EE_DEF</v>
          </cell>
          <cell r="B1533" t="str">
            <v>EDP</v>
          </cell>
          <cell r="C1533">
            <v>2007</v>
          </cell>
          <cell r="D1533" t="str">
            <v>G</v>
          </cell>
          <cell r="E1533" t="str">
            <v>DEF</v>
          </cell>
          <cell r="F1533" t="str">
            <v>EE</v>
          </cell>
          <cell r="G1533">
            <v>1.7862502751412392</v>
          </cell>
          <cell r="H1533">
            <v>1.9157088122605364</v>
          </cell>
          <cell r="I1533">
            <v>3.5646500306672912</v>
          </cell>
          <cell r="J1533">
            <v>2.355972379676389</v>
          </cell>
          <cell r="K1533" t="str">
            <v>.</v>
          </cell>
          <cell r="L1533" t="str">
            <v>.</v>
          </cell>
        </row>
        <row r="1534">
          <cell r="A1534" t="str">
            <v>EDP_2007_G_CY_DEF</v>
          </cell>
          <cell r="B1534" t="str">
            <v>EDP</v>
          </cell>
          <cell r="C1534">
            <v>2007</v>
          </cell>
          <cell r="D1534" t="str">
            <v>G</v>
          </cell>
          <cell r="E1534" t="str">
            <v>DEF</v>
          </cell>
          <cell r="F1534" t="str">
            <v>CY</v>
          </cell>
          <cell r="G1534">
            <v>-4.0751843149963545</v>
          </cell>
          <cell r="H1534">
            <v>-2.4177888337500475</v>
          </cell>
          <cell r="I1534">
            <v>-1.2052937455994843</v>
          </cell>
          <cell r="J1534">
            <v>-1.0004335211925166</v>
          </cell>
          <cell r="K1534" t="str">
            <v>.</v>
          </cell>
          <cell r="L1534" t="str">
            <v>.</v>
          </cell>
        </row>
        <row r="1535">
          <cell r="A1535" t="str">
            <v>EDP_2007_G_LV_DEF</v>
          </cell>
          <cell r="B1535" t="str">
            <v>EDP</v>
          </cell>
          <cell r="C1535">
            <v>2007</v>
          </cell>
          <cell r="D1535" t="str">
            <v>G</v>
          </cell>
          <cell r="E1535" t="str">
            <v>DEF</v>
          </cell>
          <cell r="F1535" t="str">
            <v>LV</v>
          </cell>
          <cell r="G1535">
            <v>-1.0195709193624318</v>
          </cell>
          <cell r="H1535">
            <v>-0.35213211025377794</v>
          </cell>
          <cell r="I1535">
            <v>-0.27342050831358133</v>
          </cell>
          <cell r="J1535">
            <v>0.35010459099416491</v>
          </cell>
          <cell r="K1535" t="str">
            <v>.</v>
          </cell>
          <cell r="L1535" t="str">
            <v>.</v>
          </cell>
        </row>
        <row r="1536">
          <cell r="A1536" t="str">
            <v>EDP_2007_G_LT_DEF</v>
          </cell>
          <cell r="B1536" t="str">
            <v>EDP</v>
          </cell>
          <cell r="C1536">
            <v>2007</v>
          </cell>
          <cell r="D1536" t="str">
            <v>G</v>
          </cell>
          <cell r="E1536" t="str">
            <v>DEF</v>
          </cell>
          <cell r="F1536" t="str">
            <v>LT</v>
          </cell>
          <cell r="G1536">
            <v>-1.5394644549081515</v>
          </cell>
          <cell r="H1536">
            <v>-0.5071420165759789</v>
          </cell>
          <cell r="I1536">
            <v>-0.58970614808339394</v>
          </cell>
          <cell r="J1536">
            <v>-0.87845135852182754</v>
          </cell>
          <cell r="K1536" t="str">
            <v>.</v>
          </cell>
          <cell r="L1536" t="str">
            <v>.</v>
          </cell>
        </row>
        <row r="1537">
          <cell r="A1537" t="str">
            <v>EDP_2007_G_HU_DEF</v>
          </cell>
          <cell r="B1537" t="str">
            <v>EDP</v>
          </cell>
          <cell r="C1537">
            <v>2007</v>
          </cell>
          <cell r="D1537" t="str">
            <v>G</v>
          </cell>
          <cell r="E1537" t="str">
            <v>DEF</v>
          </cell>
          <cell r="F1537" t="str">
            <v>HU</v>
          </cell>
          <cell r="G1537">
            <v>-6.4504894746419748</v>
          </cell>
          <cell r="H1537">
            <v>-7.7792128103925924</v>
          </cell>
          <cell r="I1537">
            <v>-9.210522400084006</v>
          </cell>
          <cell r="J1537">
            <v>-6.446323307392996</v>
          </cell>
          <cell r="K1537" t="str">
            <v>.</v>
          </cell>
          <cell r="L1537" t="str">
            <v>.</v>
          </cell>
        </row>
        <row r="1538">
          <cell r="A1538" t="str">
            <v>EDP_2007_G_MT_DEF</v>
          </cell>
          <cell r="B1538" t="str">
            <v>EDP</v>
          </cell>
          <cell r="C1538">
            <v>2007</v>
          </cell>
          <cell r="D1538" t="str">
            <v>G</v>
          </cell>
          <cell r="E1538" t="str">
            <v>DEF</v>
          </cell>
          <cell r="F1538" t="str">
            <v>MT</v>
          </cell>
          <cell r="G1538">
            <v>-4.8749323599420729</v>
          </cell>
          <cell r="H1538">
            <v>-3.0830230275783475</v>
          </cell>
          <cell r="I1538">
            <v>-2.5369244860423033</v>
          </cell>
          <cell r="J1538">
            <v>-1.6237768097977427</v>
          </cell>
          <cell r="K1538" t="str">
            <v>.</v>
          </cell>
          <cell r="L1538" t="str">
            <v>.</v>
          </cell>
        </row>
        <row r="1539">
          <cell r="A1539" t="str">
            <v>EDP_2007_G_PL_DEF</v>
          </cell>
          <cell r="B1539" t="str">
            <v>EDP</v>
          </cell>
          <cell r="C1539">
            <v>2007</v>
          </cell>
          <cell r="D1539" t="str">
            <v>G</v>
          </cell>
          <cell r="E1539" t="str">
            <v>DEF</v>
          </cell>
          <cell r="F1539" t="str">
            <v>PL</v>
          </cell>
          <cell r="G1539">
            <v>-5.6985218563217517</v>
          </cell>
          <cell r="H1539">
            <v>-4.3241038867001187</v>
          </cell>
          <cell r="I1539">
            <v>-3.7882689394582503</v>
          </cell>
          <cell r="J1539">
            <v>-2.9532422045850195</v>
          </cell>
          <cell r="K1539" t="str">
            <v>.</v>
          </cell>
          <cell r="L1539" t="str">
            <v>.</v>
          </cell>
        </row>
        <row r="1540">
          <cell r="A1540" t="str">
            <v>EDP_2007_G_RO_DEF</v>
          </cell>
          <cell r="B1540" t="str">
            <v>EDP</v>
          </cell>
          <cell r="C1540">
            <v>2007</v>
          </cell>
          <cell r="D1540" t="str">
            <v>G</v>
          </cell>
          <cell r="E1540" t="str">
            <v>DEF</v>
          </cell>
          <cell r="F1540" t="str">
            <v>RO</v>
          </cell>
          <cell r="G1540">
            <v>-1.5102520075563317</v>
          </cell>
          <cell r="H1540">
            <v>-1.3781393227096337</v>
          </cell>
          <cell r="I1540">
            <v>-1.8627817462867022</v>
          </cell>
          <cell r="J1540">
            <v>-2.8780143663417137</v>
          </cell>
          <cell r="K1540" t="str">
            <v>.</v>
          </cell>
          <cell r="L1540" t="str">
            <v>.</v>
          </cell>
        </row>
        <row r="1541">
          <cell r="A1541" t="str">
            <v>EDP_2007_G_SK_DEF</v>
          </cell>
          <cell r="B1541" t="str">
            <v>EDP</v>
          </cell>
          <cell r="C1541">
            <v>2007</v>
          </cell>
          <cell r="D1541" t="str">
            <v>G</v>
          </cell>
          <cell r="E1541" t="str">
            <v>DEF</v>
          </cell>
          <cell r="F1541" t="str">
            <v>SK</v>
          </cell>
          <cell r="G1541">
            <v>-2.3595065811940077</v>
          </cell>
          <cell r="H1541">
            <v>-2.8026642411201501</v>
          </cell>
          <cell r="I1541">
            <v>-3.6885391603743853</v>
          </cell>
          <cell r="J1541">
            <v>-2.6713877553483996</v>
          </cell>
          <cell r="K1541" t="str">
            <v>.</v>
          </cell>
          <cell r="L1541" t="str">
            <v>.</v>
          </cell>
        </row>
        <row r="1542">
          <cell r="A1542" t="str">
            <v>EDP_2007_G_SE_DEF</v>
          </cell>
          <cell r="B1542" t="str">
            <v>EDP</v>
          </cell>
          <cell r="C1542">
            <v>2007</v>
          </cell>
          <cell r="D1542" t="str">
            <v>G</v>
          </cell>
          <cell r="E1542" t="str">
            <v>DEF</v>
          </cell>
          <cell r="F1542" t="str">
            <v>SE</v>
          </cell>
          <cell r="G1542">
            <v>0.81545977943561465</v>
          </cell>
          <cell r="H1542">
            <v>2.3519900604632684</v>
          </cell>
          <cell r="I1542">
            <v>2.4577416194814083</v>
          </cell>
          <cell r="J1542">
            <v>3.0021178294141202</v>
          </cell>
          <cell r="K1542" t="str">
            <v>.</v>
          </cell>
          <cell r="L1542" t="str">
            <v>.</v>
          </cell>
        </row>
        <row r="1543">
          <cell r="A1543" t="str">
            <v>EDP_2007_G_GB_DEF</v>
          </cell>
          <cell r="B1543" t="str">
            <v>EDP</v>
          </cell>
          <cell r="C1543">
            <v>2007</v>
          </cell>
          <cell r="D1543" t="str">
            <v>G</v>
          </cell>
          <cell r="E1543" t="str">
            <v>DEF</v>
          </cell>
          <cell r="F1543" t="str">
            <v>GB</v>
          </cell>
          <cell r="G1543">
            <v>-3.2863468469551051</v>
          </cell>
          <cell r="H1543">
            <v>-3.2481592730003372</v>
          </cell>
          <cell r="I1543">
            <v>-2.6019937540695008</v>
          </cell>
          <cell r="J1543">
            <v>-2.5746703537207134</v>
          </cell>
          <cell r="K1543" t="str">
            <v>.</v>
          </cell>
          <cell r="L1543" t="str">
            <v>.</v>
          </cell>
        </row>
        <row r="1544">
          <cell r="A1544" t="str">
            <v>EDP_2007_G_I4_DEF</v>
          </cell>
          <cell r="B1544" t="str">
            <v>EDP</v>
          </cell>
          <cell r="C1544">
            <v>2007</v>
          </cell>
          <cell r="D1544" t="str">
            <v>G</v>
          </cell>
          <cell r="E1544" t="str">
            <v>DEF</v>
          </cell>
          <cell r="F1544" t="str">
            <v>I4</v>
          </cell>
          <cell r="G1544">
            <v>-2.8125718807240618</v>
          </cell>
          <cell r="H1544">
            <v>-2.4240804846633561</v>
          </cell>
          <cell r="I1544">
            <v>-1.540135147266515</v>
          </cell>
          <cell r="J1544">
            <v>-0.86489711956643034</v>
          </cell>
          <cell r="K1544" t="str">
            <v>.</v>
          </cell>
          <cell r="L1544" t="str">
            <v>.</v>
          </cell>
        </row>
        <row r="1545">
          <cell r="A1545" t="str">
            <v>EDP_2007_G_D3_DEF</v>
          </cell>
          <cell r="B1545" t="str">
            <v>EDP</v>
          </cell>
          <cell r="C1545">
            <v>2007</v>
          </cell>
          <cell r="D1545" t="str">
            <v>G</v>
          </cell>
          <cell r="E1545" t="str">
            <v>DEF</v>
          </cell>
          <cell r="F1545" t="str">
            <v>D3</v>
          </cell>
          <cell r="G1545">
            <v>-2.7719014351855753</v>
          </cell>
          <cell r="H1545">
            <v>-2.3718734320430475</v>
          </cell>
          <cell r="I1545">
            <v>-1.6126726032271381</v>
          </cell>
          <cell r="J1545">
            <v>-1.0920640484845976</v>
          </cell>
          <cell r="K1545" t="str">
            <v>.</v>
          </cell>
          <cell r="L1545" t="str">
            <v>.</v>
          </cell>
        </row>
        <row r="1546">
          <cell r="A1546" t="str">
            <v>EDP_2007_G_BE_MAL</v>
          </cell>
          <cell r="B1546" t="str">
            <v>EDP</v>
          </cell>
          <cell r="C1546">
            <v>2007</v>
          </cell>
          <cell r="D1546" t="str">
            <v>G</v>
          </cell>
          <cell r="E1546" t="str">
            <v>MAL</v>
          </cell>
          <cell r="F1546" t="str">
            <v>BE</v>
          </cell>
          <cell r="G1546">
            <v>94.247644033276956</v>
          </cell>
          <cell r="H1546">
            <v>90.416437612181511</v>
          </cell>
          <cell r="I1546">
            <v>86.618617783982145</v>
          </cell>
          <cell r="J1546">
            <v>83.706746480163702</v>
          </cell>
          <cell r="K1546" t="str">
            <v>.</v>
          </cell>
          <cell r="L1546" t="str">
            <v>.</v>
          </cell>
        </row>
        <row r="1547">
          <cell r="A1547" t="str">
            <v>EDP_2007_G_DE_MAL</v>
          </cell>
          <cell r="B1547" t="str">
            <v>EDP</v>
          </cell>
          <cell r="C1547">
            <v>2007</v>
          </cell>
          <cell r="D1547" t="str">
            <v>G</v>
          </cell>
          <cell r="E1547" t="str">
            <v>MAL</v>
          </cell>
          <cell r="F1547" t="str">
            <v>DE</v>
          </cell>
          <cell r="G1547">
            <v>65.625361794500719</v>
          </cell>
          <cell r="H1547">
            <v>67.784727791143183</v>
          </cell>
          <cell r="I1547">
            <v>67.543148738265444</v>
          </cell>
          <cell r="J1547">
            <v>65.083819694523783</v>
          </cell>
          <cell r="K1547" t="str">
            <v>.</v>
          </cell>
          <cell r="L1547" t="str">
            <v>.</v>
          </cell>
        </row>
        <row r="1548">
          <cell r="A1548" t="str">
            <v>EDP_2007_G_IE_MAL</v>
          </cell>
          <cell r="B1548" t="str">
            <v>EDP</v>
          </cell>
          <cell r="C1548">
            <v>2007</v>
          </cell>
          <cell r="D1548" t="str">
            <v>G</v>
          </cell>
          <cell r="E1548" t="str">
            <v>MAL</v>
          </cell>
          <cell r="F1548" t="str">
            <v>IE</v>
          </cell>
          <cell r="G1548">
            <v>29.52754845052592</v>
          </cell>
          <cell r="H1548">
            <v>27.386716863366729</v>
          </cell>
          <cell r="I1548">
            <v>25.054234280644515</v>
          </cell>
          <cell r="J1548">
            <v>24.233427508818977</v>
          </cell>
          <cell r="K1548" t="str">
            <v>.</v>
          </cell>
          <cell r="L1548" t="str">
            <v>.</v>
          </cell>
        </row>
        <row r="1549">
          <cell r="A1549" t="str">
            <v>EDP_2007_G_GR_MAL</v>
          </cell>
          <cell r="B1549" t="str">
            <v>EDP</v>
          </cell>
          <cell r="C1549">
            <v>2007</v>
          </cell>
          <cell r="D1549" t="str">
            <v>G</v>
          </cell>
          <cell r="E1549" t="str">
            <v>MAL</v>
          </cell>
          <cell r="F1549" t="str">
            <v>GR</v>
          </cell>
          <cell r="G1549">
            <v>98.63787285733568</v>
          </cell>
          <cell r="H1549">
            <v>98.014692184140699</v>
          </cell>
          <cell r="I1549">
            <v>95.342196882959087</v>
          </cell>
          <cell r="J1549">
            <v>92.998012136430219</v>
          </cell>
          <cell r="K1549" t="str">
            <v>.</v>
          </cell>
          <cell r="L1549" t="str">
            <v>.</v>
          </cell>
        </row>
        <row r="1550">
          <cell r="A1550" t="str">
            <v>EDP_2007_G_ES_MAL</v>
          </cell>
          <cell r="B1550" t="str">
            <v>EDP</v>
          </cell>
          <cell r="C1550">
            <v>2007</v>
          </cell>
          <cell r="D1550" t="str">
            <v>G</v>
          </cell>
          <cell r="E1550" t="str">
            <v>MAL</v>
          </cell>
          <cell r="F1550" t="str">
            <v>ES</v>
          </cell>
          <cell r="G1550">
            <v>46.177479840483592</v>
          </cell>
          <cell r="H1550">
            <v>43.032197699378059</v>
          </cell>
          <cell r="I1550">
            <v>39.667915111208067</v>
          </cell>
          <cell r="J1550">
            <v>36.244125202169158</v>
          </cell>
          <cell r="K1550" t="str">
            <v>.</v>
          </cell>
          <cell r="L1550" t="str">
            <v>.</v>
          </cell>
        </row>
        <row r="1551">
          <cell r="A1551" t="str">
            <v>EDP_2007_G_FR_MAL</v>
          </cell>
          <cell r="B1551" t="str">
            <v>EDP</v>
          </cell>
          <cell r="C1551">
            <v>2007</v>
          </cell>
          <cell r="D1551" t="str">
            <v>G</v>
          </cell>
          <cell r="E1551" t="str">
            <v>MAL</v>
          </cell>
          <cell r="F1551" t="str">
            <v>FR</v>
          </cell>
          <cell r="G1551">
            <v>64.868036109141784</v>
          </cell>
          <cell r="H1551">
            <v>66.662669587251102</v>
          </cell>
          <cell r="I1551">
            <v>64.194600760286519</v>
          </cell>
          <cell r="J1551">
            <v>64.176296694436985</v>
          </cell>
          <cell r="K1551" t="str">
            <v>.</v>
          </cell>
          <cell r="L1551" t="str">
            <v>.</v>
          </cell>
        </row>
        <row r="1552">
          <cell r="A1552" t="str">
            <v>EDP_2007_G_IT_MAL</v>
          </cell>
          <cell r="B1552" t="str">
            <v>EDP</v>
          </cell>
          <cell r="C1552">
            <v>2007</v>
          </cell>
          <cell r="D1552" t="str">
            <v>G</v>
          </cell>
          <cell r="E1552" t="str">
            <v>MAL</v>
          </cell>
          <cell r="F1552" t="str">
            <v>IT</v>
          </cell>
          <cell r="G1552">
            <v>103.80110158722624</v>
          </cell>
          <cell r="H1552">
            <v>106.19442914083011</v>
          </cell>
          <cell r="I1552">
            <v>106.78053627454503</v>
          </cell>
          <cell r="J1552">
            <v>105.10001537849593</v>
          </cell>
          <cell r="K1552" t="str">
            <v>.</v>
          </cell>
          <cell r="L1552" t="str">
            <v>.</v>
          </cell>
        </row>
        <row r="1553">
          <cell r="A1553" t="str">
            <v>EDP_2007_G_LU_MAL</v>
          </cell>
          <cell r="B1553" t="str">
            <v>EDP</v>
          </cell>
          <cell r="C1553">
            <v>2007</v>
          </cell>
          <cell r="D1553" t="str">
            <v>G</v>
          </cell>
          <cell r="E1553" t="str">
            <v>MAL</v>
          </cell>
          <cell r="F1553" t="str">
            <v>LU</v>
          </cell>
          <cell r="G1553">
            <v>6.5869237563813465</v>
          </cell>
          <cell r="H1553">
            <v>6.1980071932034235</v>
          </cell>
          <cell r="I1553">
            <v>7.9107044386762517</v>
          </cell>
          <cell r="J1553">
            <v>6.8527663940066308</v>
          </cell>
          <cell r="K1553" t="str">
            <v>.</v>
          </cell>
          <cell r="L1553" t="str">
            <v>.</v>
          </cell>
        </row>
        <row r="1554">
          <cell r="A1554" t="str">
            <v>EDP_2007_G_NL_MAL</v>
          </cell>
          <cell r="B1554" t="str">
            <v>EDP</v>
          </cell>
          <cell r="C1554">
            <v>2007</v>
          </cell>
          <cell r="D1554" t="str">
            <v>G</v>
          </cell>
          <cell r="E1554" t="str">
            <v>MAL</v>
          </cell>
          <cell r="F1554" t="str">
            <v>NL</v>
          </cell>
          <cell r="G1554">
            <v>52.445519398025993</v>
          </cell>
          <cell r="H1554">
            <v>52.306449965026999</v>
          </cell>
          <cell r="I1554">
            <v>47.879376558043433</v>
          </cell>
          <cell r="J1554">
            <v>46.848967700165453</v>
          </cell>
          <cell r="K1554" t="str">
            <v>.</v>
          </cell>
          <cell r="L1554" t="str">
            <v>.</v>
          </cell>
        </row>
        <row r="1555">
          <cell r="A1555" t="str">
            <v>EDP_2007_G_AT_MAL</v>
          </cell>
          <cell r="B1555" t="str">
            <v>EDP</v>
          </cell>
          <cell r="C1555">
            <v>2007</v>
          </cell>
          <cell r="D1555" t="str">
            <v>G</v>
          </cell>
          <cell r="E1555" t="str">
            <v>MAL</v>
          </cell>
          <cell r="F1555" t="str">
            <v>AT</v>
          </cell>
          <cell r="G1555">
            <v>63.772675822181832</v>
          </cell>
          <cell r="H1555">
            <v>63.394422453665491</v>
          </cell>
          <cell r="I1555">
            <v>61.672906879175116</v>
          </cell>
          <cell r="J1555">
            <v>59.876506995981345</v>
          </cell>
          <cell r="K1555" t="str">
            <v>.</v>
          </cell>
          <cell r="L1555" t="str">
            <v>.</v>
          </cell>
        </row>
        <row r="1556">
          <cell r="A1556" t="str">
            <v>EDP_2007_G_PT_MAL</v>
          </cell>
          <cell r="B1556" t="str">
            <v>EDP</v>
          </cell>
          <cell r="C1556">
            <v>2007</v>
          </cell>
          <cell r="D1556" t="str">
            <v>G</v>
          </cell>
          <cell r="E1556" t="str">
            <v>MAL</v>
          </cell>
          <cell r="F1556" t="str">
            <v>PT</v>
          </cell>
          <cell r="G1556">
            <v>58.294571492007108</v>
          </cell>
          <cell r="H1556">
            <v>63.695409592231726</v>
          </cell>
          <cell r="I1556">
            <v>64.824203528499439</v>
          </cell>
          <cell r="J1556">
            <v>64.752631387507066</v>
          </cell>
          <cell r="K1556" t="str">
            <v>.</v>
          </cell>
          <cell r="L1556" t="str">
            <v>.</v>
          </cell>
        </row>
        <row r="1557">
          <cell r="A1557" t="str">
            <v>EDP_2007_G_SI_MAL</v>
          </cell>
          <cell r="B1557" t="str">
            <v>EDP</v>
          </cell>
          <cell r="C1557">
            <v>2007</v>
          </cell>
          <cell r="D1557" t="str">
            <v>G</v>
          </cell>
          <cell r="E1557" t="str">
            <v>MAL</v>
          </cell>
          <cell r="F1557" t="str">
            <v>SI</v>
          </cell>
          <cell r="G1557">
            <v>27.573622331169027</v>
          </cell>
          <cell r="H1557">
            <v>27.404630438636218</v>
          </cell>
          <cell r="I1557">
            <v>27.081702050243059</v>
          </cell>
          <cell r="J1557">
            <v>25.589808926412573</v>
          </cell>
          <cell r="K1557" t="str">
            <v>.</v>
          </cell>
          <cell r="L1557" t="str">
            <v>.</v>
          </cell>
        </row>
        <row r="1558">
          <cell r="A1558" t="str">
            <v>EDP_2007_G_FI_MAL</v>
          </cell>
          <cell r="B1558" t="str">
            <v>EDP</v>
          </cell>
          <cell r="C1558">
            <v>2007</v>
          </cell>
          <cell r="D1558" t="str">
            <v>G</v>
          </cell>
          <cell r="E1558" t="str">
            <v>MAL</v>
          </cell>
          <cell r="F1558" t="str">
            <v>FI</v>
          </cell>
          <cell r="G1558">
            <v>44.137976303784171</v>
          </cell>
          <cell r="H1558">
            <v>41.392321299041754</v>
          </cell>
          <cell r="I1558">
            <v>39.228549879685389</v>
          </cell>
          <cell r="J1558">
            <v>36.079335999463794</v>
          </cell>
          <cell r="K1558" t="str">
            <v>.</v>
          </cell>
          <cell r="L1558" t="str">
            <v>.</v>
          </cell>
        </row>
        <row r="1559">
          <cell r="A1559" t="str">
            <v>EDP_2007_G_BG_MAL</v>
          </cell>
          <cell r="B1559" t="str">
            <v>EDP</v>
          </cell>
          <cell r="C1559">
            <v>2007</v>
          </cell>
          <cell r="D1559" t="str">
            <v>G</v>
          </cell>
          <cell r="E1559" t="str">
            <v>MAL</v>
          </cell>
          <cell r="F1559" t="str">
            <v>BG</v>
          </cell>
          <cell r="G1559">
            <v>37.915668546995335</v>
          </cell>
          <cell r="H1559">
            <v>29.202981517396079</v>
          </cell>
          <cell r="I1559">
            <v>22.792365199323704</v>
          </cell>
          <cell r="J1559">
            <v>19.830854476523768</v>
          </cell>
          <cell r="K1559" t="str">
            <v>.</v>
          </cell>
          <cell r="L1559" t="str">
            <v>.</v>
          </cell>
        </row>
        <row r="1560">
          <cell r="A1560" t="str">
            <v>EDP_2007_G_CZ_MAL</v>
          </cell>
          <cell r="B1560" t="str">
            <v>EDP</v>
          </cell>
          <cell r="C1560">
            <v>2007</v>
          </cell>
          <cell r="D1560" t="str">
            <v>G</v>
          </cell>
          <cell r="E1560" t="str">
            <v>MAL</v>
          </cell>
          <cell r="F1560" t="str">
            <v>CZ</v>
          </cell>
          <cell r="G1560">
            <v>30.379193693818518</v>
          </cell>
          <cell r="H1560">
            <v>30.239593911347843</v>
          </cell>
          <cell r="I1560">
            <v>30.108064919407745</v>
          </cell>
          <cell r="J1560">
            <v>30.35402430436994</v>
          </cell>
          <cell r="K1560" t="str">
            <v>.</v>
          </cell>
          <cell r="L1560" t="str">
            <v>.</v>
          </cell>
        </row>
        <row r="1561">
          <cell r="A1561" t="str">
            <v>EDP_2007_G_DK_MAL</v>
          </cell>
          <cell r="B1561" t="str">
            <v>EDP</v>
          </cell>
          <cell r="C1561">
            <v>2007</v>
          </cell>
          <cell r="D1561" t="str">
            <v>G</v>
          </cell>
          <cell r="E1561" t="str">
            <v>MAL</v>
          </cell>
          <cell r="F1561" t="str">
            <v>DK</v>
          </cell>
          <cell r="G1561">
            <v>43.970154837710595</v>
          </cell>
          <cell r="H1561">
            <v>36.276544539929006</v>
          </cell>
          <cell r="I1561">
            <v>30.282271200786742</v>
          </cell>
          <cell r="J1561">
            <v>25.781524411661398</v>
          </cell>
          <cell r="K1561" t="str">
            <v>.</v>
          </cell>
          <cell r="L1561" t="str">
            <v>.</v>
          </cell>
        </row>
        <row r="1562">
          <cell r="A1562" t="str">
            <v>EDP_2007_G_EE_MAL</v>
          </cell>
          <cell r="B1562" t="str">
            <v>EDP</v>
          </cell>
          <cell r="C1562">
            <v>2007</v>
          </cell>
          <cell r="D1562" t="str">
            <v>G</v>
          </cell>
          <cell r="E1562" t="str">
            <v>MAL</v>
          </cell>
          <cell r="F1562" t="str">
            <v>EE</v>
          </cell>
          <cell r="G1562">
            <v>5.075271972946112</v>
          </cell>
          <cell r="H1562">
            <v>4.3890257252326217</v>
          </cell>
          <cell r="I1562">
            <v>4.0089635421445857</v>
          </cell>
          <cell r="J1562">
            <v>2.7529630011336699</v>
          </cell>
          <cell r="K1562" t="str">
            <v>.</v>
          </cell>
          <cell r="L1562" t="str">
            <v>.</v>
          </cell>
        </row>
        <row r="1563">
          <cell r="A1563" t="str">
            <v>EDP_2007_G_CY_MAL</v>
          </cell>
          <cell r="B1563" t="str">
            <v>EDP</v>
          </cell>
          <cell r="C1563">
            <v>2007</v>
          </cell>
          <cell r="D1563" t="str">
            <v>G</v>
          </cell>
          <cell r="E1563" t="str">
            <v>MAL</v>
          </cell>
          <cell r="F1563" t="str">
            <v>CY</v>
          </cell>
          <cell r="G1563">
            <v>70.197682897188685</v>
          </cell>
          <cell r="H1563">
            <v>69.080224898782859</v>
          </cell>
          <cell r="I1563">
            <v>65.170590832607374</v>
          </cell>
          <cell r="J1563">
            <v>60.510665732928715</v>
          </cell>
          <cell r="K1563" t="str">
            <v>.</v>
          </cell>
          <cell r="L1563" t="str">
            <v>.</v>
          </cell>
        </row>
        <row r="1564">
          <cell r="A1564" t="str">
            <v>EDP_2007_G_LV_MAL</v>
          </cell>
          <cell r="B1564" t="str">
            <v>EDP</v>
          </cell>
          <cell r="C1564">
            <v>2007</v>
          </cell>
          <cell r="D1564" t="str">
            <v>G</v>
          </cell>
          <cell r="E1564" t="str">
            <v>MAL</v>
          </cell>
          <cell r="F1564" t="str">
            <v>LV</v>
          </cell>
          <cell r="G1564">
            <v>14.524177819624722</v>
          </cell>
          <cell r="H1564">
            <v>12.475853009680874</v>
          </cell>
          <cell r="I1564">
            <v>10.579065576535548</v>
          </cell>
          <cell r="J1564">
            <v>11.296561341700613</v>
          </cell>
          <cell r="K1564" t="str">
            <v>.</v>
          </cell>
          <cell r="L1564" t="str">
            <v>.</v>
          </cell>
        </row>
        <row r="1565">
          <cell r="A1565" t="str">
            <v>EDP_2007_G_LT_MAL</v>
          </cell>
          <cell r="B1565" t="str">
            <v>EDP</v>
          </cell>
          <cell r="C1565">
            <v>2007</v>
          </cell>
          <cell r="D1565" t="str">
            <v>G</v>
          </cell>
          <cell r="E1565" t="str">
            <v>MAL</v>
          </cell>
          <cell r="F1565" t="str">
            <v>LT</v>
          </cell>
          <cell r="G1565">
            <v>19.421538441873434</v>
          </cell>
          <cell r="H1565">
            <v>18.599083221724733</v>
          </cell>
          <cell r="I1565">
            <v>18.238768722864972</v>
          </cell>
          <cell r="J1565">
            <v>17.680183722905589</v>
          </cell>
          <cell r="K1565" t="str">
            <v>.</v>
          </cell>
          <cell r="L1565" t="str">
            <v>.</v>
          </cell>
        </row>
        <row r="1566">
          <cell r="A1566" t="str">
            <v>EDP_2007_G_HU_MAL</v>
          </cell>
          <cell r="B1566" t="str">
            <v>EDP</v>
          </cell>
          <cell r="C1566">
            <v>2007</v>
          </cell>
          <cell r="D1566" t="str">
            <v>G</v>
          </cell>
          <cell r="E1566" t="str">
            <v>MAL</v>
          </cell>
          <cell r="F1566" t="str">
            <v>HU</v>
          </cell>
          <cell r="G1566">
            <v>59.352916502349991</v>
          </cell>
          <cell r="H1566">
            <v>61.584469401239886</v>
          </cell>
          <cell r="I1566">
            <v>65.632659760280717</v>
          </cell>
          <cell r="J1566">
            <v>65.593385214007782</v>
          </cell>
          <cell r="K1566" t="str">
            <v>.</v>
          </cell>
          <cell r="L1566" t="str">
            <v>.</v>
          </cell>
        </row>
        <row r="1567">
          <cell r="A1567" t="str">
            <v>EDP_2007_G_MT_MAL</v>
          </cell>
          <cell r="B1567" t="str">
            <v>EDP</v>
          </cell>
          <cell r="C1567">
            <v>2007</v>
          </cell>
          <cell r="D1567" t="str">
            <v>G</v>
          </cell>
          <cell r="E1567" t="str">
            <v>MAL</v>
          </cell>
          <cell r="F1567" t="str">
            <v>MT</v>
          </cell>
          <cell r="G1567">
            <v>72.719396197143013</v>
          </cell>
          <cell r="H1567">
            <v>70.790059666181946</v>
          </cell>
          <cell r="I1567">
            <v>64.724137099884302</v>
          </cell>
          <cell r="J1567">
            <v>62.998245414946268</v>
          </cell>
          <cell r="K1567" t="str">
            <v>.</v>
          </cell>
          <cell r="L1567" t="str">
            <v>.</v>
          </cell>
        </row>
        <row r="1568">
          <cell r="A1568" t="str">
            <v>EDP_2007_G_PL_MAL</v>
          </cell>
          <cell r="B1568" t="str">
            <v>EDP</v>
          </cell>
          <cell r="C1568">
            <v>2007</v>
          </cell>
          <cell r="D1568" t="str">
            <v>G</v>
          </cell>
          <cell r="E1568" t="str">
            <v>MAL</v>
          </cell>
          <cell r="F1568" t="str">
            <v>PL</v>
          </cell>
          <cell r="G1568">
            <v>45.685845254602839</v>
          </cell>
          <cell r="H1568">
            <v>47.060008013814681</v>
          </cell>
          <cell r="I1568">
            <v>47.647223055403067</v>
          </cell>
          <cell r="J1568">
            <v>47.140629510985413</v>
          </cell>
          <cell r="K1568" t="str">
            <v>.</v>
          </cell>
          <cell r="L1568" t="str">
            <v>.</v>
          </cell>
        </row>
        <row r="1569">
          <cell r="A1569" t="str">
            <v>EDP_2007_G_RO_MAL</v>
          </cell>
          <cell r="B1569" t="str">
            <v>EDP</v>
          </cell>
          <cell r="C1569">
            <v>2007</v>
          </cell>
          <cell r="D1569" t="str">
            <v>G</v>
          </cell>
          <cell r="E1569" t="str">
            <v>MAL</v>
          </cell>
          <cell r="F1569" t="str">
            <v>RO</v>
          </cell>
          <cell r="G1569">
            <v>18.80193355102147</v>
          </cell>
          <cell r="H1569">
            <v>15.828796470585786</v>
          </cell>
          <cell r="I1569">
            <v>12.430216869440274</v>
          </cell>
          <cell r="J1569">
            <v>11.952129297075423</v>
          </cell>
          <cell r="K1569" t="str">
            <v>.</v>
          </cell>
          <cell r="L1569" t="str">
            <v>.</v>
          </cell>
        </row>
        <row r="1570">
          <cell r="A1570" t="str">
            <v>EDP_2007_G_SK_MAL</v>
          </cell>
          <cell r="B1570" t="str">
            <v>EDP</v>
          </cell>
          <cell r="C1570">
            <v>2007</v>
          </cell>
          <cell r="D1570" t="str">
            <v>G</v>
          </cell>
          <cell r="E1570" t="str">
            <v>MAL</v>
          </cell>
          <cell r="F1570" t="str">
            <v>SK</v>
          </cell>
          <cell r="G1570">
            <v>41.427116296524225</v>
          </cell>
          <cell r="H1570">
            <v>34.167148611628214</v>
          </cell>
          <cell r="I1570">
            <v>30.440239748417213</v>
          </cell>
          <cell r="J1570">
            <v>30.397193684803131</v>
          </cell>
          <cell r="K1570" t="str">
            <v>.</v>
          </cell>
          <cell r="L1570" t="str">
            <v>.</v>
          </cell>
        </row>
        <row r="1571">
          <cell r="A1571" t="str">
            <v>EDP_2007_G_SE_MAL</v>
          </cell>
          <cell r="B1571" t="str">
            <v>EDP</v>
          </cell>
          <cell r="C1571">
            <v>2007</v>
          </cell>
          <cell r="D1571" t="str">
            <v>G</v>
          </cell>
          <cell r="E1571" t="str">
            <v>MAL</v>
          </cell>
          <cell r="F1571" t="str">
            <v>SE</v>
          </cell>
          <cell r="G1571">
            <v>52.420726876918089</v>
          </cell>
          <cell r="H1571">
            <v>52.155344953674287</v>
          </cell>
          <cell r="I1571">
            <v>47.00499267942817</v>
          </cell>
          <cell r="J1571">
            <v>39.744465850747815</v>
          </cell>
          <cell r="K1571" t="str">
            <v>.</v>
          </cell>
          <cell r="L1571" t="str">
            <v>.</v>
          </cell>
        </row>
        <row r="1572">
          <cell r="A1572" t="str">
            <v>EDP_2007_G_GB_MAL</v>
          </cell>
          <cell r="B1572" t="str">
            <v>EDP</v>
          </cell>
          <cell r="C1572">
            <v>2007</v>
          </cell>
          <cell r="D1572" t="str">
            <v>G</v>
          </cell>
          <cell r="E1572" t="str">
            <v>MAL</v>
          </cell>
          <cell r="F1572" t="str">
            <v>GB</v>
          </cell>
          <cell r="G1572">
            <v>40.418544095722154</v>
          </cell>
          <cell r="H1572">
            <v>42.097760581396088</v>
          </cell>
          <cell r="I1572">
            <v>43.217950418404996</v>
          </cell>
          <cell r="J1572">
            <v>43.825615350551551</v>
          </cell>
          <cell r="K1572" t="str">
            <v>.</v>
          </cell>
          <cell r="L1572" t="str">
            <v>.</v>
          </cell>
        </row>
        <row r="1573">
          <cell r="A1573" t="str">
            <v>EDP_2007_G_I4_MAL</v>
          </cell>
          <cell r="B1573" t="str">
            <v>EDP</v>
          </cell>
          <cell r="C1573">
            <v>2007</v>
          </cell>
          <cell r="D1573" t="str">
            <v>G</v>
          </cell>
          <cell r="E1573" t="str">
            <v>MAL</v>
          </cell>
          <cell r="F1573" t="str">
            <v>I4</v>
          </cell>
          <cell r="G1573">
            <v>69.556240544596037</v>
          </cell>
          <cell r="H1573">
            <v>70.251548523152721</v>
          </cell>
          <cell r="I1573">
            <v>68.584451420638501</v>
          </cell>
          <cell r="J1573">
            <v>66.673956270616557</v>
          </cell>
          <cell r="K1573" t="str">
            <v>.</v>
          </cell>
          <cell r="L1573" t="str">
            <v>.</v>
          </cell>
        </row>
        <row r="1574">
          <cell r="A1574" t="str">
            <v>EDP_2007_G_D3_MAL</v>
          </cell>
          <cell r="B1574" t="str">
            <v>EDP</v>
          </cell>
          <cell r="C1574">
            <v>2007</v>
          </cell>
          <cell r="D1574" t="str">
            <v>G</v>
          </cell>
          <cell r="E1574" t="str">
            <v>MAL</v>
          </cell>
          <cell r="F1574" t="str">
            <v>D3</v>
          </cell>
          <cell r="G1574">
            <v>62.01195269351954</v>
          </cell>
          <cell r="H1574">
            <v>62.555182177782399</v>
          </cell>
          <cell r="I1574">
            <v>61.192038248806988</v>
          </cell>
          <cell r="J1574">
            <v>59.550499201312583</v>
          </cell>
          <cell r="K1574" t="str">
            <v>.</v>
          </cell>
          <cell r="L1574" t="str">
            <v>.</v>
          </cell>
        </row>
        <row r="1575">
          <cell r="A1575" t="str">
            <v>EDP_2007_G_BE_YEN</v>
          </cell>
          <cell r="B1575" t="str">
            <v>EDP</v>
          </cell>
          <cell r="C1575">
            <v>2007</v>
          </cell>
          <cell r="D1575" t="str">
            <v>G</v>
          </cell>
          <cell r="E1575" t="str">
            <v>YEN</v>
          </cell>
          <cell r="F1575" t="str">
            <v>BE</v>
          </cell>
          <cell r="G1575">
            <v>5.4468816202325172</v>
          </cell>
          <cell r="H1575">
            <v>4.237633332182682</v>
          </cell>
          <cell r="I1575">
            <v>4.8535265559698786</v>
          </cell>
          <cell r="J1575">
            <v>3.4135341195494959</v>
          </cell>
        </row>
        <row r="1576">
          <cell r="A1576" t="str">
            <v>EDP_2007_G_DE_YEN</v>
          </cell>
          <cell r="B1576" t="str">
            <v>EDP</v>
          </cell>
          <cell r="C1576">
            <v>2007</v>
          </cell>
          <cell r="D1576" t="str">
            <v>G</v>
          </cell>
          <cell r="E1576" t="str">
            <v>YEN</v>
          </cell>
          <cell r="F1576" t="str">
            <v>DE</v>
          </cell>
          <cell r="G1576">
            <v>2.1905906275995903</v>
          </cell>
          <cell r="H1576">
            <v>1.5104920405209867</v>
          </cell>
          <cell r="I1576">
            <v>3.4571861356143643</v>
          </cell>
          <cell r="J1576">
            <v>4.0349668417879627</v>
          </cell>
        </row>
        <row r="1577">
          <cell r="A1577" t="str">
            <v>EDP_2007_G_IE_YEN</v>
          </cell>
          <cell r="B1577" t="str">
            <v>EDP</v>
          </cell>
          <cell r="C1577">
            <v>2007</v>
          </cell>
          <cell r="D1577" t="str">
            <v>G</v>
          </cell>
          <cell r="E1577" t="str">
            <v>YEN</v>
          </cell>
          <cell r="F1577" t="str">
            <v>IE</v>
          </cell>
          <cell r="G1577">
            <v>6.5194780974514543</v>
          </cell>
          <cell r="H1577">
            <v>8.7513972875786123</v>
          </cell>
          <cell r="I1577">
            <v>8.1778102515201425</v>
          </cell>
          <cell r="J1577">
            <v>7.5796342405769792</v>
          </cell>
        </row>
        <row r="1578">
          <cell r="A1578" t="str">
            <v>EDP_2007_G_GR_YEN</v>
          </cell>
          <cell r="B1578" t="str">
            <v>EDP</v>
          </cell>
          <cell r="C1578">
            <v>2007</v>
          </cell>
          <cell r="D1578" t="str">
            <v>G</v>
          </cell>
          <cell r="E1578" t="str">
            <v>YEN</v>
          </cell>
          <cell r="F1578" t="str">
            <v>GR</v>
          </cell>
          <cell r="G1578">
            <v>8.1555314204299947</v>
          </cell>
          <cell r="H1578">
            <v>7.2258064516128968</v>
          </cell>
          <cell r="I1578">
            <v>7.7418445286970865</v>
          </cell>
          <cell r="J1578">
            <v>7.2000373857980691</v>
          </cell>
        </row>
        <row r="1579">
          <cell r="A1579" t="str">
            <v>EDP_2007_G_ES_YEN</v>
          </cell>
          <cell r="B1579" t="str">
            <v>EDP</v>
          </cell>
          <cell r="C1579">
            <v>2007</v>
          </cell>
          <cell r="D1579" t="str">
            <v>G</v>
          </cell>
          <cell r="E1579" t="str">
            <v>YEN</v>
          </cell>
          <cell r="F1579" t="str">
            <v>ES</v>
          </cell>
          <cell r="G1579">
            <v>7.4225121307296007</v>
          </cell>
          <cell r="H1579">
            <v>8.0148197117385394</v>
          </cell>
          <cell r="I1579">
            <v>7.98106665198965</v>
          </cell>
          <cell r="J1579">
            <v>7.1507940229613212</v>
          </cell>
        </row>
        <row r="1580">
          <cell r="A1580" t="str">
            <v>EDP_2007_G_FR_YEN</v>
          </cell>
          <cell r="B1580" t="str">
            <v>EDP</v>
          </cell>
          <cell r="C1580">
            <v>2007</v>
          </cell>
          <cell r="D1580" t="str">
            <v>G</v>
          </cell>
          <cell r="E1580" t="str">
            <v>YEN</v>
          </cell>
          <cell r="F1580" t="str">
            <v>FR</v>
          </cell>
          <cell r="G1580">
            <v>4.0992241101470199</v>
          </cell>
          <cell r="H1580">
            <v>3.4774354004272965</v>
          </cell>
          <cell r="I1580">
            <v>4.3095695320099168</v>
          </cell>
          <cell r="J1580">
            <v>3.8250939197167781</v>
          </cell>
        </row>
        <row r="1581">
          <cell r="A1581" t="str">
            <v>EDP_2007_G_IT_YEN</v>
          </cell>
          <cell r="B1581" t="str">
            <v>EDP</v>
          </cell>
          <cell r="C1581">
            <v>2007</v>
          </cell>
          <cell r="D1581" t="str">
            <v>G</v>
          </cell>
          <cell r="E1581" t="str">
            <v>YEN</v>
          </cell>
          <cell r="F1581" t="str">
            <v>IT</v>
          </cell>
          <cell r="G1581">
            <v>4.132612026473879</v>
          </cell>
          <cell r="H1581">
            <v>2.3378704229079545</v>
          </cell>
          <cell r="I1581">
            <v>3.678934231311942</v>
          </cell>
          <cell r="J1581">
            <v>4.4538400068862671</v>
          </cell>
        </row>
        <row r="1582">
          <cell r="A1582" t="str">
            <v>EDP_2007_G_LU_YEN</v>
          </cell>
          <cell r="B1582" t="str">
            <v>EDP</v>
          </cell>
          <cell r="C1582">
            <v>2007</v>
          </cell>
          <cell r="D1582" t="str">
            <v>G</v>
          </cell>
          <cell r="E1582" t="str">
            <v>YEN</v>
          </cell>
          <cell r="F1582" t="str">
            <v>LU</v>
          </cell>
          <cell r="G1582">
            <v>5.3412233843974519</v>
          </cell>
          <cell r="H1582">
            <v>5.7922730726264149</v>
          </cell>
          <cell r="I1582">
            <v>7.186003683253233</v>
          </cell>
          <cell r="J1582">
            <v>22.060933040002951</v>
          </cell>
        </row>
        <row r="1583">
          <cell r="A1583" t="str">
            <v>EDP_2007_G_NL_YEN</v>
          </cell>
          <cell r="B1583" t="str">
            <v>EDP</v>
          </cell>
          <cell r="C1583">
            <v>2007</v>
          </cell>
          <cell r="D1583" t="str">
            <v>G</v>
          </cell>
          <cell r="E1583" t="str">
            <v>YEN</v>
          </cell>
          <cell r="F1583" t="str">
            <v>NL</v>
          </cell>
          <cell r="G1583">
            <v>2.98545953935988</v>
          </cell>
          <cell r="H1583">
            <v>3.6198247499918494</v>
          </cell>
          <cell r="I1583">
            <v>4.982670680048102</v>
          </cell>
          <cell r="J1583">
            <v>4.0642007471122383</v>
          </cell>
        </row>
        <row r="1584">
          <cell r="A1584" t="str">
            <v>EDP_2007_G_AT_YEN</v>
          </cell>
          <cell r="B1584" t="str">
            <v>EDP</v>
          </cell>
          <cell r="C1584">
            <v>2007</v>
          </cell>
          <cell r="D1584" t="str">
            <v>G</v>
          </cell>
          <cell r="E1584" t="str">
            <v>YEN</v>
          </cell>
          <cell r="F1584" t="str">
            <v>AT</v>
          </cell>
          <cell r="G1584">
            <v>4.4099038355255828</v>
          </cell>
          <cell r="H1584">
            <v>3.88779800558207</v>
          </cell>
          <cell r="I1584">
            <v>5.1225267506922307</v>
          </cell>
          <cell r="J1584">
            <v>5.750663442643031</v>
          </cell>
        </row>
        <row r="1585">
          <cell r="A1585" t="str">
            <v>EDP_2007_G_PT_YEN</v>
          </cell>
          <cell r="B1585" t="str">
            <v>EDP</v>
          </cell>
          <cell r="C1585">
            <v>2007</v>
          </cell>
          <cell r="D1585" t="str">
            <v>G</v>
          </cell>
          <cell r="E1585" t="str">
            <v>YEN</v>
          </cell>
          <cell r="F1585" t="str">
            <v>PT</v>
          </cell>
          <cell r="G1585">
            <v>4.0018876896799753</v>
          </cell>
          <cell r="H1585">
            <v>3.2774339476021481</v>
          </cell>
          <cell r="I1585">
            <v>4.218561158522192</v>
          </cell>
          <cell r="J1585">
            <v>4.5601430016289299</v>
          </cell>
        </row>
        <row r="1586">
          <cell r="A1586" t="str">
            <v>EDP_2007_G_SI_YEN</v>
          </cell>
          <cell r="B1586" t="str">
            <v>EDP</v>
          </cell>
          <cell r="C1586">
            <v>2007</v>
          </cell>
          <cell r="D1586" t="str">
            <v>G</v>
          </cell>
          <cell r="E1586" t="str">
            <v>YEN</v>
          </cell>
          <cell r="F1586" t="str">
            <v>SI</v>
          </cell>
          <cell r="G1586">
            <v>7.9364265031405381</v>
          </cell>
          <cell r="H1586">
            <v>5.8702124726760729</v>
          </cell>
          <cell r="I1586">
            <v>7.8064366288428317</v>
          </cell>
          <cell r="J1586">
            <v>8.9626922459857781</v>
          </cell>
        </row>
        <row r="1587">
          <cell r="A1587" t="str">
            <v>EDP_2007_G_FI_YEN</v>
          </cell>
          <cell r="B1587" t="str">
            <v>EDP</v>
          </cell>
          <cell r="C1587">
            <v>2007</v>
          </cell>
          <cell r="D1587" t="str">
            <v>G</v>
          </cell>
          <cell r="E1587" t="str">
            <v>YEN</v>
          </cell>
          <cell r="F1587" t="str">
            <v>FI</v>
          </cell>
          <cell r="G1587">
            <v>4.3902205045978491</v>
          </cell>
          <cell r="H1587">
            <v>3.1619022613147791</v>
          </cell>
          <cell r="I1587">
            <v>6.2992326389330771</v>
          </cell>
          <cell r="J1587">
            <v>7.1673989297386669</v>
          </cell>
        </row>
        <row r="1588">
          <cell r="A1588" t="str">
            <v>EDP_2007_G_BG_YEN</v>
          </cell>
          <cell r="B1588" t="str">
            <v>EDP</v>
          </cell>
          <cell r="C1588">
            <v>2007</v>
          </cell>
          <cell r="D1588" t="str">
            <v>G</v>
          </cell>
          <cell r="E1588" t="str">
            <v>YEN</v>
          </cell>
          <cell r="F1588" t="str">
            <v>BG</v>
          </cell>
          <cell r="G1588">
            <v>12.114473836201924</v>
          </cell>
          <cell r="H1588">
            <v>10.236200190608656</v>
          </cell>
          <cell r="I1588">
            <v>14.706638315769794</v>
          </cell>
          <cell r="J1588">
            <v>11.759793037420295</v>
          </cell>
        </row>
        <row r="1589">
          <cell r="A1589" t="str">
            <v>EDP_2007_G_CZ_YEN</v>
          </cell>
          <cell r="B1589" t="str">
            <v>EDP</v>
          </cell>
          <cell r="C1589">
            <v>2007</v>
          </cell>
          <cell r="D1589" t="str">
            <v>G</v>
          </cell>
          <cell r="E1589" t="str">
            <v>YEN</v>
          </cell>
          <cell r="F1589" t="str">
            <v>CZ</v>
          </cell>
          <cell r="G1589">
            <v>9.2216475043750563</v>
          </cell>
          <cell r="H1589">
            <v>6.1447468738031858</v>
          </cell>
          <cell r="I1589">
            <v>8.1618704819256891</v>
          </cell>
          <cell r="J1589">
            <v>9.2035279380710904</v>
          </cell>
        </row>
        <row r="1590">
          <cell r="A1590" t="str">
            <v>EDP_2007_G_DK_YEN</v>
          </cell>
          <cell r="B1590" t="str">
            <v>EDP</v>
          </cell>
          <cell r="C1590">
            <v>2007</v>
          </cell>
          <cell r="D1590" t="str">
            <v>G</v>
          </cell>
          <cell r="E1590" t="str">
            <v>YEN</v>
          </cell>
          <cell r="F1590" t="str">
            <v>DK</v>
          </cell>
          <cell r="G1590">
            <v>4.1915086075495651</v>
          </cell>
          <cell r="H1590">
            <v>6.3428849821056446</v>
          </cell>
          <cell r="I1590">
            <v>5.8150720988268461</v>
          </cell>
          <cell r="J1590">
            <v>4.0180487938546463</v>
          </cell>
        </row>
        <row r="1591">
          <cell r="A1591" t="str">
            <v>EDP_2007_G_EE_YEN</v>
          </cell>
          <cell r="B1591" t="str">
            <v>EDP</v>
          </cell>
          <cell r="C1591">
            <v>2007</v>
          </cell>
          <cell r="D1591" t="str">
            <v>G</v>
          </cell>
          <cell r="E1591" t="str">
            <v>YEN</v>
          </cell>
          <cell r="F1591" t="str">
            <v>EE</v>
          </cell>
          <cell r="G1591">
            <v>10.229394897434005</v>
          </cell>
          <cell r="H1591">
            <v>16.988053867652056</v>
          </cell>
          <cell r="I1591">
            <v>18.056125706987771</v>
          </cell>
          <cell r="J1591">
            <v>17.151467441961543</v>
          </cell>
        </row>
        <row r="1592">
          <cell r="A1592" t="str">
            <v>EDP_2007_G_CY_YEN</v>
          </cell>
          <cell r="B1592" t="str">
            <v>EDP</v>
          </cell>
          <cell r="C1592">
            <v>2007</v>
          </cell>
          <cell r="D1592" t="str">
            <v>G</v>
          </cell>
          <cell r="E1592" t="str">
            <v>YEN</v>
          </cell>
          <cell r="F1592" t="str">
            <v>CY</v>
          </cell>
          <cell r="G1592">
            <v>7.5877097406842466</v>
          </cell>
          <cell r="H1592">
            <v>6.3909368332928267</v>
          </cell>
          <cell r="I1592">
            <v>6.3535175337284784</v>
          </cell>
          <cell r="J1592">
            <v>7.3558719285893233</v>
          </cell>
        </row>
        <row r="1593">
          <cell r="A1593" t="str">
            <v>EDP_2007_G_LV_YEN</v>
          </cell>
          <cell r="B1593" t="str">
            <v>EDP</v>
          </cell>
          <cell r="C1593">
            <v>2007</v>
          </cell>
          <cell r="D1593" t="str">
            <v>G</v>
          </cell>
          <cell r="E1593" t="str">
            <v>YEN</v>
          </cell>
          <cell r="F1593" t="str">
            <v>LV</v>
          </cell>
          <cell r="G1593">
            <v>16.294894256038035</v>
          </cell>
          <cell r="H1593">
            <v>21.852175667496127</v>
          </cell>
          <cell r="I1593">
            <v>24.346789416167169</v>
          </cell>
          <cell r="J1593">
            <v>20.948627127220419</v>
          </cell>
        </row>
        <row r="1594">
          <cell r="A1594" t="str">
            <v>EDP_2007_G_LT_YEN</v>
          </cell>
          <cell r="B1594" t="str">
            <v>EDP</v>
          </cell>
          <cell r="C1594">
            <v>2007</v>
          </cell>
          <cell r="D1594" t="str">
            <v>G</v>
          </cell>
          <cell r="E1594" t="str">
            <v>YEN</v>
          </cell>
          <cell r="F1594" t="str">
            <v>LT</v>
          </cell>
          <cell r="G1594">
            <v>10.180092951200621</v>
          </cell>
          <cell r="H1594">
            <v>14.05042924455195</v>
          </cell>
          <cell r="I1594">
            <v>14.744663801267578</v>
          </cell>
          <cell r="J1594">
            <v>16.428505149856178</v>
          </cell>
        </row>
        <row r="1595">
          <cell r="A1595" t="str">
            <v>EDP_2007_G_HU_YEN</v>
          </cell>
          <cell r="B1595" t="str">
            <v>EDP</v>
          </cell>
          <cell r="C1595">
            <v>2007</v>
          </cell>
          <cell r="D1595" t="str">
            <v>G</v>
          </cell>
          <cell r="E1595" t="str">
            <v>YEN</v>
          </cell>
          <cell r="F1595" t="str">
            <v>HU</v>
          </cell>
          <cell r="G1595">
            <v>9.3785554969282572</v>
          </cell>
          <cell r="H1595">
            <v>6.4583477135565772</v>
          </cell>
          <cell r="I1595">
            <v>7.7176600434194427</v>
          </cell>
          <cell r="J1595">
            <v>8.177594323169842</v>
          </cell>
        </row>
        <row r="1596">
          <cell r="A1596" t="str">
            <v>EDP_2007_G_MT_YEN</v>
          </cell>
          <cell r="B1596" t="str">
            <v>EDP</v>
          </cell>
          <cell r="C1596">
            <v>2007</v>
          </cell>
          <cell r="D1596" t="str">
            <v>G</v>
          </cell>
          <cell r="E1596" t="str">
            <v>YEN</v>
          </cell>
          <cell r="F1596" t="str">
            <v>MT</v>
          </cell>
          <cell r="G1596">
            <v>1.8214071875358115</v>
          </cell>
          <cell r="H1596">
            <v>6.0773875246188851</v>
          </cell>
          <cell r="I1596">
            <v>6.0228884997746945</v>
          </cell>
          <cell r="J1596">
            <v>6.2003100062297847</v>
          </cell>
        </row>
        <row r="1597">
          <cell r="A1597" t="str">
            <v>EDP_2007_G_PL_YEN</v>
          </cell>
          <cell r="B1597" t="str">
            <v>EDP</v>
          </cell>
          <cell r="C1597">
            <v>2007</v>
          </cell>
          <cell r="D1597" t="str">
            <v>G</v>
          </cell>
          <cell r="E1597" t="str">
            <v>YEN</v>
          </cell>
          <cell r="F1597" t="str">
            <v>PL</v>
          </cell>
          <cell r="G1597">
            <v>9.6520691307421203</v>
          </cell>
          <cell r="H1597">
            <v>6.356039448892318</v>
          </cell>
          <cell r="I1597">
            <v>7.8197745962074663</v>
          </cell>
          <cell r="J1597">
            <v>9.1213494888671249</v>
          </cell>
        </row>
        <row r="1598">
          <cell r="A1598" t="str">
            <v>EDP_2007_G_RO_YEN</v>
          </cell>
          <cell r="B1598" t="str">
            <v>EDP</v>
          </cell>
          <cell r="C1598">
            <v>2007</v>
          </cell>
          <cell r="D1598" t="str">
            <v>G</v>
          </cell>
          <cell r="E1598" t="str">
            <v>YEN</v>
          </cell>
          <cell r="F1598" t="str">
            <v>RO</v>
          </cell>
          <cell r="G1598">
            <v>24.753397366332464</v>
          </cell>
          <cell r="H1598">
            <v>16.869883733762663</v>
          </cell>
          <cell r="I1598">
            <v>18.875408873110644</v>
          </cell>
          <cell r="J1598">
            <v>13.837473497304458</v>
          </cell>
        </row>
        <row r="1599">
          <cell r="A1599" t="str">
            <v>EDP_2007_G_SK_YEN</v>
          </cell>
          <cell r="B1599" t="str">
            <v>EDP</v>
          </cell>
          <cell r="C1599">
            <v>2007</v>
          </cell>
          <cell r="D1599" t="str">
            <v>G</v>
          </cell>
          <cell r="E1599" t="str">
            <v>YEN</v>
          </cell>
          <cell r="F1599" t="str">
            <v>SK</v>
          </cell>
          <cell r="G1599">
            <v>11.386661409606518</v>
          </cell>
          <cell r="H1599">
            <v>9.0783243970880108</v>
          </cell>
          <cell r="I1599">
            <v>11.733109989153718</v>
          </cell>
          <cell r="J1599">
            <v>9.8150548363946655</v>
          </cell>
        </row>
        <row r="1600">
          <cell r="A1600" t="str">
            <v>EDP_2007_G_SE_YEN</v>
          </cell>
          <cell r="B1600" t="str">
            <v>EDP</v>
          </cell>
          <cell r="C1600">
            <v>2007</v>
          </cell>
          <cell r="D1600" t="str">
            <v>G</v>
          </cell>
          <cell r="E1600" t="str">
            <v>YEN</v>
          </cell>
          <cell r="F1600" t="str">
            <v>SE</v>
          </cell>
          <cell r="G1600">
            <v>4.2954558669080853</v>
          </cell>
          <cell r="H1600">
            <v>4.1126197634671513</v>
          </cell>
          <cell r="I1600">
            <v>6.0361791048800058</v>
          </cell>
          <cell r="J1600">
            <v>6.3504283223142153</v>
          </cell>
        </row>
        <row r="1601">
          <cell r="A1601" t="str">
            <v>EDP_2007_G_GB_YEN</v>
          </cell>
          <cell r="B1601" t="str">
            <v>EDP</v>
          </cell>
          <cell r="C1601">
            <v>2007</v>
          </cell>
          <cell r="D1601" t="str">
            <v>G</v>
          </cell>
          <cell r="E1601" t="str">
            <v>YEN</v>
          </cell>
          <cell r="F1601" t="str">
            <v>GB</v>
          </cell>
          <cell r="G1601">
            <v>5.887313536960022</v>
          </cell>
          <cell r="H1601">
            <v>4.1812144110307941</v>
          </cell>
          <cell r="I1601">
            <v>5.5549545307021191</v>
          </cell>
          <cell r="J1601">
            <v>5.5359216364820156</v>
          </cell>
        </row>
        <row r="1602">
          <cell r="A1602" t="str">
            <v>EDP_2007_G_I4_YEN</v>
          </cell>
          <cell r="B1602" t="str">
            <v>EDP</v>
          </cell>
          <cell r="C1602">
            <v>2007</v>
          </cell>
          <cell r="D1602" t="str">
            <v>G</v>
          </cell>
          <cell r="E1602" t="str">
            <v>YEN</v>
          </cell>
          <cell r="F1602" t="str">
            <v>I4</v>
          </cell>
          <cell r="G1602">
            <v>4.0451766283189841</v>
          </cell>
          <cell r="H1602">
            <v>3.4570998568578375</v>
          </cell>
          <cell r="I1602">
            <v>4.6828818298066182</v>
          </cell>
          <cell r="J1602">
            <v>4.7668487910767112</v>
          </cell>
        </row>
        <row r="1603">
          <cell r="A1603" t="str">
            <v>EDP_2007_G_D3_YEN</v>
          </cell>
          <cell r="B1603" t="str">
            <v>EDP</v>
          </cell>
          <cell r="C1603">
            <v>2007</v>
          </cell>
          <cell r="D1603" t="str">
            <v>G</v>
          </cell>
          <cell r="E1603" t="str">
            <v>YEN</v>
          </cell>
          <cell r="F1603" t="str">
            <v>D3</v>
          </cell>
          <cell r="G1603">
            <v>4.7405595100420186</v>
          </cell>
          <cell r="H1603">
            <v>3.9241128978530213</v>
          </cell>
          <cell r="I1603">
            <v>5.2190353715653259</v>
          </cell>
          <cell r="J1603" t="str">
            <v>.</v>
          </cell>
        </row>
        <row r="1605">
          <cell r="A1605" t="str">
            <v>EDP Sept 2007</v>
          </cell>
          <cell r="D1605" t="str">
            <v>back to top</v>
          </cell>
        </row>
        <row r="1607">
          <cell r="A1607" t="str">
            <v>EDP_2007_A_BE_DEF</v>
          </cell>
          <cell r="B1607" t="str">
            <v>EDP</v>
          </cell>
          <cell r="C1607">
            <v>2007</v>
          </cell>
          <cell r="D1607" t="str">
            <v>A</v>
          </cell>
          <cell r="E1607" t="str">
            <v>DEF</v>
          </cell>
          <cell r="F1607" t="str">
            <v>BE</v>
          </cell>
          <cell r="G1607">
            <v>1.3462666988850151E-2</v>
          </cell>
          <cell r="H1607">
            <v>7.5174026214871875E-2</v>
          </cell>
          <cell r="I1607">
            <v>0.28911446456658096</v>
          </cell>
          <cell r="J1607">
            <v>0.27486791069846989</v>
          </cell>
          <cell r="K1607" t="str">
            <v>.</v>
          </cell>
          <cell r="L1607" t="str">
            <v>.</v>
          </cell>
        </row>
        <row r="1608">
          <cell r="A1608" t="str">
            <v>EDP_2007_A_DE_DEF</v>
          </cell>
          <cell r="B1608" t="str">
            <v>EDP</v>
          </cell>
          <cell r="C1608">
            <v>2007</v>
          </cell>
          <cell r="D1608" t="str">
            <v>A</v>
          </cell>
          <cell r="E1608" t="str">
            <v>DEF</v>
          </cell>
          <cell r="F1608" t="str">
            <v>DE</v>
          </cell>
          <cell r="G1608">
            <v>-3.7784913169319827</v>
          </cell>
          <cell r="H1608">
            <v>-3.3569455582286376</v>
          </cell>
          <cell r="I1608">
            <v>-1.5915941779347171</v>
          </cell>
          <cell r="J1608">
            <v>-0.11217351711577465</v>
          </cell>
          <cell r="K1608" t="str">
            <v>.</v>
          </cell>
          <cell r="L1608" t="str">
            <v>.</v>
          </cell>
        </row>
        <row r="1609">
          <cell r="A1609" t="str">
            <v>EDP_2007_A_IE_DEF</v>
          </cell>
          <cell r="B1609" t="str">
            <v>EDP</v>
          </cell>
          <cell r="C1609">
            <v>2007</v>
          </cell>
          <cell r="D1609" t="str">
            <v>A</v>
          </cell>
          <cell r="E1609" t="str">
            <v>DEF</v>
          </cell>
          <cell r="F1609" t="str">
            <v>IE</v>
          </cell>
          <cell r="G1609">
            <v>1.3470575238043931</v>
          </cell>
          <cell r="H1609">
            <v>1.197889614732071</v>
          </cell>
          <cell r="I1609">
            <v>2.9232054852465588</v>
          </cell>
          <cell r="J1609">
            <v>0.85475778916396639</v>
          </cell>
          <cell r="K1609" t="str">
            <v>.</v>
          </cell>
          <cell r="L1609" t="str">
            <v>.</v>
          </cell>
        </row>
        <row r="1610">
          <cell r="A1610" t="str">
            <v>EDP_2007_A_GR_DEF</v>
          </cell>
          <cell r="B1610" t="str">
            <v>EDP</v>
          </cell>
          <cell r="C1610">
            <v>2007</v>
          </cell>
          <cell r="D1610" t="str">
            <v>A</v>
          </cell>
          <cell r="E1610" t="str">
            <v>DEF</v>
          </cell>
          <cell r="F1610" t="str">
            <v>GR</v>
          </cell>
          <cell r="G1610">
            <v>-7.3165069510055334</v>
          </cell>
          <cell r="H1610">
            <v>-5.0778162117527401</v>
          </cell>
          <cell r="I1610">
            <v>-2.5011098908802021</v>
          </cell>
          <cell r="J1610">
            <v>-2.2808118853316595</v>
          </cell>
          <cell r="K1610" t="str">
            <v>.</v>
          </cell>
          <cell r="L1610" t="str">
            <v>.</v>
          </cell>
        </row>
        <row r="1611">
          <cell r="A1611" t="str">
            <v>EDP_2007_A_ES_DEF</v>
          </cell>
          <cell r="B1611" t="str">
            <v>EDP</v>
          </cell>
          <cell r="C1611">
            <v>2007</v>
          </cell>
          <cell r="D1611" t="str">
            <v>A</v>
          </cell>
          <cell r="E1611" t="str">
            <v>DEF</v>
          </cell>
          <cell r="F1611" t="str">
            <v>ES</v>
          </cell>
          <cell r="G1611">
            <v>-0.3402921613902754</v>
          </cell>
          <cell r="H1611">
            <v>0.96416973966646491</v>
          </cell>
          <cell r="I1611">
            <v>1.8290358161544782</v>
          </cell>
          <cell r="J1611">
            <v>1.299971458472077</v>
          </cell>
          <cell r="K1611" t="str">
            <v>.</v>
          </cell>
          <cell r="L1611" t="str">
            <v>.</v>
          </cell>
        </row>
        <row r="1612">
          <cell r="A1612" t="str">
            <v>EDP_2007_A_FR_DEF</v>
          </cell>
          <cell r="B1612" t="str">
            <v>EDP</v>
          </cell>
          <cell r="C1612">
            <v>2007</v>
          </cell>
          <cell r="D1612" t="str">
            <v>A</v>
          </cell>
          <cell r="E1612" t="str">
            <v>DEF</v>
          </cell>
          <cell r="F1612" t="str">
            <v>FR</v>
          </cell>
          <cell r="G1612">
            <v>-3.5885070916624553</v>
          </cell>
          <cell r="H1612">
            <v>-2.9476908425940422</v>
          </cell>
          <cell r="I1612">
            <v>-2.5282986859052343</v>
          </cell>
          <cell r="J1612">
            <v>-2.4068261220102123</v>
          </cell>
          <cell r="K1612" t="str">
            <v>.</v>
          </cell>
          <cell r="L1612" t="str">
            <v>.</v>
          </cell>
        </row>
        <row r="1613">
          <cell r="A1613" t="str">
            <v>EDP_2007_A_IT_DEF</v>
          </cell>
          <cell r="B1613" t="str">
            <v>EDP</v>
          </cell>
          <cell r="C1613">
            <v>2007</v>
          </cell>
          <cell r="D1613" t="str">
            <v>A</v>
          </cell>
          <cell r="E1613" t="str">
            <v>DEF</v>
          </cell>
          <cell r="F1613" t="str">
            <v>IT</v>
          </cell>
          <cell r="G1613">
            <v>-3.4566452289364054</v>
          </cell>
          <cell r="H1613">
            <v>-4.1827823095215342</v>
          </cell>
          <cell r="I1613">
            <v>-4.4397421446779557</v>
          </cell>
          <cell r="J1613">
            <v>-2.485346629351644</v>
          </cell>
          <cell r="K1613" t="str">
            <v>.</v>
          </cell>
          <cell r="L1613" t="str">
            <v>.</v>
          </cell>
        </row>
        <row r="1614">
          <cell r="A1614" t="str">
            <v>EDP_2007_A_LU_DEF</v>
          </cell>
          <cell r="B1614" t="str">
            <v>EDP</v>
          </cell>
          <cell r="C1614">
            <v>2007</v>
          </cell>
          <cell r="D1614" t="str">
            <v>A</v>
          </cell>
          <cell r="E1614" t="str">
            <v>DEF</v>
          </cell>
          <cell r="F1614" t="str">
            <v>LU</v>
          </cell>
          <cell r="G1614">
            <v>-1.1436203477145095</v>
          </cell>
          <cell r="H1614">
            <v>-1.927691694431009</v>
          </cell>
          <cell r="I1614">
            <v>-1.7220168867457013</v>
          </cell>
          <cell r="J1614">
            <v>0.99768805474588584</v>
          </cell>
          <cell r="K1614" t="str">
            <v>.</v>
          </cell>
          <cell r="L1614" t="str">
            <v>.</v>
          </cell>
        </row>
        <row r="1615">
          <cell r="A1615" t="str">
            <v>EDP_2007_A_NL_DEF</v>
          </cell>
          <cell r="B1615" t="str">
            <v>EDP</v>
          </cell>
          <cell r="C1615">
            <v>2007</v>
          </cell>
          <cell r="D1615" t="str">
            <v>A</v>
          </cell>
          <cell r="E1615" t="str">
            <v>DEF</v>
          </cell>
          <cell r="F1615" t="str">
            <v>NL</v>
          </cell>
          <cell r="G1615">
            <v>-1.7476139287924688</v>
          </cell>
          <cell r="H1615">
            <v>-0.26524469314136168</v>
          </cell>
          <cell r="I1615">
            <v>0.56819457857030564</v>
          </cell>
          <cell r="J1615">
            <v>-0.42928566290194953</v>
          </cell>
          <cell r="K1615" t="str">
            <v>.</v>
          </cell>
          <cell r="L1615" t="str">
            <v>.</v>
          </cell>
        </row>
        <row r="1616">
          <cell r="A1616" t="str">
            <v>EDP_2007_A_AT_DEF</v>
          </cell>
          <cell r="B1616" t="str">
            <v>EDP</v>
          </cell>
          <cell r="C1616">
            <v>2007</v>
          </cell>
          <cell r="D1616" t="str">
            <v>A</v>
          </cell>
          <cell r="E1616" t="str">
            <v>DEF</v>
          </cell>
          <cell r="F1616" t="str">
            <v>AT</v>
          </cell>
          <cell r="G1616">
            <v>-1.1868349275944732</v>
          </cell>
          <cell r="H1616">
            <v>-1.5618955847651796</v>
          </cell>
          <cell r="I1616">
            <v>-1.3634502429650264</v>
          </cell>
          <cell r="J1616">
            <v>-0.73333137778299262</v>
          </cell>
          <cell r="K1616" t="str">
            <v>.</v>
          </cell>
          <cell r="L1616" t="str">
            <v>.</v>
          </cell>
        </row>
        <row r="1617">
          <cell r="A1617" t="str">
            <v>EDP_2007_A_PT_DEF</v>
          </cell>
          <cell r="B1617" t="str">
            <v>EDP</v>
          </cell>
          <cell r="C1617">
            <v>2007</v>
          </cell>
          <cell r="D1617" t="str">
            <v>A</v>
          </cell>
          <cell r="E1617" t="str">
            <v>DEF</v>
          </cell>
          <cell r="F1617" t="str">
            <v>PT</v>
          </cell>
          <cell r="G1617">
            <v>-3.3606932726465364</v>
          </cell>
          <cell r="H1617">
            <v>-6.144437718883963</v>
          </cell>
          <cell r="I1617">
            <v>-3.8867125934129261</v>
          </cell>
          <cell r="J1617">
            <v>-3.2958849063501625</v>
          </cell>
          <cell r="K1617" t="str">
            <v>.</v>
          </cell>
          <cell r="L1617" t="str">
            <v>.</v>
          </cell>
        </row>
        <row r="1618">
          <cell r="A1618" t="str">
            <v>EDP_2007_A_SI_DEF</v>
          </cell>
          <cell r="B1618" t="str">
            <v>EDP</v>
          </cell>
          <cell r="C1618">
            <v>2007</v>
          </cell>
          <cell r="D1618" t="str">
            <v>A</v>
          </cell>
          <cell r="E1618" t="str">
            <v>DEF</v>
          </cell>
          <cell r="F1618" t="str">
            <v>SI</v>
          </cell>
          <cell r="G1618">
            <v>-2.2525031161221936</v>
          </cell>
          <cell r="H1618">
            <v>-1.4585779436221167</v>
          </cell>
          <cell r="I1618">
            <v>-1.2027328833366331</v>
          </cell>
          <cell r="J1618">
            <v>-0.56535694467929409</v>
          </cell>
          <cell r="K1618" t="str">
            <v>.</v>
          </cell>
          <cell r="L1618" t="str">
            <v>.</v>
          </cell>
        </row>
        <row r="1619">
          <cell r="A1619" t="str">
            <v>EDP_2007_A_FI_DEF</v>
          </cell>
          <cell r="B1619" t="str">
            <v>EDP</v>
          </cell>
          <cell r="C1619">
            <v>2007</v>
          </cell>
          <cell r="D1619" t="str">
            <v>A</v>
          </cell>
          <cell r="E1619" t="str">
            <v>DEF</v>
          </cell>
          <cell r="F1619" t="str">
            <v>FI</v>
          </cell>
          <cell r="G1619">
            <v>2.2796941153303356</v>
          </cell>
          <cell r="H1619">
            <v>2.7315763352464337</v>
          </cell>
          <cell r="I1619">
            <v>3.831511654355868</v>
          </cell>
          <cell r="J1619">
            <v>4.4030250899260484</v>
          </cell>
          <cell r="K1619" t="str">
            <v>.</v>
          </cell>
          <cell r="L1619" t="str">
            <v>.</v>
          </cell>
        </row>
        <row r="1620">
          <cell r="A1620" t="str">
            <v>EDP_2007_A_BG_DEF</v>
          </cell>
          <cell r="B1620" t="str">
            <v>EDP</v>
          </cell>
          <cell r="C1620">
            <v>2007</v>
          </cell>
          <cell r="D1620" t="str">
            <v>A</v>
          </cell>
          <cell r="E1620" t="str">
            <v>DEF</v>
          </cell>
          <cell r="F1620" t="str">
            <v>BG</v>
          </cell>
          <cell r="G1620">
            <v>2.4933673337969759</v>
          </cell>
          <cell r="H1620">
            <v>1.9931303596046452</v>
          </cell>
          <cell r="I1620">
            <v>3.2429569574871158</v>
          </cell>
          <cell r="J1620">
            <v>2.5335374744823564</v>
          </cell>
          <cell r="K1620" t="str">
            <v>.</v>
          </cell>
          <cell r="L1620" t="str">
            <v>.</v>
          </cell>
        </row>
        <row r="1621">
          <cell r="A1621" t="str">
            <v>EDP_2007_A_CZ_DEF</v>
          </cell>
          <cell r="B1621" t="str">
            <v>EDP</v>
          </cell>
          <cell r="C1621">
            <v>2007</v>
          </cell>
          <cell r="D1621" t="str">
            <v>A</v>
          </cell>
          <cell r="E1621" t="str">
            <v>DEF</v>
          </cell>
          <cell r="F1621" t="str">
            <v>CZ</v>
          </cell>
          <cell r="G1621">
            <v>-2.9586160392956846</v>
          </cell>
          <cell r="H1621">
            <v>-3.5364066670192207</v>
          </cell>
          <cell r="I1621">
            <v>-2.9391541464598077</v>
          </cell>
          <cell r="J1621">
            <v>-3.4418580927431179</v>
          </cell>
          <cell r="K1621" t="str">
            <v>.</v>
          </cell>
          <cell r="L1621" t="str">
            <v>.</v>
          </cell>
        </row>
        <row r="1622">
          <cell r="A1622" t="str">
            <v>EDP_2007_A_DK_DEF</v>
          </cell>
          <cell r="B1622" t="str">
            <v>EDP</v>
          </cell>
          <cell r="C1622">
            <v>2007</v>
          </cell>
          <cell r="D1622" t="str">
            <v>A</v>
          </cell>
          <cell r="E1622" t="str">
            <v>DEF</v>
          </cell>
          <cell r="F1622" t="str">
            <v>DK</v>
          </cell>
          <cell r="G1622">
            <v>1.8980415910933199</v>
          </cell>
          <cell r="H1622">
            <v>4.6263870301365948</v>
          </cell>
          <cell r="I1622">
            <v>4.6218065235063621</v>
          </cell>
          <cell r="J1622">
            <v>3.8051750380517504</v>
          </cell>
          <cell r="K1622" t="str">
            <v>.</v>
          </cell>
          <cell r="L1622" t="str">
            <v>.</v>
          </cell>
        </row>
        <row r="1623">
          <cell r="A1623" t="str">
            <v>EDP_2007_A_EE_DEF</v>
          </cell>
          <cell r="B1623" t="str">
            <v>EDP</v>
          </cell>
          <cell r="C1623">
            <v>2007</v>
          </cell>
          <cell r="D1623" t="str">
            <v>A</v>
          </cell>
          <cell r="E1623" t="str">
            <v>DEF</v>
          </cell>
          <cell r="F1623" t="str">
            <v>EE</v>
          </cell>
          <cell r="G1623">
            <v>1.7862502751412392</v>
          </cell>
          <cell r="H1623">
            <v>1.9157088122605364</v>
          </cell>
          <cell r="I1623">
            <v>3.5646500306672912</v>
          </cell>
          <cell r="J1623">
            <v>2.355972379676389</v>
          </cell>
          <cell r="K1623" t="str">
            <v>.</v>
          </cell>
          <cell r="L1623" t="str">
            <v>.</v>
          </cell>
        </row>
        <row r="1624">
          <cell r="A1624" t="str">
            <v>EDP_2007_A_CY_DEF</v>
          </cell>
          <cell r="B1624" t="str">
            <v>EDP</v>
          </cell>
          <cell r="C1624">
            <v>2007</v>
          </cell>
          <cell r="D1624" t="str">
            <v>A</v>
          </cell>
          <cell r="E1624" t="str">
            <v>DEF</v>
          </cell>
          <cell r="F1624" t="str">
            <v>CY</v>
          </cell>
          <cell r="G1624">
            <v>-4.0751843149963545</v>
          </cell>
          <cell r="H1624">
            <v>-2.4177888337500475</v>
          </cell>
          <cell r="I1624">
            <v>-1.2052937455994843</v>
          </cell>
          <cell r="J1624">
            <v>-1.0004335211925166</v>
          </cell>
          <cell r="K1624" t="str">
            <v>.</v>
          </cell>
          <cell r="L1624" t="str">
            <v>.</v>
          </cell>
        </row>
        <row r="1625">
          <cell r="A1625" t="str">
            <v>EDP_2007_A_LV_DEF</v>
          </cell>
          <cell r="B1625" t="str">
            <v>EDP</v>
          </cell>
          <cell r="C1625">
            <v>2007</v>
          </cell>
          <cell r="D1625" t="str">
            <v>A</v>
          </cell>
          <cell r="E1625" t="str">
            <v>DEF</v>
          </cell>
          <cell r="F1625" t="str">
            <v>LV</v>
          </cell>
          <cell r="G1625">
            <v>-1.0195709193624318</v>
          </cell>
          <cell r="H1625">
            <v>-0.35213211025377794</v>
          </cell>
          <cell r="I1625">
            <v>-0.27342050831358133</v>
          </cell>
          <cell r="J1625">
            <v>0.35010459099416491</v>
          </cell>
          <cell r="K1625" t="str">
            <v>.</v>
          </cell>
          <cell r="L1625" t="str">
            <v>.</v>
          </cell>
        </row>
        <row r="1626">
          <cell r="A1626" t="str">
            <v>EDP_2007_A_LT_DEF</v>
          </cell>
          <cell r="B1626" t="str">
            <v>EDP</v>
          </cell>
          <cell r="C1626">
            <v>2007</v>
          </cell>
          <cell r="D1626" t="str">
            <v>A</v>
          </cell>
          <cell r="E1626" t="str">
            <v>DEF</v>
          </cell>
          <cell r="F1626" t="str">
            <v>LT</v>
          </cell>
          <cell r="G1626">
            <v>-1.5394644549081515</v>
          </cell>
          <cell r="H1626">
            <v>-0.5071420165759789</v>
          </cell>
          <cell r="I1626">
            <v>-0.58970614808339394</v>
          </cell>
          <cell r="J1626">
            <v>-0.87845135852182754</v>
          </cell>
          <cell r="K1626" t="str">
            <v>.</v>
          </cell>
          <cell r="L1626" t="str">
            <v>.</v>
          </cell>
        </row>
        <row r="1627">
          <cell r="A1627" t="str">
            <v>EDP_2007_A_HU_DEF</v>
          </cell>
          <cell r="B1627" t="str">
            <v>EDP</v>
          </cell>
          <cell r="C1627">
            <v>2007</v>
          </cell>
          <cell r="D1627" t="str">
            <v>A</v>
          </cell>
          <cell r="E1627" t="str">
            <v>DEF</v>
          </cell>
          <cell r="F1627" t="str">
            <v>HU</v>
          </cell>
          <cell r="G1627">
            <v>-6.4504894746419748</v>
          </cell>
          <cell r="H1627">
            <v>-7.7792128103925924</v>
          </cell>
          <cell r="I1627">
            <v>-9.210522400084006</v>
          </cell>
          <cell r="J1627">
            <v>-6.446323307392996</v>
          </cell>
          <cell r="K1627" t="str">
            <v>.</v>
          </cell>
          <cell r="L1627" t="str">
            <v>.</v>
          </cell>
        </row>
        <row r="1628">
          <cell r="A1628" t="str">
            <v>EDP_2007_A_MT_DEF</v>
          </cell>
          <cell r="B1628" t="str">
            <v>EDP</v>
          </cell>
          <cell r="C1628">
            <v>2007</v>
          </cell>
          <cell r="D1628" t="str">
            <v>A</v>
          </cell>
          <cell r="E1628" t="str">
            <v>DEF</v>
          </cell>
          <cell r="F1628" t="str">
            <v>MT</v>
          </cell>
          <cell r="G1628">
            <v>-4.8749323599420729</v>
          </cell>
          <cell r="H1628">
            <v>-3.0830230275783475</v>
          </cell>
          <cell r="I1628">
            <v>-2.5369244860423033</v>
          </cell>
          <cell r="J1628">
            <v>-1.6237768097977427</v>
          </cell>
          <cell r="K1628" t="str">
            <v>.</v>
          </cell>
          <cell r="L1628" t="str">
            <v>.</v>
          </cell>
        </row>
        <row r="1629">
          <cell r="A1629" t="str">
            <v>EDP_2007_A_PL_DEF</v>
          </cell>
          <cell r="B1629" t="str">
            <v>EDP</v>
          </cell>
          <cell r="C1629">
            <v>2007</v>
          </cell>
          <cell r="D1629" t="str">
            <v>A</v>
          </cell>
          <cell r="E1629" t="str">
            <v>DEF</v>
          </cell>
          <cell r="F1629" t="str">
            <v>PL</v>
          </cell>
          <cell r="G1629">
            <v>-5.6985218563217517</v>
          </cell>
          <cell r="H1629">
            <v>-4.3241038867001187</v>
          </cell>
          <cell r="I1629">
            <v>-3.7882689394582503</v>
          </cell>
          <cell r="J1629">
            <v>-2.9532422045850195</v>
          </cell>
          <cell r="K1629" t="str">
            <v>.</v>
          </cell>
          <cell r="L1629" t="str">
            <v>.</v>
          </cell>
        </row>
        <row r="1630">
          <cell r="A1630" t="str">
            <v>EDP_2007_A_RO_DEF</v>
          </cell>
          <cell r="B1630" t="str">
            <v>EDP</v>
          </cell>
          <cell r="C1630">
            <v>2007</v>
          </cell>
          <cell r="D1630" t="str">
            <v>A</v>
          </cell>
          <cell r="E1630" t="str">
            <v>DEF</v>
          </cell>
          <cell r="F1630" t="str">
            <v>RO</v>
          </cell>
          <cell r="G1630">
            <v>-1.5102520075563317</v>
          </cell>
          <cell r="H1630">
            <v>-1.3781393227096337</v>
          </cell>
          <cell r="I1630">
            <v>-1.8627817462867022</v>
          </cell>
          <cell r="J1630">
            <v>-2.8780143663417137</v>
          </cell>
          <cell r="K1630" t="str">
            <v>.</v>
          </cell>
          <cell r="L1630" t="str">
            <v>.</v>
          </cell>
        </row>
        <row r="1631">
          <cell r="A1631" t="str">
            <v>EDP_2007_A_SK_DEF</v>
          </cell>
          <cell r="B1631" t="str">
            <v>EDP</v>
          </cell>
          <cell r="C1631">
            <v>2007</v>
          </cell>
          <cell r="D1631" t="str">
            <v>A</v>
          </cell>
          <cell r="E1631" t="str">
            <v>DEF</v>
          </cell>
          <cell r="F1631" t="str">
            <v>SK</v>
          </cell>
          <cell r="G1631">
            <v>-2.3595065811940077</v>
          </cell>
          <cell r="H1631">
            <v>-2.8026642411201501</v>
          </cell>
          <cell r="I1631">
            <v>-3.6885391603743853</v>
          </cell>
          <cell r="J1631">
            <v>-2.6713877553483996</v>
          </cell>
          <cell r="K1631" t="str">
            <v>.</v>
          </cell>
          <cell r="L1631" t="str">
            <v>.</v>
          </cell>
        </row>
        <row r="1632">
          <cell r="A1632" t="str">
            <v>EDP_2007_A_SE_DEF</v>
          </cell>
          <cell r="B1632" t="str">
            <v>EDP</v>
          </cell>
          <cell r="C1632">
            <v>2007</v>
          </cell>
          <cell r="D1632" t="str">
            <v>A</v>
          </cell>
          <cell r="E1632" t="str">
            <v>DEF</v>
          </cell>
          <cell r="F1632" t="str">
            <v>SE</v>
          </cell>
          <cell r="G1632">
            <v>0.81545977943561465</v>
          </cell>
          <cell r="H1632">
            <v>2.3519900604632684</v>
          </cell>
          <cell r="I1632">
            <v>2.4577416194814083</v>
          </cell>
          <cell r="J1632">
            <v>3.0021178294141202</v>
          </cell>
          <cell r="K1632" t="str">
            <v>.</v>
          </cell>
          <cell r="L1632" t="str">
            <v>.</v>
          </cell>
        </row>
        <row r="1633">
          <cell r="A1633" t="str">
            <v>EDP_2007_A_GB_DEF</v>
          </cell>
          <cell r="B1633" t="str">
            <v>EDP</v>
          </cell>
          <cell r="C1633">
            <v>2007</v>
          </cell>
          <cell r="D1633" t="str">
            <v>A</v>
          </cell>
          <cell r="E1633" t="str">
            <v>DEF</v>
          </cell>
          <cell r="F1633" t="str">
            <v>GB</v>
          </cell>
          <cell r="G1633">
            <v>-3.2863468469551051</v>
          </cell>
          <cell r="H1633">
            <v>-3.2481592730003372</v>
          </cell>
          <cell r="I1633">
            <v>-2.6019937540695008</v>
          </cell>
          <cell r="J1633">
            <v>-2.5746703537207134</v>
          </cell>
          <cell r="K1633" t="str">
            <v>.</v>
          </cell>
          <cell r="L1633" t="str">
            <v>.</v>
          </cell>
        </row>
        <row r="1634">
          <cell r="A1634" t="str">
            <v>EDP_2007_A_I4_DEF</v>
          </cell>
          <cell r="B1634" t="str">
            <v>EDP</v>
          </cell>
          <cell r="C1634">
            <v>2007</v>
          </cell>
          <cell r="D1634" t="str">
            <v>A</v>
          </cell>
          <cell r="E1634" t="str">
            <v>DEF</v>
          </cell>
          <cell r="F1634" t="str">
            <v>I4</v>
          </cell>
          <cell r="G1634">
            <v>-2.8125718807240618</v>
          </cell>
          <cell r="H1634">
            <v>-2.4240804846633561</v>
          </cell>
          <cell r="I1634">
            <v>-1.540135147266515</v>
          </cell>
          <cell r="J1634">
            <v>-0.86489711956643034</v>
          </cell>
          <cell r="K1634" t="str">
            <v>.</v>
          </cell>
          <cell r="L1634" t="str">
            <v>.</v>
          </cell>
        </row>
        <row r="1635">
          <cell r="A1635" t="str">
            <v>EDP_2007_A_D3_DEF</v>
          </cell>
          <cell r="B1635" t="str">
            <v>EDP</v>
          </cell>
          <cell r="C1635">
            <v>2007</v>
          </cell>
          <cell r="D1635" t="str">
            <v>A</v>
          </cell>
          <cell r="E1635" t="str">
            <v>DEF</v>
          </cell>
          <cell r="F1635" t="str">
            <v>D3</v>
          </cell>
          <cell r="G1635">
            <v>-2.7719014351855753</v>
          </cell>
          <cell r="H1635">
            <v>-2.3718734320430475</v>
          </cell>
          <cell r="I1635">
            <v>-1.6126726032271381</v>
          </cell>
          <cell r="J1635">
            <v>-1.0920640484845976</v>
          </cell>
          <cell r="K1635" t="str">
            <v>.</v>
          </cell>
          <cell r="L1635" t="str">
            <v>.</v>
          </cell>
        </row>
        <row r="1636">
          <cell r="A1636" t="str">
            <v>EDP_2007_A_BE_MAL</v>
          </cell>
          <cell r="B1636" t="str">
            <v>EDP</v>
          </cell>
          <cell r="C1636">
            <v>2007</v>
          </cell>
          <cell r="D1636" t="str">
            <v>A</v>
          </cell>
          <cell r="E1636" t="str">
            <v>MAL</v>
          </cell>
          <cell r="F1636" t="str">
            <v>BE</v>
          </cell>
          <cell r="G1636">
            <v>94.247644033276956</v>
          </cell>
          <cell r="H1636">
            <v>90.416437612181511</v>
          </cell>
          <cell r="I1636">
            <v>86.618617783982145</v>
          </cell>
          <cell r="J1636">
            <v>83.706746480163702</v>
          </cell>
          <cell r="K1636">
            <v>84.981198541444641</v>
          </cell>
          <cell r="L1636" t="str">
            <v>.</v>
          </cell>
        </row>
        <row r="1637">
          <cell r="A1637" t="str">
            <v>EDP_2007_A_DE_MAL</v>
          </cell>
          <cell r="B1637" t="str">
            <v>EDP</v>
          </cell>
          <cell r="C1637">
            <v>2007</v>
          </cell>
          <cell r="D1637" t="str">
            <v>A</v>
          </cell>
          <cell r="E1637" t="str">
            <v>MAL</v>
          </cell>
          <cell r="F1637" t="str">
            <v>DE</v>
          </cell>
          <cell r="G1637">
            <v>65.625361794500719</v>
          </cell>
          <cell r="H1637">
            <v>67.784727791143183</v>
          </cell>
          <cell r="I1637">
            <v>67.543148738265444</v>
          </cell>
          <cell r="J1637">
            <v>65.083819694523783</v>
          </cell>
          <cell r="K1637" t="str">
            <v>.</v>
          </cell>
          <cell r="L1637" t="str">
            <v>.</v>
          </cell>
        </row>
        <row r="1638">
          <cell r="A1638" t="str">
            <v>EDP_2007_A_IE_MAL</v>
          </cell>
          <cell r="B1638" t="str">
            <v>EDP</v>
          </cell>
          <cell r="C1638">
            <v>2007</v>
          </cell>
          <cell r="D1638" t="str">
            <v>A</v>
          </cell>
          <cell r="E1638" t="str">
            <v>MAL</v>
          </cell>
          <cell r="F1638" t="str">
            <v>IE</v>
          </cell>
          <cell r="G1638">
            <v>29.52754845052592</v>
          </cell>
          <cell r="H1638">
            <v>27.386716863366729</v>
          </cell>
          <cell r="I1638">
            <v>25.054234280644515</v>
          </cell>
          <cell r="J1638">
            <v>24.233427508818977</v>
          </cell>
          <cell r="K1638" t="str">
            <v>.</v>
          </cell>
          <cell r="L1638" t="str">
            <v>.</v>
          </cell>
        </row>
        <row r="1639">
          <cell r="A1639" t="str">
            <v>EDP_2007_A_GR_MAL</v>
          </cell>
          <cell r="B1639" t="str">
            <v>EDP</v>
          </cell>
          <cell r="C1639">
            <v>2007</v>
          </cell>
          <cell r="D1639" t="str">
            <v>A</v>
          </cell>
          <cell r="E1639" t="str">
            <v>MAL</v>
          </cell>
          <cell r="F1639" t="str">
            <v>GR</v>
          </cell>
          <cell r="G1639">
            <v>98.63787285733568</v>
          </cell>
          <cell r="H1639">
            <v>98.014692184140699</v>
          </cell>
          <cell r="I1639">
            <v>95.342196882959087</v>
          </cell>
          <cell r="J1639">
            <v>92.998012136430219</v>
          </cell>
          <cell r="K1639" t="str">
            <v>.</v>
          </cell>
          <cell r="L1639" t="str">
            <v>.</v>
          </cell>
        </row>
        <row r="1640">
          <cell r="A1640" t="str">
            <v>EDP_2007_A_ES_MAL</v>
          </cell>
          <cell r="B1640" t="str">
            <v>EDP</v>
          </cell>
          <cell r="C1640">
            <v>2007</v>
          </cell>
          <cell r="D1640" t="str">
            <v>A</v>
          </cell>
          <cell r="E1640" t="str">
            <v>MAL</v>
          </cell>
          <cell r="F1640" t="str">
            <v>ES</v>
          </cell>
          <cell r="G1640">
            <v>46.177479840483592</v>
          </cell>
          <cell r="H1640">
            <v>43.032197699378059</v>
          </cell>
          <cell r="I1640">
            <v>39.667915111208067</v>
          </cell>
          <cell r="J1640">
            <v>36.244125202169158</v>
          </cell>
          <cell r="K1640" t="str">
            <v>.</v>
          </cell>
          <cell r="L1640" t="str">
            <v>.</v>
          </cell>
        </row>
        <row r="1641">
          <cell r="A1641" t="str">
            <v>EDP_2007_A_FR_MAL</v>
          </cell>
          <cell r="B1641" t="str">
            <v>EDP</v>
          </cell>
          <cell r="C1641">
            <v>2007</v>
          </cell>
          <cell r="D1641" t="str">
            <v>A</v>
          </cell>
          <cell r="E1641" t="str">
            <v>MAL</v>
          </cell>
          <cell r="F1641" t="str">
            <v>FR</v>
          </cell>
          <cell r="G1641">
            <v>64.868036109141784</v>
          </cell>
          <cell r="H1641">
            <v>66.662669587251102</v>
          </cell>
          <cell r="I1641">
            <v>64.194600760286519</v>
          </cell>
          <cell r="J1641">
            <v>64.176296694436985</v>
          </cell>
          <cell r="K1641" t="str">
            <v>.</v>
          </cell>
          <cell r="L1641" t="str">
            <v>.</v>
          </cell>
        </row>
        <row r="1642">
          <cell r="A1642" t="str">
            <v>EDP_2007_A_IT_MAL</v>
          </cell>
          <cell r="B1642" t="str">
            <v>EDP</v>
          </cell>
          <cell r="C1642">
            <v>2007</v>
          </cell>
          <cell r="D1642" t="str">
            <v>A</v>
          </cell>
          <cell r="E1642" t="str">
            <v>MAL</v>
          </cell>
          <cell r="F1642" t="str">
            <v>IT</v>
          </cell>
          <cell r="G1642">
            <v>103.80110158722624</v>
          </cell>
          <cell r="H1642">
            <v>106.19442914083011</v>
          </cell>
          <cell r="I1642">
            <v>106.78053627454503</v>
          </cell>
          <cell r="J1642">
            <v>105.10001537849593</v>
          </cell>
          <cell r="K1642" t="str">
            <v>.</v>
          </cell>
          <cell r="L1642" t="str">
            <v>.</v>
          </cell>
        </row>
        <row r="1643">
          <cell r="A1643" t="str">
            <v>EDP_2007_A_LU_MAL</v>
          </cell>
          <cell r="B1643" t="str">
            <v>EDP</v>
          </cell>
          <cell r="C1643">
            <v>2007</v>
          </cell>
          <cell r="D1643" t="str">
            <v>A</v>
          </cell>
          <cell r="E1643" t="str">
            <v>MAL</v>
          </cell>
          <cell r="F1643" t="str">
            <v>LU</v>
          </cell>
          <cell r="G1643">
            <v>6.5869237563813465</v>
          </cell>
          <cell r="H1643">
            <v>6.1980071932034235</v>
          </cell>
          <cell r="I1643">
            <v>7.9107044386762517</v>
          </cell>
          <cell r="J1643">
            <v>6.8527663940066308</v>
          </cell>
          <cell r="K1643" t="str">
            <v>.</v>
          </cell>
          <cell r="L1643" t="str">
            <v>.</v>
          </cell>
        </row>
        <row r="1644">
          <cell r="A1644" t="str">
            <v>EDP_2007_A_NL_MAL</v>
          </cell>
          <cell r="B1644" t="str">
            <v>EDP</v>
          </cell>
          <cell r="C1644">
            <v>2007</v>
          </cell>
          <cell r="D1644" t="str">
            <v>A</v>
          </cell>
          <cell r="E1644" t="str">
            <v>MAL</v>
          </cell>
          <cell r="F1644" t="str">
            <v>NL</v>
          </cell>
          <cell r="G1644">
            <v>52.445519398025993</v>
          </cell>
          <cell r="H1644">
            <v>52.306449965026999</v>
          </cell>
          <cell r="I1644">
            <v>47.879376558043433</v>
          </cell>
          <cell r="J1644">
            <v>46.848967700165453</v>
          </cell>
          <cell r="K1644" t="str">
            <v>.</v>
          </cell>
          <cell r="L1644" t="str">
            <v>.</v>
          </cell>
        </row>
        <row r="1645">
          <cell r="A1645" t="str">
            <v>EDP_2007_A_AT_MAL</v>
          </cell>
          <cell r="B1645" t="str">
            <v>EDP</v>
          </cell>
          <cell r="C1645">
            <v>2007</v>
          </cell>
          <cell r="D1645" t="str">
            <v>A</v>
          </cell>
          <cell r="E1645" t="str">
            <v>MAL</v>
          </cell>
          <cell r="F1645" t="str">
            <v>AT</v>
          </cell>
          <cell r="G1645">
            <v>63.772675822181832</v>
          </cell>
          <cell r="H1645">
            <v>63.394422453665491</v>
          </cell>
          <cell r="I1645">
            <v>61.672906879175116</v>
          </cell>
          <cell r="J1645">
            <v>59.876506995981345</v>
          </cell>
          <cell r="K1645" t="str">
            <v>.</v>
          </cell>
          <cell r="L1645" t="str">
            <v>.</v>
          </cell>
        </row>
        <row r="1646">
          <cell r="A1646" t="str">
            <v>EDP_2007_A_PT_MAL</v>
          </cell>
          <cell r="B1646" t="str">
            <v>EDP</v>
          </cell>
          <cell r="C1646">
            <v>2007</v>
          </cell>
          <cell r="D1646" t="str">
            <v>A</v>
          </cell>
          <cell r="E1646" t="str">
            <v>MAL</v>
          </cell>
          <cell r="F1646" t="str">
            <v>PT</v>
          </cell>
          <cell r="G1646">
            <v>58.294571492007108</v>
          </cell>
          <cell r="H1646">
            <v>63.695409592231726</v>
          </cell>
          <cell r="I1646">
            <v>64.824203528499439</v>
          </cell>
          <cell r="J1646">
            <v>64.752631387507066</v>
          </cell>
          <cell r="K1646" t="str">
            <v>.</v>
          </cell>
          <cell r="L1646" t="str">
            <v>.</v>
          </cell>
        </row>
        <row r="1647">
          <cell r="A1647" t="str">
            <v>EDP_2007_A_SI_MAL</v>
          </cell>
          <cell r="B1647" t="str">
            <v>EDP</v>
          </cell>
          <cell r="C1647">
            <v>2007</v>
          </cell>
          <cell r="D1647" t="str">
            <v>A</v>
          </cell>
          <cell r="E1647" t="str">
            <v>MAL</v>
          </cell>
          <cell r="F1647" t="str">
            <v>SI</v>
          </cell>
          <cell r="G1647">
            <v>27.573622331169027</v>
          </cell>
          <cell r="H1647">
            <v>27.404630438636218</v>
          </cell>
          <cell r="I1647">
            <v>27.081702050243059</v>
          </cell>
          <cell r="J1647">
            <v>25.589808926412573</v>
          </cell>
          <cell r="K1647" t="str">
            <v>.</v>
          </cell>
          <cell r="L1647" t="str">
            <v>.</v>
          </cell>
        </row>
        <row r="1648">
          <cell r="A1648" t="str">
            <v>EDP_2007_A_FI_MAL</v>
          </cell>
          <cell r="B1648" t="str">
            <v>EDP</v>
          </cell>
          <cell r="C1648">
            <v>2007</v>
          </cell>
          <cell r="D1648" t="str">
            <v>A</v>
          </cell>
          <cell r="E1648" t="str">
            <v>MAL</v>
          </cell>
          <cell r="F1648" t="str">
            <v>FI</v>
          </cell>
          <cell r="G1648">
            <v>44.137976303784171</v>
          </cell>
          <cell r="H1648">
            <v>41.392321299041754</v>
          </cell>
          <cell r="I1648">
            <v>39.228549879685389</v>
          </cell>
          <cell r="J1648">
            <v>36.079335999463794</v>
          </cell>
          <cell r="K1648" t="str">
            <v>.</v>
          </cell>
          <cell r="L1648" t="str">
            <v>.</v>
          </cell>
        </row>
        <row r="1649">
          <cell r="A1649" t="str">
            <v>EDP_2007_A_BG_MAL</v>
          </cell>
          <cell r="B1649" t="str">
            <v>EDP</v>
          </cell>
          <cell r="C1649">
            <v>2007</v>
          </cell>
          <cell r="D1649" t="str">
            <v>A</v>
          </cell>
          <cell r="E1649" t="str">
            <v>MAL</v>
          </cell>
          <cell r="F1649" t="str">
            <v>BG</v>
          </cell>
          <cell r="G1649">
            <v>37.915668546995335</v>
          </cell>
          <cell r="H1649">
            <v>29.202981517396079</v>
          </cell>
          <cell r="I1649">
            <v>22.792365199323704</v>
          </cell>
          <cell r="J1649">
            <v>19.830854476523768</v>
          </cell>
          <cell r="K1649" t="str">
            <v>.</v>
          </cell>
          <cell r="L1649" t="str">
            <v>.</v>
          </cell>
        </row>
        <row r="1650">
          <cell r="A1650" t="str">
            <v>EDP_2007_A_CZ_MAL</v>
          </cell>
          <cell r="B1650" t="str">
            <v>EDP</v>
          </cell>
          <cell r="C1650">
            <v>2007</v>
          </cell>
          <cell r="D1650" t="str">
            <v>A</v>
          </cell>
          <cell r="E1650" t="str">
            <v>MAL</v>
          </cell>
          <cell r="F1650" t="str">
            <v>CZ</v>
          </cell>
          <cell r="G1650">
            <v>30.379193693818518</v>
          </cell>
          <cell r="H1650">
            <v>30.239593911347843</v>
          </cell>
          <cell r="I1650">
            <v>30.108064919407745</v>
          </cell>
          <cell r="J1650">
            <v>30.35402430436994</v>
          </cell>
          <cell r="K1650" t="str">
            <v>.</v>
          </cell>
          <cell r="L1650" t="str">
            <v>.</v>
          </cell>
        </row>
        <row r="1651">
          <cell r="A1651" t="str">
            <v>EDP_2007_A_DK_MAL</v>
          </cell>
          <cell r="B1651" t="str">
            <v>EDP</v>
          </cell>
          <cell r="C1651">
            <v>2007</v>
          </cell>
          <cell r="D1651" t="str">
            <v>A</v>
          </cell>
          <cell r="E1651" t="str">
            <v>MAL</v>
          </cell>
          <cell r="F1651" t="str">
            <v>DK</v>
          </cell>
          <cell r="G1651">
            <v>43.970154837710595</v>
          </cell>
          <cell r="H1651">
            <v>36.276544539929006</v>
          </cell>
          <cell r="I1651">
            <v>30.282271200786742</v>
          </cell>
          <cell r="J1651">
            <v>25.781524411661398</v>
          </cell>
          <cell r="K1651" t="str">
            <v>.</v>
          </cell>
          <cell r="L1651" t="str">
            <v>.</v>
          </cell>
        </row>
        <row r="1652">
          <cell r="A1652" t="str">
            <v>EDP_2007_A_EE_MAL</v>
          </cell>
          <cell r="B1652" t="str">
            <v>EDP</v>
          </cell>
          <cell r="C1652">
            <v>2007</v>
          </cell>
          <cell r="D1652" t="str">
            <v>A</v>
          </cell>
          <cell r="E1652" t="str">
            <v>MAL</v>
          </cell>
          <cell r="F1652" t="str">
            <v>EE</v>
          </cell>
          <cell r="G1652">
            <v>5.075271972946112</v>
          </cell>
          <cell r="H1652">
            <v>4.3890257252326217</v>
          </cell>
          <cell r="I1652">
            <v>4.0089635421445857</v>
          </cell>
          <cell r="J1652">
            <v>2.7529630011336699</v>
          </cell>
          <cell r="K1652" t="str">
            <v>.</v>
          </cell>
          <cell r="L1652" t="str">
            <v>.</v>
          </cell>
        </row>
        <row r="1653">
          <cell r="A1653" t="str">
            <v>EDP_2007_A_CY_MAL</v>
          </cell>
          <cell r="B1653" t="str">
            <v>EDP</v>
          </cell>
          <cell r="C1653">
            <v>2007</v>
          </cell>
          <cell r="D1653" t="str">
            <v>A</v>
          </cell>
          <cell r="E1653" t="str">
            <v>MAL</v>
          </cell>
          <cell r="F1653" t="str">
            <v>CY</v>
          </cell>
          <cell r="G1653">
            <v>70.197682897188685</v>
          </cell>
          <cell r="H1653">
            <v>69.080224898782859</v>
          </cell>
          <cell r="I1653">
            <v>65.170590832607374</v>
          </cell>
          <cell r="J1653">
            <v>60.510665732928715</v>
          </cell>
          <cell r="K1653" t="str">
            <v>.</v>
          </cell>
          <cell r="L1653" t="str">
            <v>.</v>
          </cell>
        </row>
        <row r="1654">
          <cell r="A1654" t="str">
            <v>EDP_2007_A_LV_MAL</v>
          </cell>
          <cell r="B1654" t="str">
            <v>EDP</v>
          </cell>
          <cell r="C1654">
            <v>2007</v>
          </cell>
          <cell r="D1654" t="str">
            <v>A</v>
          </cell>
          <cell r="E1654" t="str">
            <v>MAL</v>
          </cell>
          <cell r="F1654" t="str">
            <v>LV</v>
          </cell>
          <cell r="G1654">
            <v>14.524177819624722</v>
          </cell>
          <cell r="H1654">
            <v>12.475853009680874</v>
          </cell>
          <cell r="I1654">
            <v>10.579065576535548</v>
          </cell>
          <cell r="J1654">
            <v>11.296561341700613</v>
          </cell>
          <cell r="K1654" t="str">
            <v>.</v>
          </cell>
          <cell r="L1654" t="str">
            <v>.</v>
          </cell>
        </row>
        <row r="1655">
          <cell r="A1655" t="str">
            <v>EDP_2007_A_LT_MAL</v>
          </cell>
          <cell r="B1655" t="str">
            <v>EDP</v>
          </cell>
          <cell r="C1655">
            <v>2007</v>
          </cell>
          <cell r="D1655" t="str">
            <v>A</v>
          </cell>
          <cell r="E1655" t="str">
            <v>MAL</v>
          </cell>
          <cell r="F1655" t="str">
            <v>LT</v>
          </cell>
          <cell r="G1655">
            <v>19.421538441873434</v>
          </cell>
          <cell r="H1655">
            <v>18.599083221724733</v>
          </cell>
          <cell r="I1655">
            <v>18.238768722864972</v>
          </cell>
          <cell r="J1655">
            <v>17.680183722905589</v>
          </cell>
          <cell r="K1655" t="str">
            <v>.</v>
          </cell>
          <cell r="L1655" t="str">
            <v>.</v>
          </cell>
        </row>
        <row r="1656">
          <cell r="A1656" t="str">
            <v>EDP_2007_A_HU_MAL</v>
          </cell>
          <cell r="B1656" t="str">
            <v>EDP</v>
          </cell>
          <cell r="C1656">
            <v>2007</v>
          </cell>
          <cell r="D1656" t="str">
            <v>A</v>
          </cell>
          <cell r="E1656" t="str">
            <v>MAL</v>
          </cell>
          <cell r="F1656" t="str">
            <v>HU</v>
          </cell>
          <cell r="G1656">
            <v>59.352916502349991</v>
          </cell>
          <cell r="H1656">
            <v>61.584469401239886</v>
          </cell>
          <cell r="I1656">
            <v>65.632659760280717</v>
          </cell>
          <cell r="J1656">
            <v>65.593385214007782</v>
          </cell>
          <cell r="K1656" t="str">
            <v>.</v>
          </cell>
          <cell r="L1656" t="str">
            <v>.</v>
          </cell>
        </row>
        <row r="1657">
          <cell r="A1657" t="str">
            <v>EDP_2007_A_MT_MAL</v>
          </cell>
          <cell r="B1657" t="str">
            <v>EDP</v>
          </cell>
          <cell r="C1657">
            <v>2007</v>
          </cell>
          <cell r="D1657" t="str">
            <v>A</v>
          </cell>
          <cell r="E1657" t="str">
            <v>MAL</v>
          </cell>
          <cell r="F1657" t="str">
            <v>MT</v>
          </cell>
          <cell r="G1657">
            <v>72.719396197143013</v>
          </cell>
          <cell r="H1657">
            <v>70.790059666181946</v>
          </cell>
          <cell r="I1657">
            <v>64.724137099884302</v>
          </cell>
          <cell r="J1657">
            <v>62.998245414946268</v>
          </cell>
          <cell r="K1657" t="str">
            <v>.</v>
          </cell>
          <cell r="L1657" t="str">
            <v>.</v>
          </cell>
        </row>
        <row r="1658">
          <cell r="A1658" t="str">
            <v>EDP_2007_A_PL_MAL</v>
          </cell>
          <cell r="B1658" t="str">
            <v>EDP</v>
          </cell>
          <cell r="C1658">
            <v>2007</v>
          </cell>
          <cell r="D1658" t="str">
            <v>A</v>
          </cell>
          <cell r="E1658" t="str">
            <v>MAL</v>
          </cell>
          <cell r="F1658" t="str">
            <v>PL</v>
          </cell>
          <cell r="G1658">
            <v>45.685845254602839</v>
          </cell>
          <cell r="H1658">
            <v>47.060008013814681</v>
          </cell>
          <cell r="I1658">
            <v>47.647223055403067</v>
          </cell>
          <cell r="J1658">
            <v>47.140629510985413</v>
          </cell>
          <cell r="K1658" t="str">
            <v>.</v>
          </cell>
          <cell r="L1658" t="str">
            <v>.</v>
          </cell>
        </row>
        <row r="1659">
          <cell r="A1659" t="str">
            <v>EDP_2007_A_RO_MAL</v>
          </cell>
          <cell r="B1659" t="str">
            <v>EDP</v>
          </cell>
          <cell r="C1659">
            <v>2007</v>
          </cell>
          <cell r="D1659" t="str">
            <v>A</v>
          </cell>
          <cell r="E1659" t="str">
            <v>MAL</v>
          </cell>
          <cell r="F1659" t="str">
            <v>RO</v>
          </cell>
          <cell r="G1659">
            <v>18.80193355102147</v>
          </cell>
          <cell r="H1659">
            <v>15.828796470585786</v>
          </cell>
          <cell r="I1659">
            <v>12.430216869440274</v>
          </cell>
          <cell r="J1659">
            <v>11.952129297075423</v>
          </cell>
          <cell r="K1659" t="str">
            <v>.</v>
          </cell>
          <cell r="L1659" t="str">
            <v>.</v>
          </cell>
        </row>
        <row r="1660">
          <cell r="A1660" t="str">
            <v>EDP_2007_A_SK_MAL</v>
          </cell>
          <cell r="B1660" t="str">
            <v>EDP</v>
          </cell>
          <cell r="C1660">
            <v>2007</v>
          </cell>
          <cell r="D1660" t="str">
            <v>A</v>
          </cell>
          <cell r="E1660" t="str">
            <v>MAL</v>
          </cell>
          <cell r="F1660" t="str">
            <v>SK</v>
          </cell>
          <cell r="G1660">
            <v>41.427116296524225</v>
          </cell>
          <cell r="H1660">
            <v>34.167148611628214</v>
          </cell>
          <cell r="I1660">
            <v>30.440239748417213</v>
          </cell>
          <cell r="J1660">
            <v>30.397193684803131</v>
          </cell>
          <cell r="K1660" t="str">
            <v>.</v>
          </cell>
          <cell r="L1660" t="str">
            <v>.</v>
          </cell>
        </row>
        <row r="1661">
          <cell r="A1661" t="str">
            <v>EDP_2007_A_SE_MAL</v>
          </cell>
          <cell r="B1661" t="str">
            <v>EDP</v>
          </cell>
          <cell r="C1661">
            <v>2007</v>
          </cell>
          <cell r="D1661" t="str">
            <v>A</v>
          </cell>
          <cell r="E1661" t="str">
            <v>MAL</v>
          </cell>
          <cell r="F1661" t="str">
            <v>SE</v>
          </cell>
          <cell r="G1661">
            <v>52.420726876918089</v>
          </cell>
          <cell r="H1661">
            <v>52.155344953674287</v>
          </cell>
          <cell r="I1661">
            <v>47.00499267942817</v>
          </cell>
          <cell r="J1661">
            <v>39.744465850747815</v>
          </cell>
          <cell r="K1661" t="str">
            <v>.</v>
          </cell>
          <cell r="L1661" t="str">
            <v>.</v>
          </cell>
        </row>
        <row r="1662">
          <cell r="A1662" t="str">
            <v>EDP_2007_A_GB_MAL</v>
          </cell>
          <cell r="B1662" t="str">
            <v>EDP</v>
          </cell>
          <cell r="C1662">
            <v>2007</v>
          </cell>
          <cell r="D1662" t="str">
            <v>A</v>
          </cell>
          <cell r="E1662" t="str">
            <v>MAL</v>
          </cell>
          <cell r="F1662" t="str">
            <v>GB</v>
          </cell>
          <cell r="G1662">
            <v>40.418544095722154</v>
          </cell>
          <cell r="H1662">
            <v>42.097760581396088</v>
          </cell>
          <cell r="I1662">
            <v>43.217950418404996</v>
          </cell>
          <cell r="J1662">
            <v>43.825615350551551</v>
          </cell>
          <cell r="K1662" t="str">
            <v>.</v>
          </cell>
          <cell r="L1662" t="str">
            <v>.</v>
          </cell>
        </row>
        <row r="1663">
          <cell r="A1663" t="str">
            <v>EDP_2007_A_I4_MAL</v>
          </cell>
          <cell r="B1663" t="str">
            <v>EDP</v>
          </cell>
          <cell r="C1663">
            <v>2007</v>
          </cell>
          <cell r="D1663" t="str">
            <v>A</v>
          </cell>
          <cell r="E1663" t="str">
            <v>MAL</v>
          </cell>
          <cell r="F1663" t="str">
            <v>I4</v>
          </cell>
          <cell r="G1663">
            <v>69.556240544596037</v>
          </cell>
          <cell r="H1663">
            <v>70.251548523152721</v>
          </cell>
          <cell r="I1663">
            <v>68.584451420638501</v>
          </cell>
          <cell r="J1663">
            <v>66.673956270616557</v>
          </cell>
          <cell r="K1663" t="str">
            <v>.</v>
          </cell>
          <cell r="L1663" t="str">
            <v>.</v>
          </cell>
        </row>
        <row r="1664">
          <cell r="A1664" t="str">
            <v>EDP_2007_A_D3_MAL</v>
          </cell>
          <cell r="B1664" t="str">
            <v>EDP</v>
          </cell>
          <cell r="C1664">
            <v>2007</v>
          </cell>
          <cell r="D1664" t="str">
            <v>A</v>
          </cell>
          <cell r="E1664" t="str">
            <v>MAL</v>
          </cell>
          <cell r="F1664" t="str">
            <v>D3</v>
          </cell>
          <cell r="G1664">
            <v>62.01195269351954</v>
          </cell>
          <cell r="H1664">
            <v>62.555182177782399</v>
          </cell>
          <cell r="I1664">
            <v>61.192038248806988</v>
          </cell>
          <cell r="J1664">
            <v>59.550499201312583</v>
          </cell>
          <cell r="K1664" t="str">
            <v>.</v>
          </cell>
          <cell r="L1664" t="str">
            <v>.</v>
          </cell>
        </row>
        <row r="1665">
          <cell r="A1665" t="str">
            <v>EDP_2007_A_BE_YEN</v>
          </cell>
          <cell r="B1665" t="str">
            <v>EDP</v>
          </cell>
          <cell r="C1665">
            <v>2007</v>
          </cell>
          <cell r="D1665" t="str">
            <v>A</v>
          </cell>
          <cell r="E1665" t="str">
            <v>YEN</v>
          </cell>
          <cell r="F1665" t="str">
            <v>BE</v>
          </cell>
          <cell r="G1665">
            <v>5.4468816202325172</v>
          </cell>
          <cell r="H1665">
            <v>4.237633332182682</v>
          </cell>
          <cell r="I1665">
            <v>4.8535265559698786</v>
          </cell>
          <cell r="J1665">
            <v>3.4135341195494959</v>
          </cell>
          <cell r="K1665">
            <v>2.9618849830498135</v>
          </cell>
          <cell r="L1665" t="str">
            <v>.</v>
          </cell>
        </row>
        <row r="1666">
          <cell r="A1666" t="str">
            <v>EDP_2007_A_DE_YEN</v>
          </cell>
          <cell r="B1666" t="str">
            <v>EDP</v>
          </cell>
          <cell r="C1666">
            <v>2007</v>
          </cell>
          <cell r="D1666" t="str">
            <v>A</v>
          </cell>
          <cell r="E1666" t="str">
            <v>YEN</v>
          </cell>
          <cell r="F1666" t="str">
            <v>DE</v>
          </cell>
          <cell r="G1666">
            <v>2.1905906275995903</v>
          </cell>
          <cell r="H1666">
            <v>1.5104920405209867</v>
          </cell>
          <cell r="I1666">
            <v>3.4571861356143643</v>
          </cell>
          <cell r="J1666">
            <v>4.0349668417879627</v>
          </cell>
          <cell r="K1666" t="str">
            <v>.</v>
          </cell>
          <cell r="L1666" t="str">
            <v>.</v>
          </cell>
        </row>
        <row r="1667">
          <cell r="A1667" t="str">
            <v>EDP_2007_A_IE_YEN</v>
          </cell>
          <cell r="B1667" t="str">
            <v>EDP</v>
          </cell>
          <cell r="C1667">
            <v>2007</v>
          </cell>
          <cell r="D1667" t="str">
            <v>A</v>
          </cell>
          <cell r="E1667" t="str">
            <v>YEN</v>
          </cell>
          <cell r="F1667" t="str">
            <v>IE</v>
          </cell>
          <cell r="G1667">
            <v>6.5194780974514543</v>
          </cell>
          <cell r="H1667">
            <v>8.7513972875786123</v>
          </cell>
          <cell r="I1667">
            <v>8.1778102515201425</v>
          </cell>
          <cell r="J1667">
            <v>7.5796342405769792</v>
          </cell>
          <cell r="K1667" t="str">
            <v>.</v>
          </cell>
          <cell r="L1667" t="str">
            <v>.</v>
          </cell>
        </row>
        <row r="1668">
          <cell r="A1668" t="str">
            <v>EDP_2007_A_GR_YEN</v>
          </cell>
          <cell r="B1668" t="str">
            <v>EDP</v>
          </cell>
          <cell r="C1668">
            <v>2007</v>
          </cell>
          <cell r="D1668" t="str">
            <v>A</v>
          </cell>
          <cell r="E1668" t="str">
            <v>YEN</v>
          </cell>
          <cell r="F1668" t="str">
            <v>GR</v>
          </cell>
          <cell r="G1668">
            <v>8.1555314204299947</v>
          </cell>
          <cell r="H1668">
            <v>7.2258064516128968</v>
          </cell>
          <cell r="I1668">
            <v>7.7418445286970865</v>
          </cell>
          <cell r="J1668">
            <v>7.2000373857980691</v>
          </cell>
          <cell r="K1668" t="str">
            <v>.</v>
          </cell>
          <cell r="L1668" t="str">
            <v>.</v>
          </cell>
        </row>
        <row r="1669">
          <cell r="A1669" t="str">
            <v>EDP_2007_A_ES_YEN</v>
          </cell>
          <cell r="B1669" t="str">
            <v>EDP</v>
          </cell>
          <cell r="C1669">
            <v>2007</v>
          </cell>
          <cell r="D1669" t="str">
            <v>A</v>
          </cell>
          <cell r="E1669" t="str">
            <v>YEN</v>
          </cell>
          <cell r="F1669" t="str">
            <v>ES</v>
          </cell>
          <cell r="G1669">
            <v>7.4225121307296007</v>
          </cell>
          <cell r="H1669">
            <v>8.0148197117385394</v>
          </cell>
          <cell r="I1669">
            <v>7.98106665198965</v>
          </cell>
          <cell r="J1669">
            <v>7.1507940229613212</v>
          </cell>
          <cell r="K1669" t="str">
            <v>.</v>
          </cell>
          <cell r="L1669" t="str">
            <v>.</v>
          </cell>
        </row>
        <row r="1670">
          <cell r="A1670" t="str">
            <v>EDP_2007_A_FR_YEN</v>
          </cell>
          <cell r="B1670" t="str">
            <v>EDP</v>
          </cell>
          <cell r="C1670">
            <v>2007</v>
          </cell>
          <cell r="D1670" t="str">
            <v>A</v>
          </cell>
          <cell r="E1670" t="str">
            <v>YEN</v>
          </cell>
          <cell r="F1670" t="str">
            <v>FR</v>
          </cell>
          <cell r="G1670">
            <v>4.0992241101470199</v>
          </cell>
          <cell r="H1670">
            <v>3.4774354004272965</v>
          </cell>
          <cell r="I1670">
            <v>4.3095695320099168</v>
          </cell>
          <cell r="J1670">
            <v>3.8250939197167781</v>
          </cell>
          <cell r="K1670" t="str">
            <v>.</v>
          </cell>
          <cell r="L1670" t="str">
            <v>.</v>
          </cell>
        </row>
        <row r="1671">
          <cell r="A1671" t="str">
            <v>EDP_2007_A_IT_YEN</v>
          </cell>
          <cell r="B1671" t="str">
            <v>EDP</v>
          </cell>
          <cell r="C1671">
            <v>2007</v>
          </cell>
          <cell r="D1671" t="str">
            <v>A</v>
          </cell>
          <cell r="E1671" t="str">
            <v>YEN</v>
          </cell>
          <cell r="F1671" t="str">
            <v>IT</v>
          </cell>
          <cell r="G1671">
            <v>4.132612026473879</v>
          </cell>
          <cell r="H1671">
            <v>2.3378704229079545</v>
          </cell>
          <cell r="I1671">
            <v>3.678934231311942</v>
          </cell>
          <cell r="J1671">
            <v>4.4538400068862671</v>
          </cell>
          <cell r="K1671" t="str">
            <v>.</v>
          </cell>
          <cell r="L1671" t="str">
            <v>.</v>
          </cell>
        </row>
        <row r="1672">
          <cell r="A1672" t="str">
            <v>EDP_2007_A_LU_YEN</v>
          </cell>
          <cell r="B1672" t="str">
            <v>EDP</v>
          </cell>
          <cell r="C1672">
            <v>2007</v>
          </cell>
          <cell r="D1672" t="str">
            <v>A</v>
          </cell>
          <cell r="E1672" t="str">
            <v>YEN</v>
          </cell>
          <cell r="F1672" t="str">
            <v>LU</v>
          </cell>
          <cell r="G1672">
            <v>5.3412233843974519</v>
          </cell>
          <cell r="H1672">
            <v>5.7922730726264149</v>
          </cell>
          <cell r="I1672">
            <v>7.186003683253233</v>
          </cell>
          <cell r="J1672">
            <v>22.060933040002951</v>
          </cell>
          <cell r="K1672" t="str">
            <v>.</v>
          </cell>
          <cell r="L1672" t="str">
            <v>.</v>
          </cell>
        </row>
        <row r="1673">
          <cell r="A1673" t="str">
            <v>EDP_2007_A_NL_YEN</v>
          </cell>
          <cell r="B1673" t="str">
            <v>EDP</v>
          </cell>
          <cell r="C1673">
            <v>2007</v>
          </cell>
          <cell r="D1673" t="str">
            <v>A</v>
          </cell>
          <cell r="E1673" t="str">
            <v>YEN</v>
          </cell>
          <cell r="F1673" t="str">
            <v>NL</v>
          </cell>
          <cell r="G1673">
            <v>2.98545953935988</v>
          </cell>
          <cell r="H1673">
            <v>3.6198247499918494</v>
          </cell>
          <cell r="I1673">
            <v>4.982670680048102</v>
          </cell>
          <cell r="J1673">
            <v>4.0642007471122383</v>
          </cell>
          <cell r="K1673" t="str">
            <v>.</v>
          </cell>
          <cell r="L1673" t="str">
            <v>.</v>
          </cell>
        </row>
        <row r="1674">
          <cell r="A1674" t="str">
            <v>EDP_2007_A_AT_YEN</v>
          </cell>
          <cell r="B1674" t="str">
            <v>EDP</v>
          </cell>
          <cell r="C1674">
            <v>2007</v>
          </cell>
          <cell r="D1674" t="str">
            <v>A</v>
          </cell>
          <cell r="E1674" t="str">
            <v>YEN</v>
          </cell>
          <cell r="F1674" t="str">
            <v>AT</v>
          </cell>
          <cell r="G1674">
            <v>4.4099038355255828</v>
          </cell>
          <cell r="H1674">
            <v>3.88779800558207</v>
          </cell>
          <cell r="I1674">
            <v>5.1225267506922307</v>
          </cell>
          <cell r="J1674">
            <v>5.750663442643031</v>
          </cell>
          <cell r="K1674" t="str">
            <v>.</v>
          </cell>
          <cell r="L1674" t="str">
            <v>.</v>
          </cell>
        </row>
        <row r="1675">
          <cell r="A1675" t="str">
            <v>EDP_2007_A_PT_YEN</v>
          </cell>
          <cell r="B1675" t="str">
            <v>EDP</v>
          </cell>
          <cell r="C1675">
            <v>2007</v>
          </cell>
          <cell r="D1675" t="str">
            <v>A</v>
          </cell>
          <cell r="E1675" t="str">
            <v>YEN</v>
          </cell>
          <cell r="F1675" t="str">
            <v>PT</v>
          </cell>
          <cell r="G1675">
            <v>4.0018876896799753</v>
          </cell>
          <cell r="H1675">
            <v>3.2774339476021481</v>
          </cell>
          <cell r="I1675">
            <v>4.218561158522192</v>
          </cell>
          <cell r="J1675">
            <v>4.5601430016289299</v>
          </cell>
          <cell r="K1675" t="str">
            <v>.</v>
          </cell>
          <cell r="L1675" t="str">
            <v>.</v>
          </cell>
        </row>
        <row r="1676">
          <cell r="A1676" t="str">
            <v>EDP_2007_A_SI_YEN</v>
          </cell>
          <cell r="B1676" t="str">
            <v>EDP</v>
          </cell>
          <cell r="C1676">
            <v>2007</v>
          </cell>
          <cell r="D1676" t="str">
            <v>A</v>
          </cell>
          <cell r="E1676" t="str">
            <v>YEN</v>
          </cell>
          <cell r="F1676" t="str">
            <v>SI</v>
          </cell>
          <cell r="G1676">
            <v>7.9364265031405381</v>
          </cell>
          <cell r="H1676">
            <v>5.8702124726760729</v>
          </cell>
          <cell r="I1676">
            <v>7.8064366288428317</v>
          </cell>
          <cell r="J1676">
            <v>8.9626922459857781</v>
          </cell>
          <cell r="K1676" t="str">
            <v>.</v>
          </cell>
          <cell r="L1676" t="str">
            <v>.</v>
          </cell>
        </row>
        <row r="1677">
          <cell r="A1677" t="str">
            <v>EDP_2007_A_FI_YEN</v>
          </cell>
          <cell r="B1677" t="str">
            <v>EDP</v>
          </cell>
          <cell r="C1677">
            <v>2007</v>
          </cell>
          <cell r="D1677" t="str">
            <v>A</v>
          </cell>
          <cell r="E1677" t="str">
            <v>YEN</v>
          </cell>
          <cell r="F1677" t="str">
            <v>FI</v>
          </cell>
          <cell r="G1677">
            <v>4.3902205045978491</v>
          </cell>
          <cell r="H1677">
            <v>3.1619022613147791</v>
          </cell>
          <cell r="I1677">
            <v>6.2992326389330771</v>
          </cell>
          <cell r="J1677">
            <v>7.1673989297386669</v>
          </cell>
          <cell r="K1677" t="str">
            <v>.</v>
          </cell>
          <cell r="L1677" t="str">
            <v>.</v>
          </cell>
        </row>
        <row r="1678">
          <cell r="A1678" t="str">
            <v>EDP_2007_A_BG_YEN</v>
          </cell>
          <cell r="B1678" t="str">
            <v>EDP</v>
          </cell>
          <cell r="C1678">
            <v>2007</v>
          </cell>
          <cell r="D1678" t="str">
            <v>A</v>
          </cell>
          <cell r="E1678" t="str">
            <v>YEN</v>
          </cell>
          <cell r="F1678" t="str">
            <v>BG</v>
          </cell>
          <cell r="G1678">
            <v>12.114473836201924</v>
          </cell>
          <cell r="H1678">
            <v>10.236200190608656</v>
          </cell>
          <cell r="I1678">
            <v>14.706638315769794</v>
          </cell>
          <cell r="J1678">
            <v>11.759793037420295</v>
          </cell>
          <cell r="K1678" t="str">
            <v>.</v>
          </cell>
          <cell r="L1678" t="str">
            <v>.</v>
          </cell>
        </row>
        <row r="1679">
          <cell r="A1679" t="str">
            <v>EDP_2007_A_CZ_YEN</v>
          </cell>
          <cell r="B1679" t="str">
            <v>EDP</v>
          </cell>
          <cell r="C1679">
            <v>2007</v>
          </cell>
          <cell r="D1679" t="str">
            <v>A</v>
          </cell>
          <cell r="E1679" t="str">
            <v>YEN</v>
          </cell>
          <cell r="F1679" t="str">
            <v>CZ</v>
          </cell>
          <cell r="G1679">
            <v>9.2216475043750563</v>
          </cell>
          <cell r="H1679">
            <v>6.1447468738031858</v>
          </cell>
          <cell r="I1679">
            <v>8.1618704819256891</v>
          </cell>
          <cell r="J1679">
            <v>9.2035279380710904</v>
          </cell>
          <cell r="K1679" t="str">
            <v>.</v>
          </cell>
          <cell r="L1679" t="str">
            <v>.</v>
          </cell>
        </row>
        <row r="1680">
          <cell r="A1680" t="str">
            <v>EDP_2007_A_DK_YEN</v>
          </cell>
          <cell r="B1680" t="str">
            <v>EDP</v>
          </cell>
          <cell r="C1680">
            <v>2007</v>
          </cell>
          <cell r="D1680" t="str">
            <v>A</v>
          </cell>
          <cell r="E1680" t="str">
            <v>YEN</v>
          </cell>
          <cell r="F1680" t="str">
            <v>DK</v>
          </cell>
          <cell r="G1680">
            <v>4.1915086075495651</v>
          </cell>
          <cell r="H1680">
            <v>6.3428849821056446</v>
          </cell>
          <cell r="I1680">
            <v>5.8150720988268461</v>
          </cell>
          <cell r="J1680">
            <v>4.0180487938546463</v>
          </cell>
          <cell r="K1680" t="str">
            <v>.</v>
          </cell>
          <cell r="L1680" t="str">
            <v>.</v>
          </cell>
        </row>
        <row r="1681">
          <cell r="A1681" t="str">
            <v>EDP_2007_A_EE_YEN</v>
          </cell>
          <cell r="B1681" t="str">
            <v>EDP</v>
          </cell>
          <cell r="C1681">
            <v>2007</v>
          </cell>
          <cell r="D1681" t="str">
            <v>A</v>
          </cell>
          <cell r="E1681" t="str">
            <v>YEN</v>
          </cell>
          <cell r="F1681" t="str">
            <v>EE</v>
          </cell>
          <cell r="G1681">
            <v>10.229394897434005</v>
          </cell>
          <cell r="H1681">
            <v>16.988053867652056</v>
          </cell>
          <cell r="I1681">
            <v>18.056125706987771</v>
          </cell>
          <cell r="J1681">
            <v>17.151467441961543</v>
          </cell>
          <cell r="K1681" t="str">
            <v>.</v>
          </cell>
          <cell r="L1681" t="str">
            <v>.</v>
          </cell>
        </row>
        <row r="1682">
          <cell r="A1682" t="str">
            <v>EDP_2007_A_CY_YEN</v>
          </cell>
          <cell r="B1682" t="str">
            <v>EDP</v>
          </cell>
          <cell r="C1682">
            <v>2007</v>
          </cell>
          <cell r="D1682" t="str">
            <v>A</v>
          </cell>
          <cell r="E1682" t="str">
            <v>YEN</v>
          </cell>
          <cell r="F1682" t="str">
            <v>CY</v>
          </cell>
          <cell r="G1682">
            <v>7.5877097406842466</v>
          </cell>
          <cell r="H1682">
            <v>6.3909368332928267</v>
          </cell>
          <cell r="I1682">
            <v>6.3535175337284784</v>
          </cell>
          <cell r="J1682">
            <v>7.3558719285893233</v>
          </cell>
          <cell r="K1682" t="str">
            <v>.</v>
          </cell>
          <cell r="L1682" t="str">
            <v>.</v>
          </cell>
        </row>
        <row r="1683">
          <cell r="A1683" t="str">
            <v>EDP_2007_A_LV_YEN</v>
          </cell>
          <cell r="B1683" t="str">
            <v>EDP</v>
          </cell>
          <cell r="C1683">
            <v>2007</v>
          </cell>
          <cell r="D1683" t="str">
            <v>A</v>
          </cell>
          <cell r="E1683" t="str">
            <v>YEN</v>
          </cell>
          <cell r="F1683" t="str">
            <v>LV</v>
          </cell>
          <cell r="G1683">
            <v>16.294894256038035</v>
          </cell>
          <cell r="H1683">
            <v>21.852175667496127</v>
          </cell>
          <cell r="I1683">
            <v>24.346789416167169</v>
          </cell>
          <cell r="J1683">
            <v>20.948627127220419</v>
          </cell>
          <cell r="K1683" t="str">
            <v>.</v>
          </cell>
          <cell r="L1683" t="str">
            <v>.</v>
          </cell>
        </row>
        <row r="1684">
          <cell r="A1684" t="str">
            <v>EDP_2007_A_LT_YEN</v>
          </cell>
          <cell r="B1684" t="str">
            <v>EDP</v>
          </cell>
          <cell r="C1684">
            <v>2007</v>
          </cell>
          <cell r="D1684" t="str">
            <v>A</v>
          </cell>
          <cell r="E1684" t="str">
            <v>YEN</v>
          </cell>
          <cell r="F1684" t="str">
            <v>LT</v>
          </cell>
          <cell r="G1684">
            <v>10.180092951200621</v>
          </cell>
          <cell r="H1684">
            <v>14.05042924455195</v>
          </cell>
          <cell r="I1684">
            <v>14.744663801267578</v>
          </cell>
          <cell r="J1684">
            <v>16.428505149856178</v>
          </cell>
          <cell r="K1684" t="str">
            <v>.</v>
          </cell>
          <cell r="L1684" t="str">
            <v>.</v>
          </cell>
        </row>
        <row r="1685">
          <cell r="A1685" t="str">
            <v>EDP_2007_A_HU_YEN</v>
          </cell>
          <cell r="B1685" t="str">
            <v>EDP</v>
          </cell>
          <cell r="C1685">
            <v>2007</v>
          </cell>
          <cell r="D1685" t="str">
            <v>A</v>
          </cell>
          <cell r="E1685" t="str">
            <v>YEN</v>
          </cell>
          <cell r="F1685" t="str">
            <v>HU</v>
          </cell>
          <cell r="G1685">
            <v>9.3785554969282572</v>
          </cell>
          <cell r="H1685">
            <v>6.4583477135565772</v>
          </cell>
          <cell r="I1685">
            <v>7.7176600434194427</v>
          </cell>
          <cell r="J1685">
            <v>8.177594323169842</v>
          </cell>
          <cell r="K1685" t="str">
            <v>.</v>
          </cell>
          <cell r="L1685" t="str">
            <v>.</v>
          </cell>
        </row>
        <row r="1686">
          <cell r="A1686" t="str">
            <v>EDP_2007_A_MT_YEN</v>
          </cell>
          <cell r="B1686" t="str">
            <v>EDP</v>
          </cell>
          <cell r="C1686">
            <v>2007</v>
          </cell>
          <cell r="D1686" t="str">
            <v>A</v>
          </cell>
          <cell r="E1686" t="str">
            <v>YEN</v>
          </cell>
          <cell r="F1686" t="str">
            <v>MT</v>
          </cell>
          <cell r="G1686">
            <v>1.8214071875358115</v>
          </cell>
          <cell r="H1686">
            <v>6.0773875246188851</v>
          </cell>
          <cell r="I1686">
            <v>6.0228884997746945</v>
          </cell>
          <cell r="J1686">
            <v>6.2003100062297847</v>
          </cell>
          <cell r="K1686" t="str">
            <v>.</v>
          </cell>
          <cell r="L1686" t="str">
            <v>.</v>
          </cell>
        </row>
        <row r="1687">
          <cell r="A1687" t="str">
            <v>EDP_2007_A_PL_YEN</v>
          </cell>
          <cell r="B1687" t="str">
            <v>EDP</v>
          </cell>
          <cell r="C1687">
            <v>2007</v>
          </cell>
          <cell r="D1687" t="str">
            <v>A</v>
          </cell>
          <cell r="E1687" t="str">
            <v>YEN</v>
          </cell>
          <cell r="F1687" t="str">
            <v>PL</v>
          </cell>
          <cell r="G1687">
            <v>9.6520691307421203</v>
          </cell>
          <cell r="H1687">
            <v>6.356039448892318</v>
          </cell>
          <cell r="I1687">
            <v>7.8197745962074663</v>
          </cell>
          <cell r="J1687">
            <v>9.1213494888671249</v>
          </cell>
          <cell r="K1687" t="str">
            <v>.</v>
          </cell>
          <cell r="L1687" t="str">
            <v>.</v>
          </cell>
        </row>
        <row r="1688">
          <cell r="A1688" t="str">
            <v>EDP_2007_A_RO_YEN</v>
          </cell>
          <cell r="B1688" t="str">
            <v>EDP</v>
          </cell>
          <cell r="C1688">
            <v>2007</v>
          </cell>
          <cell r="D1688" t="str">
            <v>A</v>
          </cell>
          <cell r="E1688" t="str">
            <v>YEN</v>
          </cell>
          <cell r="F1688" t="str">
            <v>RO</v>
          </cell>
          <cell r="G1688">
            <v>24.753397366332464</v>
          </cell>
          <cell r="H1688">
            <v>16.869883733762663</v>
          </cell>
          <cell r="I1688">
            <v>18.875408873110644</v>
          </cell>
          <cell r="J1688">
            <v>13.837473497304458</v>
          </cell>
          <cell r="K1688" t="str">
            <v>.</v>
          </cell>
          <cell r="L1688" t="str">
            <v>.</v>
          </cell>
        </row>
        <row r="1689">
          <cell r="A1689" t="str">
            <v>EDP_2007_A_SK_YEN</v>
          </cell>
          <cell r="B1689" t="str">
            <v>EDP</v>
          </cell>
          <cell r="C1689">
            <v>2007</v>
          </cell>
          <cell r="D1689" t="str">
            <v>A</v>
          </cell>
          <cell r="E1689" t="str">
            <v>YEN</v>
          </cell>
          <cell r="F1689" t="str">
            <v>SK</v>
          </cell>
          <cell r="G1689">
            <v>11.386661409606518</v>
          </cell>
          <cell r="H1689">
            <v>9.0783243970880108</v>
          </cell>
          <cell r="I1689">
            <v>11.733109989153718</v>
          </cell>
          <cell r="J1689">
            <v>9.8150548363946655</v>
          </cell>
          <cell r="K1689" t="str">
            <v>.</v>
          </cell>
          <cell r="L1689" t="str">
            <v>.</v>
          </cell>
        </row>
        <row r="1690">
          <cell r="A1690" t="str">
            <v>EDP_2007_A_SE_YEN</v>
          </cell>
          <cell r="B1690" t="str">
            <v>EDP</v>
          </cell>
          <cell r="C1690">
            <v>2007</v>
          </cell>
          <cell r="D1690" t="str">
            <v>A</v>
          </cell>
          <cell r="E1690" t="str">
            <v>YEN</v>
          </cell>
          <cell r="F1690" t="str">
            <v>SE</v>
          </cell>
          <cell r="G1690">
            <v>4.2954558669080853</v>
          </cell>
          <cell r="H1690">
            <v>4.1126197634671513</v>
          </cell>
          <cell r="I1690">
            <v>6.0361791048800058</v>
          </cell>
          <cell r="J1690">
            <v>6.3504283223142153</v>
          </cell>
          <cell r="K1690" t="str">
            <v>.</v>
          </cell>
          <cell r="L1690" t="str">
            <v>.</v>
          </cell>
        </row>
        <row r="1691">
          <cell r="A1691" t="str">
            <v>EDP_2007_A_GB_YEN</v>
          </cell>
          <cell r="B1691" t="str">
            <v>EDP</v>
          </cell>
          <cell r="C1691">
            <v>2007</v>
          </cell>
          <cell r="D1691" t="str">
            <v>A</v>
          </cell>
          <cell r="E1691" t="str">
            <v>YEN</v>
          </cell>
          <cell r="F1691" t="str">
            <v>GB</v>
          </cell>
          <cell r="G1691">
            <v>5.887313536960022</v>
          </cell>
          <cell r="H1691">
            <v>4.1812144110307941</v>
          </cell>
          <cell r="I1691">
            <v>5.5549545307021191</v>
          </cell>
          <cell r="J1691">
            <v>5.5359216364820156</v>
          </cell>
          <cell r="K1691" t="str">
            <v>.</v>
          </cell>
          <cell r="L1691" t="str">
            <v>.</v>
          </cell>
        </row>
        <row r="1692">
          <cell r="A1692" t="str">
            <v>EDP_2007_A_I4_YEN</v>
          </cell>
          <cell r="B1692" t="str">
            <v>EDP</v>
          </cell>
          <cell r="C1692">
            <v>2007</v>
          </cell>
          <cell r="D1692" t="str">
            <v>A</v>
          </cell>
          <cell r="E1692" t="str">
            <v>YEN</v>
          </cell>
          <cell r="F1692" t="str">
            <v>I4</v>
          </cell>
          <cell r="G1692">
            <v>4.0451766283189841</v>
          </cell>
          <cell r="H1692">
            <v>3.4570998568578375</v>
          </cell>
          <cell r="I1692">
            <v>4.6828818298066182</v>
          </cell>
          <cell r="J1692">
            <v>4.7668487910767112</v>
          </cell>
          <cell r="K1692" t="str">
            <v>.</v>
          </cell>
          <cell r="L1692" t="str">
            <v>.</v>
          </cell>
        </row>
        <row r="1693">
          <cell r="A1693" t="str">
            <v>EDP_2007_A_D3_YEN</v>
          </cell>
          <cell r="B1693" t="str">
            <v>EDP</v>
          </cell>
          <cell r="C1693">
            <v>2007</v>
          </cell>
          <cell r="D1693" t="str">
            <v>A</v>
          </cell>
          <cell r="E1693" t="str">
            <v>YEN</v>
          </cell>
          <cell r="F1693" t="str">
            <v>D3</v>
          </cell>
          <cell r="G1693">
            <v>4.7405595100420186</v>
          </cell>
          <cell r="H1693">
            <v>3.9241128978530213</v>
          </cell>
          <cell r="I1693">
            <v>5.2190353715653259</v>
          </cell>
          <cell r="J1693">
            <v>5.2647078542082539</v>
          </cell>
          <cell r="K1693" t="str">
            <v>.</v>
          </cell>
          <cell r="L1693" t="str">
            <v>.</v>
          </cell>
        </row>
        <row r="1695">
          <cell r="A1695" t="str">
            <v>Commission forecasts Spring 2007</v>
          </cell>
          <cell r="M1695" t="str">
            <v>back to top</v>
          </cell>
          <cell r="N1695" t="str">
            <v>-</v>
          </cell>
        </row>
        <row r="1696">
          <cell r="A1696" t="str">
            <v>EC_2007_G_BE_DEF</v>
          </cell>
          <cell r="B1696" t="str">
            <v>EC</v>
          </cell>
          <cell r="C1696">
            <v>2007</v>
          </cell>
          <cell r="D1696" t="str">
            <v>G</v>
          </cell>
          <cell r="E1696" t="str">
            <v>DEF</v>
          </cell>
          <cell r="F1696" t="str">
            <v>BE</v>
          </cell>
          <cell r="G1696">
            <v>-3.5094E-2</v>
          </cell>
          <cell r="H1696">
            <v>-2.2832047000000002</v>
          </cell>
          <cell r="I1696">
            <v>0.20974870000000001</v>
          </cell>
          <cell r="J1696">
            <v>-0.13951469999999999</v>
          </cell>
          <cell r="K1696">
            <v>-0.23818449999999999</v>
          </cell>
          <cell r="L1696" t="str">
            <v xml:space="preserve"> -</v>
          </cell>
          <cell r="M1696" t="str">
            <v xml:space="preserve"> -</v>
          </cell>
          <cell r="N1696" t="str">
            <v>-</v>
          </cell>
        </row>
        <row r="1697">
          <cell r="A1697" t="str">
            <v>EC_2007_G_DE_DEF</v>
          </cell>
          <cell r="B1697" t="str">
            <v>EC</v>
          </cell>
          <cell r="C1697">
            <v>2007</v>
          </cell>
          <cell r="D1697" t="str">
            <v>G</v>
          </cell>
          <cell r="E1697" t="str">
            <v>DEF</v>
          </cell>
          <cell r="F1697" t="str">
            <v>DE</v>
          </cell>
          <cell r="G1697">
            <v>-3.7359551</v>
          </cell>
          <cell r="H1697">
            <v>-3.2298081000000001</v>
          </cell>
          <cell r="I1697">
            <v>-1.7007627999999999</v>
          </cell>
          <cell r="J1697">
            <v>-0.59061540000000001</v>
          </cell>
          <cell r="K1697">
            <v>-0.28280870000000002</v>
          </cell>
          <cell r="L1697" t="str">
            <v xml:space="preserve"> -</v>
          </cell>
          <cell r="M1697" t="str">
            <v xml:space="preserve"> -</v>
          </cell>
          <cell r="N1697" t="str">
            <v>-</v>
          </cell>
        </row>
        <row r="1698">
          <cell r="A1698" t="str">
            <v>EC_2007_G_GR_DEF</v>
          </cell>
          <cell r="B1698" t="str">
            <v>EC</v>
          </cell>
          <cell r="C1698">
            <v>2007</v>
          </cell>
          <cell r="D1698" t="str">
            <v>G</v>
          </cell>
          <cell r="E1698" t="str">
            <v>DEF</v>
          </cell>
          <cell r="F1698" t="str">
            <v>GR</v>
          </cell>
          <cell r="G1698">
            <v>-7.9439723999999998</v>
          </cell>
          <cell r="H1698">
            <v>-5.4846263000000004</v>
          </cell>
          <cell r="I1698">
            <v>-2.6202147999999998</v>
          </cell>
          <cell r="J1698">
            <v>-2.4353208</v>
          </cell>
          <cell r="K1698">
            <v>-2.7359806</v>
          </cell>
          <cell r="L1698" t="str">
            <v xml:space="preserve"> -</v>
          </cell>
          <cell r="M1698" t="str">
            <v xml:space="preserve"> -</v>
          </cell>
          <cell r="N1698" t="str">
            <v>-</v>
          </cell>
        </row>
        <row r="1699">
          <cell r="A1699" t="str">
            <v>EC_2007_G_ES_DEF</v>
          </cell>
          <cell r="B1699" t="str">
            <v>EC</v>
          </cell>
          <cell r="C1699">
            <v>2007</v>
          </cell>
          <cell r="D1699" t="str">
            <v>G</v>
          </cell>
          <cell r="E1699" t="str">
            <v>DEF</v>
          </cell>
          <cell r="F1699" t="str">
            <v>ES</v>
          </cell>
          <cell r="G1699">
            <v>-0.17973919999999999</v>
          </cell>
          <cell r="H1699">
            <v>1.1034231000000001</v>
          </cell>
          <cell r="I1699">
            <v>1.8037491000000001</v>
          </cell>
          <cell r="J1699">
            <v>1.3892321000000001</v>
          </cell>
          <cell r="K1699">
            <v>1.167068</v>
          </cell>
          <cell r="L1699" t="str">
            <v xml:space="preserve"> -</v>
          </cell>
          <cell r="M1699" t="str">
            <v xml:space="preserve"> -</v>
          </cell>
          <cell r="N1699" t="str">
            <v>-</v>
          </cell>
        </row>
        <row r="1700">
          <cell r="A1700" t="str">
            <v>EC_2007_G_FR_DEF</v>
          </cell>
          <cell r="B1700" t="str">
            <v>EC</v>
          </cell>
          <cell r="C1700">
            <v>2007</v>
          </cell>
          <cell r="D1700" t="str">
            <v>G</v>
          </cell>
          <cell r="E1700" t="str">
            <v>DEF</v>
          </cell>
          <cell r="F1700" t="str">
            <v>FR</v>
          </cell>
          <cell r="G1700">
            <v>-3.601337</v>
          </cell>
          <cell r="H1700">
            <v>-2.9607299</v>
          </cell>
          <cell r="I1700">
            <v>-2.5161592000000002</v>
          </cell>
          <cell r="J1700">
            <v>-2.4271085999999999</v>
          </cell>
          <cell r="K1700">
            <v>-1.9420788</v>
          </cell>
          <cell r="L1700" t="str">
            <v xml:space="preserve"> -</v>
          </cell>
          <cell r="M1700" t="str">
            <v xml:space="preserve"> -</v>
          </cell>
          <cell r="N1700" t="str">
            <v>-</v>
          </cell>
        </row>
        <row r="1701">
          <cell r="A1701" t="str">
            <v>EC_2007_G_IE_DEF</v>
          </cell>
          <cell r="B1701" t="str">
            <v>EC</v>
          </cell>
          <cell r="C1701">
            <v>2007</v>
          </cell>
          <cell r="D1701" t="str">
            <v>G</v>
          </cell>
          <cell r="E1701" t="str">
            <v>DEF</v>
          </cell>
          <cell r="F1701" t="str">
            <v>IE</v>
          </cell>
          <cell r="G1701">
            <v>1.3978546000000001</v>
          </cell>
          <cell r="H1701">
            <v>1.0093384000000001</v>
          </cell>
          <cell r="I1701">
            <v>2.8619927000000001</v>
          </cell>
          <cell r="J1701">
            <v>1.5038495000000001</v>
          </cell>
          <cell r="K1701">
            <v>0.95291340000000002</v>
          </cell>
          <cell r="L1701" t="str">
            <v xml:space="preserve"> -</v>
          </cell>
          <cell r="M1701" t="str">
            <v xml:space="preserve"> -</v>
          </cell>
          <cell r="N1701" t="str">
            <v>-</v>
          </cell>
        </row>
        <row r="1702">
          <cell r="A1702" t="str">
            <v>EC_2007_G_IT_DEF</v>
          </cell>
          <cell r="B1702" t="str">
            <v>EC</v>
          </cell>
          <cell r="C1702">
            <v>2007</v>
          </cell>
          <cell r="D1702" t="str">
            <v>G</v>
          </cell>
          <cell r="E1702" t="str">
            <v>DEF</v>
          </cell>
          <cell r="F1702" t="str">
            <v>IT</v>
          </cell>
          <cell r="G1702">
            <v>-3.4566452000000001</v>
          </cell>
          <cell r="H1702">
            <v>-4.1827823000000004</v>
          </cell>
          <cell r="I1702">
            <v>-4.4397421000000001</v>
          </cell>
          <cell r="J1702">
            <v>-2.0631721000000001</v>
          </cell>
          <cell r="K1702">
            <v>-2.2258208000000002</v>
          </cell>
          <cell r="L1702" t="str">
            <v xml:space="preserve"> -</v>
          </cell>
          <cell r="M1702" t="str">
            <v xml:space="preserve"> -</v>
          </cell>
          <cell r="N1702" t="str">
            <v>-</v>
          </cell>
        </row>
        <row r="1703">
          <cell r="A1703" t="str">
            <v>EC_2007_G_LU_DEF</v>
          </cell>
          <cell r="B1703" t="str">
            <v>EC</v>
          </cell>
          <cell r="C1703">
            <v>2007</v>
          </cell>
          <cell r="D1703" t="str">
            <v>G</v>
          </cell>
          <cell r="E1703" t="str">
            <v>DEF</v>
          </cell>
          <cell r="F1703" t="str">
            <v>LU</v>
          </cell>
          <cell r="G1703">
            <v>-1.2191761000000001</v>
          </cell>
          <cell r="H1703">
            <v>-0.2688084</v>
          </cell>
          <cell r="I1703">
            <v>9.3873799999999993E-2</v>
          </cell>
          <cell r="J1703">
            <v>0.41331420000000002</v>
          </cell>
          <cell r="K1703">
            <v>0.63162700000000005</v>
          </cell>
          <cell r="L1703" t="str">
            <v xml:space="preserve"> -</v>
          </cell>
          <cell r="M1703" t="str">
            <v xml:space="preserve"> -</v>
          </cell>
          <cell r="N1703" t="str">
            <v>-</v>
          </cell>
        </row>
        <row r="1704">
          <cell r="A1704" t="str">
            <v>EC_2007_G_NL_DEF</v>
          </cell>
          <cell r="B1704" t="str">
            <v>EC</v>
          </cell>
          <cell r="C1704">
            <v>2007</v>
          </cell>
          <cell r="D1704" t="str">
            <v>G</v>
          </cell>
          <cell r="E1704" t="str">
            <v>DEF</v>
          </cell>
          <cell r="F1704" t="str">
            <v>NL</v>
          </cell>
          <cell r="G1704">
            <v>-1.8058441999999999</v>
          </cell>
          <cell r="H1704">
            <v>-0.25848120000000002</v>
          </cell>
          <cell r="I1704">
            <v>0.57357610000000003</v>
          </cell>
          <cell r="J1704">
            <v>-0.6600857</v>
          </cell>
          <cell r="K1704">
            <v>2.8709700000000001E-2</v>
          </cell>
          <cell r="L1704" t="str">
            <v xml:space="preserve"> -</v>
          </cell>
          <cell r="M1704" t="str">
            <v xml:space="preserve"> -</v>
          </cell>
          <cell r="N1704" t="str">
            <v>-</v>
          </cell>
        </row>
        <row r="1705">
          <cell r="A1705" t="str">
            <v>EC_2007_G_AT_DEF</v>
          </cell>
          <cell r="B1705" t="str">
            <v>EC</v>
          </cell>
          <cell r="C1705">
            <v>2007</v>
          </cell>
          <cell r="D1705" t="str">
            <v>G</v>
          </cell>
          <cell r="E1705" t="str">
            <v>DEF</v>
          </cell>
          <cell r="F1705" t="str">
            <v>AT</v>
          </cell>
          <cell r="G1705">
            <v>-1.2004695999999999</v>
          </cell>
          <cell r="H1705">
            <v>-1.5773216999999999</v>
          </cell>
          <cell r="I1705">
            <v>-1.1195571</v>
          </cell>
          <cell r="J1705">
            <v>-0.87024979999999996</v>
          </cell>
          <cell r="K1705">
            <v>-0.8193973</v>
          </cell>
          <cell r="L1705" t="str">
            <v xml:space="preserve"> -</v>
          </cell>
          <cell r="M1705" t="str">
            <v xml:space="preserve"> -</v>
          </cell>
          <cell r="N1705" t="str">
            <v>-</v>
          </cell>
        </row>
        <row r="1706">
          <cell r="A1706" t="str">
            <v>EC_2007_G_PT_DEF</v>
          </cell>
          <cell r="B1706" t="str">
            <v>EC</v>
          </cell>
          <cell r="C1706">
            <v>2007</v>
          </cell>
          <cell r="D1706" t="str">
            <v>G</v>
          </cell>
          <cell r="E1706" t="str">
            <v>DEF</v>
          </cell>
          <cell r="F1706" t="str">
            <v>PT</v>
          </cell>
          <cell r="G1706">
            <v>-3.3212961000000001</v>
          </cell>
          <cell r="H1706">
            <v>-6.0746510000000002</v>
          </cell>
          <cell r="I1706">
            <v>-3.8990710000000002</v>
          </cell>
          <cell r="J1706">
            <v>-3.5066096999999998</v>
          </cell>
          <cell r="K1706">
            <v>-3.1871399999999999</v>
          </cell>
          <cell r="L1706" t="str">
            <v xml:space="preserve"> -</v>
          </cell>
          <cell r="M1706" t="str">
            <v xml:space="preserve"> -</v>
          </cell>
          <cell r="N1706" t="str">
            <v>-</v>
          </cell>
        </row>
        <row r="1707">
          <cell r="A1707" t="str">
            <v>EC_2007_G_FI_DEF</v>
          </cell>
          <cell r="B1707" t="str">
            <v>EC</v>
          </cell>
          <cell r="C1707">
            <v>2007</v>
          </cell>
          <cell r="D1707" t="str">
            <v>G</v>
          </cell>
          <cell r="E1707" t="str">
            <v>DEF</v>
          </cell>
          <cell r="F1707" t="str">
            <v>FI</v>
          </cell>
          <cell r="G1707">
            <v>2.3144836</v>
          </cell>
          <cell r="H1707">
            <v>2.7309399999999999</v>
          </cell>
          <cell r="I1707">
            <v>3.8693116999999999</v>
          </cell>
          <cell r="J1707">
            <v>3.6884627999999999</v>
          </cell>
          <cell r="K1707">
            <v>3.5707518999999999</v>
          </cell>
          <cell r="L1707" t="str">
            <v xml:space="preserve"> -</v>
          </cell>
          <cell r="M1707" t="str">
            <v xml:space="preserve"> -</v>
          </cell>
          <cell r="N1707" t="str">
            <v>-</v>
          </cell>
        </row>
        <row r="1708">
          <cell r="A1708" t="str">
            <v>EC_2007_G_BG_DEF</v>
          </cell>
          <cell r="B1708" t="str">
            <v>EC</v>
          </cell>
          <cell r="C1708">
            <v>2007</v>
          </cell>
          <cell r="D1708" t="str">
            <v>G</v>
          </cell>
          <cell r="E1708" t="str">
            <v>DEF</v>
          </cell>
          <cell r="F1708" t="str">
            <v>BG</v>
          </cell>
          <cell r="G1708">
            <v>2.1502146</v>
          </cell>
          <cell r="H1708">
            <v>1.8727303</v>
          </cell>
          <cell r="I1708">
            <v>3.3258095000000001</v>
          </cell>
          <cell r="J1708">
            <v>1.962288</v>
          </cell>
          <cell r="K1708">
            <v>1.9985605</v>
          </cell>
          <cell r="L1708" t="str">
            <v xml:space="preserve"> -</v>
          </cell>
          <cell r="M1708" t="str">
            <v xml:space="preserve"> -</v>
          </cell>
          <cell r="N1708" t="str">
            <v>-</v>
          </cell>
        </row>
        <row r="1709">
          <cell r="A1709" t="str">
            <v>EC_2007_G_CZ_DEF</v>
          </cell>
          <cell r="B1709" t="str">
            <v>EC</v>
          </cell>
          <cell r="C1709">
            <v>2007</v>
          </cell>
          <cell r="D1709" t="str">
            <v>G</v>
          </cell>
          <cell r="E1709" t="str">
            <v>DEF</v>
          </cell>
          <cell r="F1709" t="str">
            <v>CZ</v>
          </cell>
          <cell r="G1709">
            <v>-2.9096099999999998</v>
          </cell>
          <cell r="H1709">
            <v>-3.5289491000000002</v>
          </cell>
          <cell r="I1709">
            <v>-2.9488908999999999</v>
          </cell>
          <cell r="J1709">
            <v>-3.8900565</v>
          </cell>
          <cell r="K1709">
            <v>-3.6303548000000001</v>
          </cell>
          <cell r="L1709" t="str">
            <v xml:space="preserve"> -</v>
          </cell>
          <cell r="M1709" t="str">
            <v xml:space="preserve"> -</v>
          </cell>
          <cell r="N1709" t="str">
            <v>-</v>
          </cell>
        </row>
        <row r="1710">
          <cell r="A1710" t="str">
            <v>EC_2007_G_DK_DEF</v>
          </cell>
          <cell r="B1710" t="str">
            <v>EC</v>
          </cell>
          <cell r="C1710">
            <v>2007</v>
          </cell>
          <cell r="D1710" t="str">
            <v>G</v>
          </cell>
          <cell r="E1710" t="str">
            <v>DEF</v>
          </cell>
          <cell r="F1710" t="str">
            <v>DK</v>
          </cell>
          <cell r="G1710">
            <v>1.967932</v>
          </cell>
          <cell r="H1710">
            <v>4.6617268000000003</v>
          </cell>
          <cell r="I1710">
            <v>4.1963467999999997</v>
          </cell>
          <cell r="J1710">
            <v>3.6673168</v>
          </cell>
          <cell r="K1710">
            <v>3.5668399000000002</v>
          </cell>
          <cell r="L1710" t="str">
            <v xml:space="preserve"> -</v>
          </cell>
          <cell r="M1710" t="str">
            <v xml:space="preserve"> -</v>
          </cell>
          <cell r="N1710" t="str">
            <v>-</v>
          </cell>
        </row>
        <row r="1711">
          <cell r="A1711" t="str">
            <v>EC_2007_G_EE_DEF</v>
          </cell>
          <cell r="B1711" t="str">
            <v>EC</v>
          </cell>
          <cell r="C1711">
            <v>2007</v>
          </cell>
          <cell r="D1711" t="str">
            <v>G</v>
          </cell>
          <cell r="E1711" t="str">
            <v>DEF</v>
          </cell>
          <cell r="F1711" t="str">
            <v>EE</v>
          </cell>
          <cell r="G1711">
            <v>2.3337696000000001</v>
          </cell>
          <cell r="H1711">
            <v>2.3464423000000001</v>
          </cell>
          <cell r="I1711">
            <v>3.7715833000000001</v>
          </cell>
          <cell r="J1711">
            <v>3.7092271999999999</v>
          </cell>
          <cell r="K1711">
            <v>3.5289071000000001</v>
          </cell>
          <cell r="L1711" t="str">
            <v xml:space="preserve"> -</v>
          </cell>
          <cell r="M1711" t="str">
            <v xml:space="preserve"> -</v>
          </cell>
          <cell r="N1711" t="str">
            <v>-</v>
          </cell>
        </row>
        <row r="1712">
          <cell r="A1712" t="str">
            <v>EC_2007_G_CY_DEF</v>
          </cell>
          <cell r="B1712" t="str">
            <v>EC</v>
          </cell>
          <cell r="C1712">
            <v>2007</v>
          </cell>
          <cell r="D1712" t="str">
            <v>G</v>
          </cell>
          <cell r="E1712" t="str">
            <v>DEF</v>
          </cell>
          <cell r="F1712" t="str">
            <v>CY</v>
          </cell>
          <cell r="G1712">
            <v>-4.0595948999999996</v>
          </cell>
          <cell r="H1712">
            <v>-2.3354024999999998</v>
          </cell>
          <cell r="I1712">
            <v>-1.5367687999999999</v>
          </cell>
          <cell r="J1712">
            <v>-1.3970003</v>
          </cell>
          <cell r="K1712">
            <v>-1.3600989999999999</v>
          </cell>
          <cell r="L1712" t="str">
            <v xml:space="preserve"> -</v>
          </cell>
          <cell r="M1712" t="str">
            <v xml:space="preserve"> -</v>
          </cell>
          <cell r="N1712" t="str">
            <v>-</v>
          </cell>
        </row>
        <row r="1713">
          <cell r="A1713" t="str">
            <v>EC_2007_G_LV_DEF</v>
          </cell>
          <cell r="B1713" t="str">
            <v>EC</v>
          </cell>
          <cell r="C1713">
            <v>2007</v>
          </cell>
          <cell r="D1713" t="str">
            <v>G</v>
          </cell>
          <cell r="E1713" t="str">
            <v>DEF</v>
          </cell>
          <cell r="F1713" t="str">
            <v>LV</v>
          </cell>
          <cell r="G1713">
            <v>-1.0193019000000001</v>
          </cell>
          <cell r="H1713">
            <v>-0.21988940000000001</v>
          </cell>
          <cell r="I1713">
            <v>0.42042839999999998</v>
          </cell>
          <cell r="J1713">
            <v>0.18333260000000001</v>
          </cell>
          <cell r="K1713">
            <v>8.8931999999999997E-2</v>
          </cell>
          <cell r="L1713" t="str">
            <v xml:space="preserve"> -</v>
          </cell>
          <cell r="M1713" t="str">
            <v xml:space="preserve"> -</v>
          </cell>
          <cell r="N1713" t="str">
            <v>-</v>
          </cell>
        </row>
        <row r="1714">
          <cell r="A1714" t="str">
            <v>EC_2007_G_LT_DEF</v>
          </cell>
          <cell r="B1714" t="str">
            <v>EC</v>
          </cell>
          <cell r="C1714">
            <v>2007</v>
          </cell>
          <cell r="D1714" t="str">
            <v>G</v>
          </cell>
          <cell r="E1714" t="str">
            <v>DEF</v>
          </cell>
          <cell r="F1714" t="str">
            <v>LT</v>
          </cell>
          <cell r="G1714">
            <v>-1.5394645</v>
          </cell>
          <cell r="H1714">
            <v>-0.508988</v>
          </cell>
          <cell r="I1714">
            <v>-0.27502880000000002</v>
          </cell>
          <cell r="J1714">
            <v>-0.41825580000000001</v>
          </cell>
          <cell r="K1714">
            <v>-1.0316323999999999</v>
          </cell>
          <cell r="L1714" t="str">
            <v xml:space="preserve"> -</v>
          </cell>
          <cell r="M1714" t="str">
            <v xml:space="preserve"> -</v>
          </cell>
          <cell r="N1714" t="str">
            <v>-</v>
          </cell>
        </row>
        <row r="1715">
          <cell r="A1715" t="str">
            <v>EC_2007_G_HU_DEF</v>
          </cell>
          <cell r="B1715" t="str">
            <v>EC</v>
          </cell>
          <cell r="C1715">
            <v>2007</v>
          </cell>
          <cell r="D1715" t="str">
            <v>G</v>
          </cell>
          <cell r="E1715" t="str">
            <v>DEF</v>
          </cell>
          <cell r="F1715" t="str">
            <v>HU</v>
          </cell>
          <cell r="G1715">
            <v>-6.4519925000000002</v>
          </cell>
          <cell r="H1715">
            <v>-7.7892199</v>
          </cell>
          <cell r="I1715">
            <v>-9.1836660000000006</v>
          </cell>
          <cell r="J1715">
            <v>-6.8308856999999996</v>
          </cell>
          <cell r="K1715">
            <v>-4.9153048999999998</v>
          </cell>
          <cell r="L1715" t="str">
            <v xml:space="preserve"> -</v>
          </cell>
          <cell r="M1715" t="str">
            <v xml:space="preserve"> -</v>
          </cell>
          <cell r="N1715" t="str">
            <v>-</v>
          </cell>
        </row>
        <row r="1716">
          <cell r="A1716" t="str">
            <v>EC_2007_G_MT_DEF</v>
          </cell>
          <cell r="B1716" t="str">
            <v>EC</v>
          </cell>
          <cell r="C1716">
            <v>2007</v>
          </cell>
          <cell r="D1716" t="str">
            <v>G</v>
          </cell>
          <cell r="E1716" t="str">
            <v>DEF</v>
          </cell>
          <cell r="F1716" t="str">
            <v>MT</v>
          </cell>
          <cell r="G1716">
            <v>-4.9490923999999996</v>
          </cell>
          <cell r="H1716">
            <v>-3.1038654000000001</v>
          </cell>
          <cell r="I1716">
            <v>-2.5516597000000001</v>
          </cell>
          <cell r="J1716">
            <v>-2.1394574999999998</v>
          </cell>
          <cell r="K1716">
            <v>-1.5535300999999999</v>
          </cell>
          <cell r="L1716" t="str">
            <v xml:space="preserve"> -</v>
          </cell>
          <cell r="M1716" t="str">
            <v xml:space="preserve"> -</v>
          </cell>
          <cell r="N1716" t="str">
            <v>-</v>
          </cell>
        </row>
        <row r="1717">
          <cell r="A1717" t="str">
            <v>EC_2007_G_PL_DEF</v>
          </cell>
          <cell r="B1717" t="str">
            <v>EC</v>
          </cell>
          <cell r="C1717">
            <v>2007</v>
          </cell>
          <cell r="D1717" t="str">
            <v>G</v>
          </cell>
          <cell r="E1717" t="str">
            <v>DEF</v>
          </cell>
          <cell r="F1717" t="str">
            <v>PL</v>
          </cell>
          <cell r="G1717">
            <v>-5.6985219000000003</v>
          </cell>
          <cell r="H1717">
            <v>-4.3273472999999996</v>
          </cell>
          <cell r="I1717">
            <v>-3.9299963999999998</v>
          </cell>
          <cell r="J1717">
            <v>-3.4351254999999998</v>
          </cell>
          <cell r="K1717">
            <v>-3.3351639</v>
          </cell>
          <cell r="L1717" t="str">
            <v xml:space="preserve"> -</v>
          </cell>
          <cell r="M1717" t="str">
            <v xml:space="preserve"> -</v>
          </cell>
          <cell r="N1717" t="str">
            <v>-</v>
          </cell>
        </row>
        <row r="1718">
          <cell r="A1718" t="str">
            <v>EC_2007_G_RO_DEF</v>
          </cell>
          <cell r="B1718" t="str">
            <v>EC</v>
          </cell>
          <cell r="C1718">
            <v>2007</v>
          </cell>
          <cell r="D1718" t="str">
            <v>G</v>
          </cell>
          <cell r="E1718" t="str">
            <v>DEF</v>
          </cell>
          <cell r="F1718" t="str">
            <v>RO</v>
          </cell>
          <cell r="G1718">
            <v>-1.5102507999999999</v>
          </cell>
          <cell r="H1718">
            <v>-1.3781393</v>
          </cell>
          <cell r="I1718">
            <v>-1.8835166000000001</v>
          </cell>
          <cell r="J1718">
            <v>-3.1994731000000001</v>
          </cell>
          <cell r="K1718">
            <v>-3.2342184999999999</v>
          </cell>
          <cell r="L1718" t="str">
            <v xml:space="preserve"> -</v>
          </cell>
          <cell r="M1718" t="str">
            <v xml:space="preserve"> -</v>
          </cell>
          <cell r="N1718" t="str">
            <v>-</v>
          </cell>
        </row>
        <row r="1719">
          <cell r="A1719" t="str">
            <v>EC_2007_G_SI_DEF</v>
          </cell>
          <cell r="B1719" t="str">
            <v>EC</v>
          </cell>
          <cell r="C1719">
            <v>2007</v>
          </cell>
          <cell r="D1719" t="str">
            <v>G</v>
          </cell>
          <cell r="E1719" t="str">
            <v>DEF</v>
          </cell>
          <cell r="F1719" t="str">
            <v>SI</v>
          </cell>
          <cell r="G1719">
            <v>-2.2960264000000001</v>
          </cell>
          <cell r="H1719">
            <v>-1.4757085000000001</v>
          </cell>
          <cell r="I1719">
            <v>-1.4039060000000001</v>
          </cell>
          <cell r="J1719">
            <v>-1.5344065</v>
          </cell>
          <cell r="K1719">
            <v>-1.4850032</v>
          </cell>
          <cell r="L1719" t="str">
            <v xml:space="preserve"> -</v>
          </cell>
          <cell r="M1719" t="str">
            <v xml:space="preserve"> -</v>
          </cell>
          <cell r="N1719" t="str">
            <v>-</v>
          </cell>
        </row>
        <row r="1720">
          <cell r="A1720" t="str">
            <v>EC_2007_G_SK_DEF</v>
          </cell>
          <cell r="B1720" t="str">
            <v>EC</v>
          </cell>
          <cell r="C1720">
            <v>2007</v>
          </cell>
          <cell r="D1720" t="str">
            <v>G</v>
          </cell>
          <cell r="E1720" t="str">
            <v>DEF</v>
          </cell>
          <cell r="F1720" t="str">
            <v>SK</v>
          </cell>
          <cell r="G1720">
            <v>-2.3999717</v>
          </cell>
          <cell r="H1720">
            <v>-2.8346640999999999</v>
          </cell>
          <cell r="I1720">
            <v>-3.3866805000000002</v>
          </cell>
          <cell r="J1720">
            <v>-2.8882378000000002</v>
          </cell>
          <cell r="K1720">
            <v>-2.7794433000000001</v>
          </cell>
          <cell r="L1720" t="str">
            <v xml:space="preserve"> -</v>
          </cell>
          <cell r="M1720" t="str">
            <v xml:space="preserve"> -</v>
          </cell>
          <cell r="N1720" t="str">
            <v>-</v>
          </cell>
        </row>
        <row r="1721">
          <cell r="A1721" t="str">
            <v>EC_2007_G_SE_DEF</v>
          </cell>
          <cell r="B1721" t="str">
            <v>EC</v>
          </cell>
          <cell r="C1721">
            <v>2007</v>
          </cell>
          <cell r="D1721" t="str">
            <v>G</v>
          </cell>
          <cell r="E1721" t="str">
            <v>DEF</v>
          </cell>
          <cell r="F1721" t="str">
            <v>SE</v>
          </cell>
          <cell r="G1721">
            <v>0.81545979999999996</v>
          </cell>
          <cell r="H1721">
            <v>2.0669922999999999</v>
          </cell>
          <cell r="I1721">
            <v>2.2314238</v>
          </cell>
          <cell r="J1721">
            <v>2.1969618999999998</v>
          </cell>
          <cell r="K1721">
            <v>2.3563412000000001</v>
          </cell>
          <cell r="L1721" t="str">
            <v xml:space="preserve"> -</v>
          </cell>
          <cell r="M1721" t="str">
            <v xml:space="preserve"> -</v>
          </cell>
          <cell r="N1721" t="str">
            <v>-</v>
          </cell>
        </row>
        <row r="1722">
          <cell r="A1722" t="str">
            <v>EC_2007_G_GB_DEF</v>
          </cell>
          <cell r="B1722" t="str">
            <v>EC</v>
          </cell>
          <cell r="C1722">
            <v>2007</v>
          </cell>
          <cell r="D1722" t="str">
            <v>G</v>
          </cell>
          <cell r="E1722" t="str">
            <v>DEF</v>
          </cell>
          <cell r="F1722" t="str">
            <v>GB</v>
          </cell>
          <cell r="G1722">
            <v>-3.1444920000000001</v>
          </cell>
          <cell r="H1722">
            <v>-3.0800341000000002</v>
          </cell>
          <cell r="I1722">
            <v>-2.7695729</v>
          </cell>
          <cell r="J1722">
            <v>-2.6142886000000001</v>
          </cell>
          <cell r="K1722">
            <v>-2.3629110999999998</v>
          </cell>
          <cell r="L1722" t="str">
            <v xml:space="preserve"> -</v>
          </cell>
          <cell r="M1722" t="str">
            <v xml:space="preserve"> -</v>
          </cell>
          <cell r="N1722" t="str">
            <v>-</v>
          </cell>
        </row>
        <row r="1723">
          <cell r="A1723" t="str">
            <v>EC_2007_G_D3_DEF</v>
          </cell>
          <cell r="B1723" t="str">
            <v>EC</v>
          </cell>
          <cell r="C1723">
            <v>2007</v>
          </cell>
          <cell r="D1723" t="str">
            <v>G</v>
          </cell>
          <cell r="E1723" t="str">
            <v>DEF</v>
          </cell>
          <cell r="F1723" t="str">
            <v>D3</v>
          </cell>
          <cell r="G1723">
            <v>-2.7274666999999999</v>
          </cell>
          <cell r="H1723">
            <v>-2.382088</v>
          </cell>
          <cell r="I1723">
            <v>-1.6701997</v>
          </cell>
          <cell r="J1723">
            <v>-1.2238043999999999</v>
          </cell>
          <cell r="K1723">
            <v>-1.0462009000000001</v>
          </cell>
          <cell r="L1723" t="str">
            <v xml:space="preserve"> -</v>
          </cell>
          <cell r="M1723" t="str">
            <v xml:space="preserve"> -</v>
          </cell>
          <cell r="N1723" t="str">
            <v>-</v>
          </cell>
        </row>
        <row r="1724">
          <cell r="A1724" t="str">
            <v>EC_2007_G_I4_DEF</v>
          </cell>
          <cell r="B1724" t="str">
            <v>EC</v>
          </cell>
          <cell r="C1724">
            <v>2007</v>
          </cell>
          <cell r="D1724" t="str">
            <v>G</v>
          </cell>
          <cell r="E1724" t="str">
            <v>DEF</v>
          </cell>
          <cell r="F1724" t="str">
            <v>I4</v>
          </cell>
          <cell r="G1724">
            <v>-2.7910474000000001</v>
          </cell>
          <cell r="H1724">
            <v>-2.4659616</v>
          </cell>
          <cell r="I1724">
            <v>-1.5631248</v>
          </cell>
          <cell r="J1724">
            <v>-0.96358849999999996</v>
          </cell>
          <cell r="K1724">
            <v>-0.80042579999999997</v>
          </cell>
          <cell r="L1724" t="str">
            <v xml:space="preserve"> -</v>
          </cell>
          <cell r="M1724" t="str">
            <v xml:space="preserve"> -</v>
          </cell>
          <cell r="N1724" t="str">
            <v>-</v>
          </cell>
        </row>
        <row r="1725">
          <cell r="A1725" t="str">
            <v>EC_2007_G_BE_MAL</v>
          </cell>
          <cell r="B1725" t="str">
            <v>EC</v>
          </cell>
          <cell r="C1725">
            <v>2007</v>
          </cell>
          <cell r="D1725" t="str">
            <v>G</v>
          </cell>
          <cell r="E1725" t="str">
            <v>MAL</v>
          </cell>
          <cell r="F1725" t="str">
            <v>BE</v>
          </cell>
          <cell r="G1725">
            <v>94.268596599999995</v>
          </cell>
          <cell r="H1725">
            <v>93.161774500000007</v>
          </cell>
          <cell r="I1725">
            <v>89.082606900000002</v>
          </cell>
          <cell r="J1725">
            <v>85.563737200000006</v>
          </cell>
          <cell r="K1725">
            <v>82.596123399999996</v>
          </cell>
          <cell r="L1725" t="str">
            <v xml:space="preserve"> -</v>
          </cell>
          <cell r="M1725" t="str">
            <v xml:space="preserve"> -</v>
          </cell>
          <cell r="N1725" t="str">
            <v>-</v>
          </cell>
        </row>
        <row r="1726">
          <cell r="A1726" t="str">
            <v>EC_2007_G_DE_MAL</v>
          </cell>
          <cell r="B1726" t="str">
            <v>EC</v>
          </cell>
          <cell r="C1726">
            <v>2007</v>
          </cell>
          <cell r="D1726" t="str">
            <v>G</v>
          </cell>
          <cell r="E1726" t="str">
            <v>MAL</v>
          </cell>
          <cell r="F1726" t="str">
            <v>DE</v>
          </cell>
          <cell r="G1726">
            <v>65.744313199999993</v>
          </cell>
          <cell r="H1726">
            <v>67.897349000000006</v>
          </cell>
          <cell r="I1726">
            <v>67.912783399999995</v>
          </cell>
          <cell r="J1726">
            <v>65.360415200000006</v>
          </cell>
          <cell r="K1726">
            <v>63.601078299999998</v>
          </cell>
          <cell r="L1726" t="str">
            <v xml:space="preserve"> -</v>
          </cell>
          <cell r="M1726" t="str">
            <v xml:space="preserve"> -</v>
          </cell>
          <cell r="N1726" t="str">
            <v>-</v>
          </cell>
        </row>
        <row r="1727">
          <cell r="A1727" t="str">
            <v>EC_2007_G_GR_MAL</v>
          </cell>
          <cell r="B1727" t="str">
            <v>EC</v>
          </cell>
          <cell r="C1727">
            <v>2007</v>
          </cell>
          <cell r="D1727" t="str">
            <v>G</v>
          </cell>
          <cell r="E1727" t="str">
            <v>MAL</v>
          </cell>
          <cell r="F1727" t="str">
            <v>GR</v>
          </cell>
          <cell r="G1727">
            <v>108.48192280000001</v>
          </cell>
          <cell r="H1727">
            <v>107.498012</v>
          </cell>
          <cell r="I1727">
            <v>104.61291</v>
          </cell>
          <cell r="J1727">
            <v>100.948453</v>
          </cell>
          <cell r="K1727">
            <v>97.553968999999995</v>
          </cell>
          <cell r="L1727" t="str">
            <v xml:space="preserve"> -</v>
          </cell>
          <cell r="M1727" t="str">
            <v xml:space="preserve"> -</v>
          </cell>
          <cell r="N1727" t="str">
            <v>-</v>
          </cell>
        </row>
        <row r="1728">
          <cell r="A1728" t="str">
            <v>EC_2007_G_ES_MAL</v>
          </cell>
          <cell r="B1728" t="str">
            <v>EC</v>
          </cell>
          <cell r="C1728">
            <v>2007</v>
          </cell>
          <cell r="D1728" t="str">
            <v>G</v>
          </cell>
          <cell r="E1728" t="str">
            <v>MAL</v>
          </cell>
          <cell r="F1728" t="str">
            <v>ES</v>
          </cell>
          <cell r="G1728">
            <v>46.2289283</v>
          </cell>
          <cell r="H1728">
            <v>43.169677100000001</v>
          </cell>
          <cell r="I1728">
            <v>39.852938299999998</v>
          </cell>
          <cell r="J1728">
            <v>36.972117699999998</v>
          </cell>
          <cell r="K1728">
            <v>34.643112899999998</v>
          </cell>
          <cell r="L1728" t="str">
            <v xml:space="preserve"> -</v>
          </cell>
          <cell r="M1728" t="str">
            <v xml:space="preserve"> -</v>
          </cell>
          <cell r="N1728" t="str">
            <v>-</v>
          </cell>
        </row>
        <row r="1729">
          <cell r="A1729" t="str">
            <v>EC_2007_G_FR_MAL</v>
          </cell>
          <cell r="B1729" t="str">
            <v>EC</v>
          </cell>
          <cell r="C1729">
            <v>2007</v>
          </cell>
          <cell r="D1729" t="str">
            <v>G</v>
          </cell>
          <cell r="E1729" t="str">
            <v>MAL</v>
          </cell>
          <cell r="F1729" t="str">
            <v>FR</v>
          </cell>
          <cell r="G1729">
            <v>64.349360200000007</v>
          </cell>
          <cell r="H1729">
            <v>66.174463200000005</v>
          </cell>
          <cell r="I1729">
            <v>63.941210099999999</v>
          </cell>
          <cell r="J1729">
            <v>62.8730768</v>
          </cell>
          <cell r="K1729">
            <v>61.935310999999999</v>
          </cell>
          <cell r="L1729" t="str">
            <v xml:space="preserve"> -</v>
          </cell>
          <cell r="M1729" t="str">
            <v xml:space="preserve"> -</v>
          </cell>
          <cell r="N1729" t="str">
            <v>-</v>
          </cell>
        </row>
        <row r="1730">
          <cell r="A1730" t="str">
            <v>EC_2007_G_IE_MAL</v>
          </cell>
          <cell r="B1730" t="str">
            <v>EC</v>
          </cell>
          <cell r="C1730">
            <v>2007</v>
          </cell>
          <cell r="D1730" t="str">
            <v>G</v>
          </cell>
          <cell r="E1730" t="str">
            <v>MAL</v>
          </cell>
          <cell r="F1730" t="str">
            <v>IE</v>
          </cell>
          <cell r="G1730">
            <v>29.712268099999999</v>
          </cell>
          <cell r="H1730">
            <v>27.4439177</v>
          </cell>
          <cell r="I1730">
            <v>24.895340099999999</v>
          </cell>
          <cell r="J1730">
            <v>23.031313600000001</v>
          </cell>
          <cell r="K1730">
            <v>21.723507399999999</v>
          </cell>
          <cell r="L1730" t="str">
            <v xml:space="preserve"> -</v>
          </cell>
          <cell r="M1730" t="str">
            <v xml:space="preserve"> -</v>
          </cell>
          <cell r="N1730" t="str">
            <v>-</v>
          </cell>
        </row>
        <row r="1731">
          <cell r="A1731" t="str">
            <v>EC_2007_G_IT_MAL</v>
          </cell>
          <cell r="B1731" t="str">
            <v>EC</v>
          </cell>
          <cell r="C1731">
            <v>2007</v>
          </cell>
          <cell r="D1731" t="str">
            <v>G</v>
          </cell>
          <cell r="E1731" t="str">
            <v>MAL</v>
          </cell>
          <cell r="F1731" t="str">
            <v>IT</v>
          </cell>
          <cell r="G1731">
            <v>103.77249399999999</v>
          </cell>
          <cell r="H1731">
            <v>106.1753363</v>
          </cell>
          <cell r="I1731">
            <v>106.77409059999999</v>
          </cell>
          <cell r="J1731">
            <v>104.9686773</v>
          </cell>
          <cell r="K1731">
            <v>103.0712279</v>
          </cell>
          <cell r="L1731" t="str">
            <v xml:space="preserve"> -</v>
          </cell>
          <cell r="M1731" t="str">
            <v xml:space="preserve"> -</v>
          </cell>
          <cell r="N1731" t="str">
            <v>-</v>
          </cell>
        </row>
        <row r="1732">
          <cell r="A1732" t="str">
            <v>EC_2007_G_LU_MAL</v>
          </cell>
          <cell r="B1732" t="str">
            <v>EC</v>
          </cell>
          <cell r="C1732">
            <v>2007</v>
          </cell>
          <cell r="D1732" t="str">
            <v>G</v>
          </cell>
          <cell r="E1732" t="str">
            <v>MAL</v>
          </cell>
          <cell r="F1732" t="str">
            <v>LU</v>
          </cell>
          <cell r="G1732">
            <v>6.5731978</v>
          </cell>
          <cell r="H1732">
            <v>6.1280302999999998</v>
          </cell>
          <cell r="I1732">
            <v>6.8209562000000004</v>
          </cell>
          <cell r="J1732">
            <v>6.7067122000000001</v>
          </cell>
          <cell r="K1732">
            <v>5.9839682999999999</v>
          </cell>
          <cell r="L1732" t="str">
            <v xml:space="preserve"> -</v>
          </cell>
          <cell r="M1732" t="str">
            <v xml:space="preserve"> -</v>
          </cell>
          <cell r="N1732" t="str">
            <v>-</v>
          </cell>
        </row>
        <row r="1733">
          <cell r="A1733" t="str">
            <v>EC_2007_G_NL_MAL</v>
          </cell>
          <cell r="B1733" t="str">
            <v>EC</v>
          </cell>
          <cell r="C1733">
            <v>2007</v>
          </cell>
          <cell r="D1733" t="str">
            <v>G</v>
          </cell>
          <cell r="E1733" t="str">
            <v>MAL</v>
          </cell>
          <cell r="F1733" t="str">
            <v>NL</v>
          </cell>
          <cell r="G1733">
            <v>52.5883222</v>
          </cell>
          <cell r="H1733">
            <v>52.671038600000003</v>
          </cell>
          <cell r="I1733">
            <v>48.678577699999998</v>
          </cell>
          <cell r="J1733">
            <v>47.718418999999997</v>
          </cell>
          <cell r="K1733">
            <v>45.8694366</v>
          </cell>
          <cell r="L1733" t="str">
            <v xml:space="preserve"> -</v>
          </cell>
          <cell r="M1733" t="str">
            <v xml:space="preserve"> -</v>
          </cell>
          <cell r="N1733" t="str">
            <v>-</v>
          </cell>
        </row>
        <row r="1734">
          <cell r="A1734" t="str">
            <v>EC_2007_G_AT_MAL</v>
          </cell>
          <cell r="B1734" t="str">
            <v>EC</v>
          </cell>
          <cell r="C1734">
            <v>2007</v>
          </cell>
          <cell r="D1734" t="str">
            <v>G</v>
          </cell>
          <cell r="E1734" t="str">
            <v>MAL</v>
          </cell>
          <cell r="F1734" t="str">
            <v>AT</v>
          </cell>
          <cell r="G1734">
            <v>63.862070899999999</v>
          </cell>
          <cell r="H1734">
            <v>63.468501199999999</v>
          </cell>
          <cell r="I1734">
            <v>62.213762799999998</v>
          </cell>
          <cell r="J1734">
            <v>60.581416900000001</v>
          </cell>
          <cell r="K1734">
            <v>59.225995500000003</v>
          </cell>
          <cell r="L1734" t="str">
            <v xml:space="preserve"> -</v>
          </cell>
          <cell r="M1734" t="str">
            <v xml:space="preserve"> -</v>
          </cell>
          <cell r="N1734" t="str">
            <v>-</v>
          </cell>
        </row>
        <row r="1735">
          <cell r="A1735" t="str">
            <v>EC_2007_G_PT_MAL</v>
          </cell>
          <cell r="B1735" t="str">
            <v>EC</v>
          </cell>
          <cell r="C1735">
            <v>2007</v>
          </cell>
          <cell r="D1735" t="str">
            <v>G</v>
          </cell>
          <cell r="E1735" t="str">
            <v>MAL</v>
          </cell>
          <cell r="F1735" t="str">
            <v>PT</v>
          </cell>
          <cell r="G1735">
            <v>58.167838500000002</v>
          </cell>
          <cell r="H1735">
            <v>63.559528999999998</v>
          </cell>
          <cell r="I1735">
            <v>64.734659800000003</v>
          </cell>
          <cell r="J1735">
            <v>65.441218399999997</v>
          </cell>
          <cell r="K1735">
            <v>65.778629899999999</v>
          </cell>
          <cell r="L1735" t="str">
            <v xml:space="preserve"> -</v>
          </cell>
          <cell r="M1735" t="str">
            <v xml:space="preserve"> -</v>
          </cell>
          <cell r="N1735" t="str">
            <v>-</v>
          </cell>
        </row>
        <row r="1736">
          <cell r="A1736" t="str">
            <v>EC_2007_G_FI_MAL</v>
          </cell>
          <cell r="B1736" t="str">
            <v>EC</v>
          </cell>
          <cell r="C1736">
            <v>2007</v>
          </cell>
          <cell r="D1736" t="str">
            <v>G</v>
          </cell>
          <cell r="E1736" t="str">
            <v>MAL</v>
          </cell>
          <cell r="F1736" t="str">
            <v>FI</v>
          </cell>
          <cell r="G1736">
            <v>44.137976299999998</v>
          </cell>
          <cell r="H1736">
            <v>41.392321299999999</v>
          </cell>
          <cell r="I1736">
            <v>39.114769099999997</v>
          </cell>
          <cell r="J1736">
            <v>37.006886000000002</v>
          </cell>
          <cell r="K1736">
            <v>35.161716800000001</v>
          </cell>
          <cell r="L1736" t="str">
            <v xml:space="preserve"> -</v>
          </cell>
          <cell r="M1736" t="str">
            <v xml:space="preserve"> -</v>
          </cell>
          <cell r="N1736" t="str">
            <v>-</v>
          </cell>
        </row>
        <row r="1737">
          <cell r="A1737" t="str">
            <v>EC_2007_G_BG_MAL</v>
          </cell>
          <cell r="B1737" t="str">
            <v>EC</v>
          </cell>
          <cell r="C1737">
            <v>2007</v>
          </cell>
          <cell r="D1737" t="str">
            <v>G</v>
          </cell>
          <cell r="E1737" t="str">
            <v>MAL</v>
          </cell>
          <cell r="F1737" t="str">
            <v>BG</v>
          </cell>
          <cell r="G1737">
            <v>37.897478200000002</v>
          </cell>
          <cell r="H1737">
            <v>29.175599399999999</v>
          </cell>
          <cell r="I1737">
            <v>22.755066899999999</v>
          </cell>
          <cell r="J1737">
            <v>20.926805900000002</v>
          </cell>
          <cell r="K1737">
            <v>18.971404799999998</v>
          </cell>
          <cell r="L1737" t="str">
            <v xml:space="preserve"> -</v>
          </cell>
          <cell r="M1737" t="str">
            <v xml:space="preserve"> -</v>
          </cell>
          <cell r="N1737" t="str">
            <v>-</v>
          </cell>
        </row>
        <row r="1738">
          <cell r="A1738" t="str">
            <v>EC_2007_G_CZ_MAL</v>
          </cell>
          <cell r="B1738" t="str">
            <v>EC</v>
          </cell>
          <cell r="C1738">
            <v>2007</v>
          </cell>
          <cell r="D1738" t="str">
            <v>G</v>
          </cell>
          <cell r="E1738" t="str">
            <v>MAL</v>
          </cell>
          <cell r="F1738" t="str">
            <v>CZ</v>
          </cell>
          <cell r="G1738">
            <v>30.747340900000001</v>
          </cell>
          <cell r="H1738">
            <v>30.417360599999999</v>
          </cell>
          <cell r="I1738">
            <v>30.368566900000001</v>
          </cell>
          <cell r="J1738">
            <v>30.640587799999999</v>
          </cell>
          <cell r="K1738">
            <v>30.9384576</v>
          </cell>
          <cell r="L1738" t="str">
            <v xml:space="preserve"> -</v>
          </cell>
          <cell r="M1738" t="str">
            <v xml:space="preserve"> -</v>
          </cell>
          <cell r="N1738" t="str">
            <v>-</v>
          </cell>
        </row>
        <row r="1739">
          <cell r="A1739" t="str">
            <v>EC_2007_G_DK_MAL</v>
          </cell>
          <cell r="B1739" t="str">
            <v>EC</v>
          </cell>
          <cell r="C1739">
            <v>2007</v>
          </cell>
          <cell r="D1739" t="str">
            <v>G</v>
          </cell>
          <cell r="E1739" t="str">
            <v>MAL</v>
          </cell>
          <cell r="F1739" t="str">
            <v>DK</v>
          </cell>
          <cell r="G1739">
            <v>43.983829</v>
          </cell>
          <cell r="H1739">
            <v>36.282216499999997</v>
          </cell>
          <cell r="I1739">
            <v>30.2095424</v>
          </cell>
          <cell r="J1739">
            <v>25.000014499999999</v>
          </cell>
          <cell r="K1739">
            <v>20</v>
          </cell>
          <cell r="L1739" t="str">
            <v xml:space="preserve"> -</v>
          </cell>
          <cell r="M1739" t="str">
            <v xml:space="preserve"> -</v>
          </cell>
          <cell r="N1739" t="str">
            <v>-</v>
          </cell>
        </row>
        <row r="1740">
          <cell r="A1740" t="str">
            <v>EC_2007_G_EE_MAL</v>
          </cell>
          <cell r="B1740" t="str">
            <v>EC</v>
          </cell>
          <cell r="C1740">
            <v>2007</v>
          </cell>
          <cell r="D1740" t="str">
            <v>G</v>
          </cell>
          <cell r="E1740" t="str">
            <v>MAL</v>
          </cell>
          <cell r="F1740" t="str">
            <v>EE</v>
          </cell>
          <cell r="G1740">
            <v>5.1869879000000001</v>
          </cell>
          <cell r="H1740">
            <v>4.4481168999999996</v>
          </cell>
          <cell r="I1740">
            <v>4.0580575000000003</v>
          </cell>
          <cell r="J1740">
            <v>2.6760937999999999</v>
          </cell>
          <cell r="K1740">
            <v>2.2849583</v>
          </cell>
          <cell r="L1740" t="str">
            <v xml:space="preserve"> -</v>
          </cell>
          <cell r="M1740" t="str">
            <v xml:space="preserve"> -</v>
          </cell>
          <cell r="N1740" t="str">
            <v>-</v>
          </cell>
        </row>
        <row r="1741">
          <cell r="A1741" t="str">
            <v>EC_2007_G_CY_MAL</v>
          </cell>
          <cell r="B1741" t="str">
            <v>EC</v>
          </cell>
          <cell r="C1741">
            <v>2007</v>
          </cell>
          <cell r="D1741" t="str">
            <v>G</v>
          </cell>
          <cell r="E1741" t="str">
            <v>MAL</v>
          </cell>
          <cell r="F1741" t="str">
            <v>CY</v>
          </cell>
          <cell r="G1741">
            <v>70.348719200000005</v>
          </cell>
          <cell r="H1741">
            <v>69.233998200000002</v>
          </cell>
          <cell r="I1741">
            <v>65.310881800000004</v>
          </cell>
          <cell r="J1741">
            <v>61.469397000000001</v>
          </cell>
          <cell r="K1741">
            <v>54.793951499999999</v>
          </cell>
          <cell r="L1741" t="str">
            <v xml:space="preserve"> -</v>
          </cell>
          <cell r="M1741" t="str">
            <v xml:space="preserve"> -</v>
          </cell>
          <cell r="N1741" t="str">
            <v>-</v>
          </cell>
        </row>
        <row r="1742">
          <cell r="A1742" t="str">
            <v>EC_2007_G_LV_MAL</v>
          </cell>
          <cell r="B1742" t="str">
            <v>EC</v>
          </cell>
          <cell r="C1742">
            <v>2007</v>
          </cell>
          <cell r="D1742" t="str">
            <v>G</v>
          </cell>
          <cell r="E1742" t="str">
            <v>MAL</v>
          </cell>
          <cell r="F1742" t="str">
            <v>LV</v>
          </cell>
          <cell r="G1742">
            <v>14.5241778</v>
          </cell>
          <cell r="H1742">
            <v>11.9713879</v>
          </cell>
          <cell r="I1742">
            <v>10.016245400000001</v>
          </cell>
          <cell r="J1742">
            <v>8.0339700999999994</v>
          </cell>
          <cell r="K1742">
            <v>6.7252196</v>
          </cell>
          <cell r="L1742" t="str">
            <v xml:space="preserve"> -</v>
          </cell>
          <cell r="M1742" t="str">
            <v xml:space="preserve"> -</v>
          </cell>
          <cell r="N1742" t="str">
            <v>-</v>
          </cell>
        </row>
        <row r="1743">
          <cell r="A1743" t="str">
            <v>EC_2007_G_LT_MAL</v>
          </cell>
          <cell r="B1743" t="str">
            <v>EC</v>
          </cell>
          <cell r="C1743">
            <v>2007</v>
          </cell>
          <cell r="D1743" t="str">
            <v>G</v>
          </cell>
          <cell r="E1743" t="str">
            <v>MAL</v>
          </cell>
          <cell r="F1743" t="str">
            <v>LT</v>
          </cell>
          <cell r="G1743">
            <v>19.421538399999999</v>
          </cell>
          <cell r="H1743">
            <v>18.6461817</v>
          </cell>
          <cell r="I1743">
            <v>18.219593799999998</v>
          </cell>
          <cell r="J1743">
            <v>18.591125000000002</v>
          </cell>
          <cell r="K1743">
            <v>19.905759799999998</v>
          </cell>
          <cell r="L1743" t="str">
            <v xml:space="preserve"> -</v>
          </cell>
          <cell r="M1743" t="str">
            <v xml:space="preserve"> -</v>
          </cell>
          <cell r="N1743" t="str">
            <v>-</v>
          </cell>
        </row>
        <row r="1744">
          <cell r="A1744" t="str">
            <v>EC_2007_G_HU_MAL</v>
          </cell>
          <cell r="B1744" t="str">
            <v>EC</v>
          </cell>
          <cell r="C1744">
            <v>2007</v>
          </cell>
          <cell r="D1744" t="str">
            <v>G</v>
          </cell>
          <cell r="E1744" t="str">
            <v>MAL</v>
          </cell>
          <cell r="F1744" t="str">
            <v>HU</v>
          </cell>
          <cell r="G1744">
            <v>59.366745799999997</v>
          </cell>
          <cell r="H1744">
            <v>61.663186699999997</v>
          </cell>
          <cell r="I1744">
            <v>66.030629000000005</v>
          </cell>
          <cell r="J1744">
            <v>67.111379099999994</v>
          </cell>
          <cell r="K1744">
            <v>68.104294600000003</v>
          </cell>
          <cell r="L1744" t="str">
            <v xml:space="preserve"> -</v>
          </cell>
          <cell r="M1744" t="str">
            <v xml:space="preserve"> -</v>
          </cell>
          <cell r="N1744" t="str">
            <v>-</v>
          </cell>
        </row>
        <row r="1745">
          <cell r="A1745" t="str">
            <v>EC_2007_G_MT_MAL</v>
          </cell>
          <cell r="B1745" t="str">
            <v>EC</v>
          </cell>
          <cell r="C1745">
            <v>2007</v>
          </cell>
          <cell r="D1745" t="str">
            <v>G</v>
          </cell>
          <cell r="E1745" t="str">
            <v>MAL</v>
          </cell>
          <cell r="F1745" t="str">
            <v>MT</v>
          </cell>
          <cell r="G1745">
            <v>73.870411399999995</v>
          </cell>
          <cell r="H1745">
            <v>72.363926399999997</v>
          </cell>
          <cell r="I1745">
            <v>66.454321399999998</v>
          </cell>
          <cell r="J1745">
            <v>65.893267899999998</v>
          </cell>
          <cell r="K1745">
            <v>64.279343900000001</v>
          </cell>
          <cell r="L1745" t="str">
            <v xml:space="preserve"> -</v>
          </cell>
          <cell r="M1745" t="str">
            <v xml:space="preserve"> -</v>
          </cell>
          <cell r="N1745" t="str">
            <v>-</v>
          </cell>
        </row>
        <row r="1746">
          <cell r="A1746" t="str">
            <v>EC_2007_G_PL_MAL</v>
          </cell>
          <cell r="B1746" t="str">
            <v>EC</v>
          </cell>
          <cell r="C1746">
            <v>2007</v>
          </cell>
          <cell r="D1746" t="str">
            <v>G</v>
          </cell>
          <cell r="E1746" t="str">
            <v>MAL</v>
          </cell>
          <cell r="F1746" t="str">
            <v>PL</v>
          </cell>
          <cell r="G1746">
            <v>45.685845299999997</v>
          </cell>
          <cell r="H1746">
            <v>47.095204899999999</v>
          </cell>
          <cell r="I1746">
            <v>47.787190600000002</v>
          </cell>
          <cell r="J1746">
            <v>48.417990799999998</v>
          </cell>
          <cell r="K1746">
            <v>49.0783165</v>
          </cell>
          <cell r="L1746" t="str">
            <v xml:space="preserve"> -</v>
          </cell>
          <cell r="M1746" t="str">
            <v xml:space="preserve"> -</v>
          </cell>
          <cell r="N1746" t="str">
            <v>-</v>
          </cell>
        </row>
        <row r="1747">
          <cell r="A1747" t="str">
            <v>EC_2007_G_RO_MAL</v>
          </cell>
          <cell r="B1747" t="str">
            <v>EC</v>
          </cell>
          <cell r="C1747">
            <v>2007</v>
          </cell>
          <cell r="D1747" t="str">
            <v>G</v>
          </cell>
          <cell r="E1747" t="str">
            <v>MAL</v>
          </cell>
          <cell r="F1747" t="str">
            <v>RO</v>
          </cell>
          <cell r="G1747">
            <v>18.801918300000001</v>
          </cell>
          <cell r="H1747">
            <v>15.828796499999999</v>
          </cell>
          <cell r="I1747">
            <v>12.4302169</v>
          </cell>
          <cell r="J1747">
            <v>12.789655</v>
          </cell>
          <cell r="K1747">
            <v>13.0590999</v>
          </cell>
          <cell r="L1747" t="str">
            <v xml:space="preserve"> -</v>
          </cell>
          <cell r="M1747" t="str">
            <v xml:space="preserve"> -</v>
          </cell>
          <cell r="N1747" t="str">
            <v>-</v>
          </cell>
        </row>
        <row r="1748">
          <cell r="A1748" t="str">
            <v>EC_2007_G_SI_MAL</v>
          </cell>
          <cell r="B1748" t="str">
            <v>EC</v>
          </cell>
          <cell r="C1748">
            <v>2007</v>
          </cell>
          <cell r="D1748" t="str">
            <v>G</v>
          </cell>
          <cell r="E1748" t="str">
            <v>MAL</v>
          </cell>
          <cell r="F1748" t="str">
            <v>SI</v>
          </cell>
          <cell r="G1748">
            <v>28.942530300000001</v>
          </cell>
          <cell r="H1748">
            <v>28.369653799999998</v>
          </cell>
          <cell r="I1748">
            <v>27.832127199999999</v>
          </cell>
          <cell r="J1748">
            <v>27.503216299999998</v>
          </cell>
          <cell r="K1748">
            <v>27.211363500000001</v>
          </cell>
          <cell r="L1748" t="str">
            <v xml:space="preserve"> -</v>
          </cell>
          <cell r="M1748" t="str">
            <v xml:space="preserve"> -</v>
          </cell>
          <cell r="N1748" t="str">
            <v>-</v>
          </cell>
        </row>
        <row r="1749">
          <cell r="A1749" t="str">
            <v>EC_2007_G_SK_MAL</v>
          </cell>
          <cell r="B1749" t="str">
            <v>EC</v>
          </cell>
          <cell r="C1749">
            <v>2007</v>
          </cell>
          <cell r="D1749" t="str">
            <v>G</v>
          </cell>
          <cell r="E1749" t="str">
            <v>MAL</v>
          </cell>
          <cell r="F1749" t="str">
            <v>SK</v>
          </cell>
          <cell r="G1749">
            <v>41.531334800000003</v>
          </cell>
          <cell r="H1749">
            <v>34.516892200000001</v>
          </cell>
          <cell r="I1749">
            <v>30.749274400000001</v>
          </cell>
          <cell r="J1749">
            <v>29.6650089</v>
          </cell>
          <cell r="K1749">
            <v>29.411479100000001</v>
          </cell>
          <cell r="L1749" t="str">
            <v xml:space="preserve"> -</v>
          </cell>
          <cell r="M1749" t="str">
            <v xml:space="preserve"> -</v>
          </cell>
          <cell r="N1749" t="str">
            <v>-</v>
          </cell>
        </row>
        <row r="1750">
          <cell r="A1750" t="str">
            <v>EC_2007_G_SE_MAL</v>
          </cell>
          <cell r="B1750" t="str">
            <v>EC</v>
          </cell>
          <cell r="C1750">
            <v>2007</v>
          </cell>
          <cell r="D1750" t="str">
            <v>G</v>
          </cell>
          <cell r="E1750" t="str">
            <v>MAL</v>
          </cell>
          <cell r="F1750" t="str">
            <v>SE</v>
          </cell>
          <cell r="G1750">
            <v>52.420726899999998</v>
          </cell>
          <cell r="H1750">
            <v>52.155344999999997</v>
          </cell>
          <cell r="I1750">
            <v>46.894601600000001</v>
          </cell>
          <cell r="J1750">
            <v>42.072038499999998</v>
          </cell>
          <cell r="K1750">
            <v>37.719341100000001</v>
          </cell>
          <cell r="L1750" t="str">
            <v xml:space="preserve"> -</v>
          </cell>
          <cell r="M1750" t="str">
            <v xml:space="preserve"> -</v>
          </cell>
          <cell r="N1750" t="str">
            <v>-</v>
          </cell>
        </row>
        <row r="1751">
          <cell r="A1751" t="str">
            <v>EC_2007_G_GB_MAL</v>
          </cell>
          <cell r="B1751" t="str">
            <v>EC</v>
          </cell>
          <cell r="C1751">
            <v>2007</v>
          </cell>
          <cell r="D1751" t="str">
            <v>G</v>
          </cell>
          <cell r="E1751" t="str">
            <v>MAL</v>
          </cell>
          <cell r="F1751" t="str">
            <v>GB</v>
          </cell>
          <cell r="G1751">
            <v>40.323132200000003</v>
          </cell>
          <cell r="H1751">
            <v>42.196483700000002</v>
          </cell>
          <cell r="I1751">
            <v>43.487572</v>
          </cell>
          <cell r="J1751">
            <v>43.9578098</v>
          </cell>
          <cell r="K1751">
            <v>44.5291341</v>
          </cell>
          <cell r="L1751" t="str">
            <v xml:space="preserve"> -</v>
          </cell>
          <cell r="M1751" t="str">
            <v xml:space="preserve"> -</v>
          </cell>
          <cell r="N1751" t="str">
            <v>-</v>
          </cell>
        </row>
        <row r="1752">
          <cell r="A1752" t="str">
            <v>EC_2007_G_D3_MAL</v>
          </cell>
          <cell r="B1752" t="str">
            <v>EC</v>
          </cell>
          <cell r="C1752">
            <v>2007</v>
          </cell>
          <cell r="D1752" t="str">
            <v>G</v>
          </cell>
          <cell r="E1752" t="str">
            <v>MAL</v>
          </cell>
          <cell r="F1752" t="str">
            <v>D3</v>
          </cell>
          <cell r="G1752">
            <v>62.203035300000003</v>
          </cell>
          <cell r="H1752">
            <v>62.882446000000002</v>
          </cell>
          <cell r="I1752">
            <v>61.728076799999997</v>
          </cell>
          <cell r="J1752">
            <v>59.8735663</v>
          </cell>
          <cell r="K1752">
            <v>58.367546500000003</v>
          </cell>
          <cell r="L1752" t="str">
            <v xml:space="preserve"> -</v>
          </cell>
          <cell r="M1752" t="str">
            <v xml:space="preserve"> -</v>
          </cell>
          <cell r="N1752" t="str">
            <v>-</v>
          </cell>
        </row>
        <row r="1753">
          <cell r="A1753" t="str">
            <v>EC_2007_G_I4_MAL</v>
          </cell>
          <cell r="B1753" t="str">
            <v>EC</v>
          </cell>
          <cell r="C1753">
            <v>2007</v>
          </cell>
          <cell r="D1753" t="str">
            <v>G</v>
          </cell>
          <cell r="E1753" t="str">
            <v>MAL</v>
          </cell>
          <cell r="F1753" t="str">
            <v>I4</v>
          </cell>
          <cell r="G1753">
            <v>69.661159400000003</v>
          </cell>
          <cell r="H1753">
            <v>70.485128700000004</v>
          </cell>
          <cell r="I1753">
            <v>68.975440599999999</v>
          </cell>
          <cell r="J1753">
            <v>66.854262000000006</v>
          </cell>
          <cell r="K1753">
            <v>65.048994699999994</v>
          </cell>
          <cell r="L1753" t="str">
            <v xml:space="preserve"> -</v>
          </cell>
          <cell r="M1753" t="str">
            <v xml:space="preserve"> -</v>
          </cell>
          <cell r="N1753" t="str">
            <v>-</v>
          </cell>
        </row>
        <row r="1754">
          <cell r="A1754" t="str">
            <v>EC_2007_G_BE_CAB</v>
          </cell>
          <cell r="B1754" t="str">
            <v>EC</v>
          </cell>
          <cell r="C1754">
            <v>2007</v>
          </cell>
          <cell r="D1754" t="str">
            <v>G</v>
          </cell>
          <cell r="E1754" t="str">
            <v>CAB</v>
          </cell>
          <cell r="F1754" t="str">
            <v>BE</v>
          </cell>
          <cell r="G1754">
            <v>-7.1141899999999994E-2</v>
          </cell>
          <cell r="H1754">
            <v>-1.7455805</v>
          </cell>
          <cell r="I1754">
            <v>0.4644779</v>
          </cell>
          <cell r="J1754">
            <v>0.12229429999999999</v>
          </cell>
          <cell r="K1754">
            <v>0.1146155</v>
          </cell>
          <cell r="L1754" t="str">
            <v xml:space="preserve"> -</v>
          </cell>
          <cell r="M1754" t="str">
            <v xml:space="preserve"> -</v>
          </cell>
          <cell r="N1754" t="str">
            <v>-</v>
          </cell>
        </row>
        <row r="1755">
          <cell r="A1755" t="str">
            <v>EC_2007_G_DE_CAB</v>
          </cell>
          <cell r="B1755" t="str">
            <v>EC</v>
          </cell>
          <cell r="C1755">
            <v>2007</v>
          </cell>
          <cell r="D1755" t="str">
            <v>G</v>
          </cell>
          <cell r="E1755" t="str">
            <v>CAB</v>
          </cell>
          <cell r="F1755" t="str">
            <v>DE</v>
          </cell>
          <cell r="G1755">
            <v>-2.9382250999999999</v>
          </cell>
          <cell r="H1755">
            <v>-2.3097723000000001</v>
          </cell>
          <cell r="I1755">
            <v>-1.5237006</v>
          </cell>
          <cell r="J1755">
            <v>-0.78033819999999998</v>
          </cell>
          <cell r="K1755">
            <v>-0.74071100000000001</v>
          </cell>
          <cell r="L1755" t="str">
            <v xml:space="preserve"> -</v>
          </cell>
          <cell r="M1755" t="str">
            <v xml:space="preserve"> -</v>
          </cell>
          <cell r="N1755" t="str">
            <v>-</v>
          </cell>
        </row>
        <row r="1756">
          <cell r="A1756" t="str">
            <v>EC_2007_G_GR_CAB</v>
          </cell>
          <cell r="B1756" t="str">
            <v>EC</v>
          </cell>
          <cell r="C1756">
            <v>2007</v>
          </cell>
          <cell r="D1756" t="str">
            <v>G</v>
          </cell>
          <cell r="E1756" t="str">
            <v>CAB</v>
          </cell>
          <cell r="F1756" t="str">
            <v>GR</v>
          </cell>
          <cell r="G1756">
            <v>-8.5887206000000003</v>
          </cell>
          <cell r="H1756">
            <v>-6.0838592</v>
          </cell>
          <cell r="I1756">
            <v>-3.3267736999999999</v>
          </cell>
          <cell r="J1756">
            <v>-3.0880082</v>
          </cell>
          <cell r="K1756">
            <v>-3.4171630999999998</v>
          </cell>
          <cell r="L1756" t="str">
            <v xml:space="preserve"> -</v>
          </cell>
          <cell r="M1756" t="str">
            <v xml:space="preserve"> -</v>
          </cell>
          <cell r="N1756" t="str">
            <v>-</v>
          </cell>
        </row>
        <row r="1757">
          <cell r="A1757" t="str">
            <v>EC_2007_G_ES_CAB</v>
          </cell>
          <cell r="B1757" t="str">
            <v>EC</v>
          </cell>
          <cell r="C1757">
            <v>2007</v>
          </cell>
          <cell r="D1757" t="str">
            <v>G</v>
          </cell>
          <cell r="E1757" t="str">
            <v>CAB</v>
          </cell>
          <cell r="F1757" t="str">
            <v>ES</v>
          </cell>
          <cell r="G1757">
            <v>6.6002900000000003E-2</v>
          </cell>
          <cell r="H1757">
            <v>1.6116672999999999</v>
          </cell>
          <cell r="I1757">
            <v>2.2776641</v>
          </cell>
          <cell r="J1757">
            <v>1.8447750000000001</v>
          </cell>
          <cell r="K1757">
            <v>1.7176047000000001</v>
          </cell>
          <cell r="L1757" t="str">
            <v xml:space="preserve"> -</v>
          </cell>
          <cell r="M1757" t="str">
            <v xml:space="preserve"> -</v>
          </cell>
          <cell r="N1757" t="str">
            <v>-</v>
          </cell>
        </row>
        <row r="1758">
          <cell r="A1758" t="str">
            <v>EC_2007_G_FR_CAB</v>
          </cell>
          <cell r="B1758" t="str">
            <v>EC</v>
          </cell>
          <cell r="C1758">
            <v>2007</v>
          </cell>
          <cell r="D1758" t="str">
            <v>G</v>
          </cell>
          <cell r="E1758" t="str">
            <v>CAB</v>
          </cell>
          <cell r="F1758" t="str">
            <v>FR</v>
          </cell>
          <cell r="G1758">
            <v>-3.6510227</v>
          </cell>
          <cell r="H1758">
            <v>-2.5565099</v>
          </cell>
          <cell r="I1758">
            <v>-2.0085426000000002</v>
          </cell>
          <cell r="J1758">
            <v>-2.0074011999999999</v>
          </cell>
          <cell r="K1758">
            <v>-1.5108037999999999</v>
          </cell>
          <cell r="L1758" t="str">
            <v xml:space="preserve"> -</v>
          </cell>
          <cell r="M1758" t="str">
            <v xml:space="preserve"> -</v>
          </cell>
          <cell r="N1758" t="str">
            <v>-</v>
          </cell>
        </row>
        <row r="1759">
          <cell r="A1759" t="str">
            <v>EC_2007_G_IE_CAB</v>
          </cell>
          <cell r="B1759" t="str">
            <v>EC</v>
          </cell>
          <cell r="C1759">
            <v>2007</v>
          </cell>
          <cell r="D1759" t="str">
            <v>G</v>
          </cell>
          <cell r="E1759" t="str">
            <v>CAB</v>
          </cell>
          <cell r="F1759" t="str">
            <v>IE</v>
          </cell>
          <cell r="G1759">
            <v>1.3404559</v>
          </cell>
          <cell r="H1759">
            <v>1.1306377999999999</v>
          </cell>
          <cell r="I1759">
            <v>3.0115853000000001</v>
          </cell>
          <cell r="J1759">
            <v>1.8467648000000001</v>
          </cell>
          <cell r="K1759">
            <v>1.6119846</v>
          </cell>
          <cell r="L1759" t="str">
            <v xml:space="preserve"> -</v>
          </cell>
          <cell r="M1759" t="str">
            <v xml:space="preserve"> -</v>
          </cell>
          <cell r="N1759" t="str">
            <v>-</v>
          </cell>
        </row>
        <row r="1760">
          <cell r="A1760" t="str">
            <v>EC_2007_G_IT_CAB</v>
          </cell>
          <cell r="B1760" t="str">
            <v>EC</v>
          </cell>
          <cell r="C1760">
            <v>2007</v>
          </cell>
          <cell r="D1760" t="str">
            <v>G</v>
          </cell>
          <cell r="E1760" t="str">
            <v>CAB</v>
          </cell>
          <cell r="F1760" t="str">
            <v>IT</v>
          </cell>
          <cell r="G1760">
            <v>-3.2338847999999998</v>
          </cell>
          <cell r="H1760">
            <v>-3.3515115</v>
          </cell>
          <cell r="I1760">
            <v>-3.7609135</v>
          </cell>
          <cell r="J1760">
            <v>-1.5546629000000001</v>
          </cell>
          <cell r="K1760">
            <v>-1.7500651</v>
          </cell>
          <cell r="L1760" t="str">
            <v xml:space="preserve"> -</v>
          </cell>
          <cell r="M1760" t="str">
            <v xml:space="preserve"> -</v>
          </cell>
          <cell r="N1760" t="str">
            <v>-</v>
          </cell>
        </row>
        <row r="1761">
          <cell r="A1761" t="str">
            <v>EC_2007_G_LU_CAB</v>
          </cell>
          <cell r="B1761" t="str">
            <v>EC</v>
          </cell>
          <cell r="C1761">
            <v>2007</v>
          </cell>
          <cell r="D1761" t="str">
            <v>G</v>
          </cell>
          <cell r="E1761" t="str">
            <v>CAB</v>
          </cell>
          <cell r="F1761" t="str">
            <v>LU</v>
          </cell>
          <cell r="G1761">
            <v>-0.1109446</v>
          </cell>
          <cell r="H1761">
            <v>1.0197449999999999</v>
          </cell>
          <cell r="I1761">
            <v>0.49089240000000001</v>
          </cell>
          <cell r="J1761">
            <v>0.60155139999999996</v>
          </cell>
          <cell r="K1761">
            <v>0.80886000000000002</v>
          </cell>
          <cell r="L1761" t="str">
            <v xml:space="preserve"> -</v>
          </cell>
          <cell r="M1761" t="str">
            <v xml:space="preserve"> -</v>
          </cell>
          <cell r="N1761" t="str">
            <v>-</v>
          </cell>
        </row>
        <row r="1762">
          <cell r="A1762" t="str">
            <v>EC_2007_G_NL_CAB</v>
          </cell>
          <cell r="B1762" t="str">
            <v>EC</v>
          </cell>
          <cell r="C1762">
            <v>2007</v>
          </cell>
          <cell r="D1762" t="str">
            <v>G</v>
          </cell>
          <cell r="E1762" t="str">
            <v>CAB</v>
          </cell>
          <cell r="F1762" t="str">
            <v>NL</v>
          </cell>
          <cell r="G1762">
            <v>-0.96589069999999999</v>
          </cell>
          <cell r="H1762">
            <v>0.74075709999999995</v>
          </cell>
          <cell r="I1762">
            <v>1.1388313999999999</v>
          </cell>
          <cell r="J1762">
            <v>-0.43446289999999999</v>
          </cell>
          <cell r="K1762">
            <v>6.6390500000000005E-2</v>
          </cell>
          <cell r="L1762" t="str">
            <v xml:space="preserve"> -</v>
          </cell>
          <cell r="M1762" t="str">
            <v xml:space="preserve"> -</v>
          </cell>
          <cell r="N1762" t="str">
            <v>-</v>
          </cell>
        </row>
        <row r="1763">
          <cell r="A1763" t="str">
            <v>EC_2007_G_AT_CAB</v>
          </cell>
          <cell r="B1763" t="str">
            <v>EC</v>
          </cell>
          <cell r="C1763">
            <v>2007</v>
          </cell>
          <cell r="D1763" t="str">
            <v>G</v>
          </cell>
          <cell r="E1763" t="str">
            <v>CAB</v>
          </cell>
          <cell r="F1763" t="str">
            <v>AT</v>
          </cell>
          <cell r="G1763">
            <v>-0.6451133</v>
          </cell>
          <cell r="H1763">
            <v>-1.0706017000000001</v>
          </cell>
          <cell r="I1763">
            <v>-1.0212806000000001</v>
          </cell>
          <cell r="J1763">
            <v>-1.1052123</v>
          </cell>
          <cell r="K1763">
            <v>-1.1677044999999999</v>
          </cell>
          <cell r="L1763" t="str">
            <v xml:space="preserve"> -</v>
          </cell>
          <cell r="M1763" t="str">
            <v xml:space="preserve"> -</v>
          </cell>
          <cell r="N1763" t="str">
            <v>-</v>
          </cell>
        </row>
        <row r="1764">
          <cell r="A1764" t="str">
            <v>EC_2007_G_PT_CAB</v>
          </cell>
          <cell r="B1764" t="str">
            <v>EC</v>
          </cell>
          <cell r="C1764">
            <v>2007</v>
          </cell>
          <cell r="D1764" t="str">
            <v>G</v>
          </cell>
          <cell r="E1764" t="str">
            <v>CAB</v>
          </cell>
          <cell r="F1764" t="str">
            <v>PT</v>
          </cell>
          <cell r="G1764">
            <v>-2.7218841999999999</v>
          </cell>
          <cell r="H1764">
            <v>-5.1059593999999997</v>
          </cell>
          <cell r="I1764">
            <v>-2.9226564000000002</v>
          </cell>
          <cell r="J1764">
            <v>-2.7389974000000001</v>
          </cell>
          <cell r="K1764">
            <v>-2.6248917</v>
          </cell>
          <cell r="L1764" t="str">
            <v xml:space="preserve"> -</v>
          </cell>
          <cell r="M1764" t="str">
            <v xml:space="preserve"> -</v>
          </cell>
          <cell r="N1764" t="str">
            <v>-</v>
          </cell>
        </row>
        <row r="1765">
          <cell r="A1765" t="str">
            <v>EC_2007_G_FI_CAB</v>
          </cell>
          <cell r="B1765" t="str">
            <v>EC</v>
          </cell>
          <cell r="C1765">
            <v>2007</v>
          </cell>
          <cell r="D1765" t="str">
            <v>G</v>
          </cell>
          <cell r="E1765" t="str">
            <v>CAB</v>
          </cell>
          <cell r="F1765" t="str">
            <v>FI</v>
          </cell>
          <cell r="G1765">
            <v>2.9613442999999999</v>
          </cell>
          <cell r="H1765">
            <v>3.5680684</v>
          </cell>
          <cell r="I1765">
            <v>3.6660906</v>
          </cell>
          <cell r="J1765">
            <v>3.5244591000000001</v>
          </cell>
          <cell r="K1765">
            <v>3.6255270999999998</v>
          </cell>
          <cell r="L1765" t="str">
            <v xml:space="preserve"> -</v>
          </cell>
          <cell r="M1765" t="str">
            <v xml:space="preserve"> -</v>
          </cell>
          <cell r="N1765" t="str">
            <v>-</v>
          </cell>
        </row>
        <row r="1766">
          <cell r="A1766" t="str">
            <v>EC_2007_G_BG_CAB</v>
          </cell>
          <cell r="B1766" t="str">
            <v>EC</v>
          </cell>
          <cell r="C1766">
            <v>2007</v>
          </cell>
          <cell r="D1766" t="str">
            <v>G</v>
          </cell>
          <cell r="E1766" t="str">
            <v>CAB</v>
          </cell>
          <cell r="F1766" t="str">
            <v>BG</v>
          </cell>
          <cell r="G1766">
            <v>1.6443755</v>
          </cell>
          <cell r="H1766">
            <v>1.3247064</v>
          </cell>
          <cell r="I1766">
            <v>2.8302502</v>
          </cell>
          <cell r="J1766">
            <v>1.6358664000000001</v>
          </cell>
          <cell r="K1766">
            <v>1.8490434</v>
          </cell>
          <cell r="L1766" t="str">
            <v xml:space="preserve"> -</v>
          </cell>
          <cell r="M1766" t="str">
            <v xml:space="preserve"> -</v>
          </cell>
          <cell r="N1766" t="str">
            <v>-</v>
          </cell>
        </row>
        <row r="1767">
          <cell r="A1767" t="str">
            <v>EC_2007_G_CZ_CAB</v>
          </cell>
          <cell r="B1767" t="str">
            <v>EC</v>
          </cell>
          <cell r="C1767">
            <v>2007</v>
          </cell>
          <cell r="D1767" t="str">
            <v>G</v>
          </cell>
          <cell r="E1767" t="str">
            <v>CAB</v>
          </cell>
          <cell r="F1767" t="str">
            <v>CZ</v>
          </cell>
          <cell r="G1767">
            <v>-1.8709845000000001</v>
          </cell>
          <cell r="H1767">
            <v>-3.1379986</v>
          </cell>
          <cell r="I1767">
            <v>-3.0815217000000001</v>
          </cell>
          <cell r="J1767">
            <v>-4.0759239000000003</v>
          </cell>
          <cell r="K1767">
            <v>-3.8289534000000001</v>
          </cell>
          <cell r="L1767" t="str">
            <v xml:space="preserve"> -</v>
          </cell>
          <cell r="M1767" t="str">
            <v xml:space="preserve"> -</v>
          </cell>
          <cell r="N1767" t="str">
            <v>-</v>
          </cell>
        </row>
        <row r="1768">
          <cell r="A1768" t="str">
            <v>EC_2007_G_DK_CAB</v>
          </cell>
          <cell r="B1768" t="str">
            <v>EC</v>
          </cell>
          <cell r="C1768">
            <v>2007</v>
          </cell>
          <cell r="D1768" t="str">
            <v>G</v>
          </cell>
          <cell r="E1768" t="str">
            <v>CAB</v>
          </cell>
          <cell r="F1768" t="str">
            <v>DK</v>
          </cell>
          <cell r="G1768">
            <v>2.8526330999999998</v>
          </cell>
          <cell r="H1768">
            <v>4.9581090000000003</v>
          </cell>
          <cell r="I1768">
            <v>4.0020686999999997</v>
          </cell>
          <cell r="J1768">
            <v>3.5848985999999998</v>
          </cell>
          <cell r="K1768">
            <v>3.8028609000000002</v>
          </cell>
          <cell r="L1768" t="str">
            <v xml:space="preserve"> -</v>
          </cell>
          <cell r="M1768" t="str">
            <v xml:space="preserve"> -</v>
          </cell>
          <cell r="N1768" t="str">
            <v>-</v>
          </cell>
        </row>
        <row r="1769">
          <cell r="A1769" t="str">
            <v>EC_2007_G_EE_CAB</v>
          </cell>
          <cell r="B1769" t="str">
            <v>EC</v>
          </cell>
          <cell r="C1769">
            <v>2007</v>
          </cell>
          <cell r="D1769" t="str">
            <v>G</v>
          </cell>
          <cell r="E1769" t="str">
            <v>CAB</v>
          </cell>
          <cell r="F1769" t="str">
            <v>EE</v>
          </cell>
          <cell r="G1769">
            <v>2.7930733999999999</v>
          </cell>
          <cell r="H1769">
            <v>2.37357</v>
          </cell>
          <cell r="I1769">
            <v>3.2739959999999999</v>
          </cell>
          <cell r="J1769">
            <v>3.4940353000000002</v>
          </cell>
          <cell r="K1769">
            <v>3.79434</v>
          </cell>
          <cell r="L1769" t="str">
            <v xml:space="preserve"> -</v>
          </cell>
          <cell r="M1769" t="str">
            <v xml:space="preserve"> -</v>
          </cell>
          <cell r="N1769" t="str">
            <v>-</v>
          </cell>
        </row>
        <row r="1770">
          <cell r="A1770" t="str">
            <v>EC_2007_G_CY_CAB</v>
          </cell>
          <cell r="B1770" t="str">
            <v>EC</v>
          </cell>
          <cell r="C1770">
            <v>2007</v>
          </cell>
          <cell r="D1770" t="str">
            <v>G</v>
          </cell>
          <cell r="E1770" t="str">
            <v>CAB</v>
          </cell>
          <cell r="F1770" t="str">
            <v>CY</v>
          </cell>
          <cell r="G1770">
            <v>-3.7794764999999999</v>
          </cell>
          <cell r="H1770">
            <v>-1.8665335999999999</v>
          </cell>
          <cell r="I1770">
            <v>-1.1618854999999999</v>
          </cell>
          <cell r="J1770">
            <v>-1.0821491999999999</v>
          </cell>
          <cell r="K1770">
            <v>-1.1331506</v>
          </cell>
          <cell r="L1770" t="str">
            <v xml:space="preserve"> -</v>
          </cell>
          <cell r="M1770" t="str">
            <v xml:space="preserve"> -</v>
          </cell>
          <cell r="N1770" t="str">
            <v>-</v>
          </cell>
        </row>
        <row r="1771">
          <cell r="A1771" t="str">
            <v>EC_2007_G_LV_CAB</v>
          </cell>
          <cell r="B1771" t="str">
            <v>EC</v>
          </cell>
          <cell r="C1771">
            <v>2007</v>
          </cell>
          <cell r="D1771" t="str">
            <v>G</v>
          </cell>
          <cell r="E1771" t="str">
            <v>CAB</v>
          </cell>
          <cell r="F1771" t="str">
            <v>LV</v>
          </cell>
          <cell r="G1771">
            <v>-0.73551089999999997</v>
          </cell>
          <cell r="H1771">
            <v>-0.16886670000000001</v>
          </cell>
          <cell r="I1771">
            <v>4.9382299999999997E-2</v>
          </cell>
          <cell r="J1771">
            <v>-3.9757199999999999E-2</v>
          </cell>
          <cell r="K1771">
            <v>0.41542580000000001</v>
          </cell>
          <cell r="L1771" t="str">
            <v xml:space="preserve"> -</v>
          </cell>
          <cell r="M1771" t="str">
            <v xml:space="preserve"> -</v>
          </cell>
          <cell r="N1771" t="str">
            <v>-</v>
          </cell>
        </row>
        <row r="1772">
          <cell r="A1772" t="str">
            <v>EC_2007_G_LT_CAB</v>
          </cell>
          <cell r="B1772" t="str">
            <v>EC</v>
          </cell>
          <cell r="C1772">
            <v>2007</v>
          </cell>
          <cell r="D1772" t="str">
            <v>G</v>
          </cell>
          <cell r="E1772" t="str">
            <v>CAB</v>
          </cell>
          <cell r="F1772" t="str">
            <v>LT</v>
          </cell>
          <cell r="G1772">
            <v>-1.9896769000000001</v>
          </cell>
          <cell r="H1772">
            <v>-0.87492879999999995</v>
          </cell>
          <cell r="I1772">
            <v>-0.61925189999999997</v>
          </cell>
          <cell r="J1772">
            <v>-0.56471320000000003</v>
          </cell>
          <cell r="K1772">
            <v>-1.0053694</v>
          </cell>
          <cell r="L1772" t="str">
            <v xml:space="preserve"> -</v>
          </cell>
          <cell r="M1772" t="str">
            <v xml:space="preserve"> -</v>
          </cell>
          <cell r="N1772" t="str">
            <v>-</v>
          </cell>
        </row>
        <row r="1773">
          <cell r="A1773" t="str">
            <v>EC_2007_G_HU_CAB</v>
          </cell>
          <cell r="B1773" t="str">
            <v>EC</v>
          </cell>
          <cell r="C1773">
            <v>2007</v>
          </cell>
          <cell r="D1773" t="str">
            <v>G</v>
          </cell>
          <cell r="E1773" t="str">
            <v>CAB</v>
          </cell>
          <cell r="F1773" t="str">
            <v>HU</v>
          </cell>
          <cell r="G1773">
            <v>-6.4886661999999999</v>
          </cell>
          <cell r="H1773">
            <v>-8.0089304000000006</v>
          </cell>
          <cell r="I1773">
            <v>-9.6261522999999993</v>
          </cell>
          <cell r="J1773">
            <v>-6.9026309000000001</v>
          </cell>
          <cell r="K1773">
            <v>-4.7378233999999999</v>
          </cell>
          <cell r="L1773" t="str">
            <v xml:space="preserve"> -</v>
          </cell>
          <cell r="M1773" t="str">
            <v xml:space="preserve"> -</v>
          </cell>
          <cell r="N1773" t="str">
            <v>-</v>
          </cell>
        </row>
        <row r="1774">
          <cell r="A1774" t="str">
            <v>EC_2007_G_MT_CAB</v>
          </cell>
          <cell r="B1774" t="str">
            <v>EC</v>
          </cell>
          <cell r="C1774">
            <v>2007</v>
          </cell>
          <cell r="D1774" t="str">
            <v>G</v>
          </cell>
          <cell r="E1774" t="str">
            <v>CAB</v>
          </cell>
          <cell r="F1774" t="str">
            <v>MT</v>
          </cell>
          <cell r="G1774">
            <v>-3.6486491999999999</v>
          </cell>
          <cell r="H1774">
            <v>-2.1670129</v>
          </cell>
          <cell r="I1774">
            <v>-1.9920806</v>
          </cell>
          <cell r="J1774">
            <v>-1.9193499999999999</v>
          </cell>
          <cell r="K1774">
            <v>-1.5841419999999999</v>
          </cell>
          <cell r="L1774" t="str">
            <v xml:space="preserve"> -</v>
          </cell>
          <cell r="M1774" t="str">
            <v xml:space="preserve"> -</v>
          </cell>
          <cell r="N1774" t="str">
            <v>-</v>
          </cell>
        </row>
        <row r="1775">
          <cell r="A1775" t="str">
            <v>EC_2007_G_PL_CAB</v>
          </cell>
          <cell r="B1775" t="str">
            <v>EC</v>
          </cell>
          <cell r="C1775">
            <v>2007</v>
          </cell>
          <cell r="D1775" t="str">
            <v>G</v>
          </cell>
          <cell r="E1775" t="str">
            <v>CAB</v>
          </cell>
          <cell r="F1775" t="str">
            <v>PL</v>
          </cell>
          <cell r="G1775">
            <v>-5.8128145</v>
          </cell>
          <cell r="H1775">
            <v>-4.1566641000000004</v>
          </cell>
          <cell r="I1775">
            <v>-3.9851854000000002</v>
          </cell>
          <cell r="J1775">
            <v>-3.5804380999999998</v>
          </cell>
          <cell r="K1775">
            <v>-3.2552148999999999</v>
          </cell>
          <cell r="L1775" t="str">
            <v xml:space="preserve"> -</v>
          </cell>
          <cell r="M1775" t="str">
            <v xml:space="preserve"> -</v>
          </cell>
          <cell r="N1775" t="str">
            <v>-</v>
          </cell>
        </row>
        <row r="1776">
          <cell r="A1776" t="str">
            <v>EC_2007_G_RO_CAB</v>
          </cell>
          <cell r="B1776" t="str">
            <v>EC</v>
          </cell>
          <cell r="C1776">
            <v>2007</v>
          </cell>
          <cell r="D1776" t="str">
            <v>G</v>
          </cell>
          <cell r="E1776" t="str">
            <v>CAB</v>
          </cell>
          <cell r="F1776" t="str">
            <v>RO</v>
          </cell>
          <cell r="G1776">
            <v>-1.7361419</v>
          </cell>
          <cell r="H1776">
            <v>-1.2164812</v>
          </cell>
          <cell r="I1776">
            <v>-2.1788202999999999</v>
          </cell>
          <cell r="J1776">
            <v>-3.4936356000000002</v>
          </cell>
          <cell r="K1776">
            <v>-3.2898472000000001</v>
          </cell>
          <cell r="L1776" t="str">
            <v xml:space="preserve"> -</v>
          </cell>
          <cell r="M1776" t="str">
            <v xml:space="preserve"> -</v>
          </cell>
          <cell r="N1776" t="str">
            <v>-</v>
          </cell>
        </row>
        <row r="1777">
          <cell r="A1777" t="str">
            <v>EC_2007_G_SI_CAB</v>
          </cell>
          <cell r="B1777" t="str">
            <v>EC</v>
          </cell>
          <cell r="C1777">
            <v>2007</v>
          </cell>
          <cell r="D1777" t="str">
            <v>G</v>
          </cell>
          <cell r="E1777" t="str">
            <v>CAB</v>
          </cell>
          <cell r="F1777" t="str">
            <v>SI</v>
          </cell>
          <cell r="G1777">
            <v>-1.7670246999999999</v>
          </cell>
          <cell r="H1777">
            <v>-1.0950424000000001</v>
          </cell>
          <cell r="I1777">
            <v>-1.5118136</v>
          </cell>
          <cell r="J1777">
            <v>-1.7421255</v>
          </cell>
          <cell r="K1777">
            <v>-1.6732244999999999</v>
          </cell>
          <cell r="L1777" t="str">
            <v xml:space="preserve"> -</v>
          </cell>
          <cell r="M1777" t="str">
            <v xml:space="preserve"> -</v>
          </cell>
          <cell r="N1777" t="str">
            <v>-</v>
          </cell>
        </row>
        <row r="1778">
          <cell r="A1778" t="str">
            <v>EC_2007_G_SK_CAB</v>
          </cell>
          <cell r="B1778" t="str">
            <v>EC</v>
          </cell>
          <cell r="C1778">
            <v>2007</v>
          </cell>
          <cell r="D1778" t="str">
            <v>G</v>
          </cell>
          <cell r="E1778" t="str">
            <v>CAB</v>
          </cell>
          <cell r="F1778" t="str">
            <v>SK</v>
          </cell>
          <cell r="G1778">
            <v>-1.6526727999999999</v>
          </cell>
          <cell r="H1778">
            <v>-2.1002733</v>
          </cell>
          <cell r="I1778">
            <v>-3.2803805000000001</v>
          </cell>
          <cell r="J1778">
            <v>-3.3764495000000001</v>
          </cell>
          <cell r="K1778">
            <v>-3.2943741000000002</v>
          </cell>
          <cell r="L1778" t="str">
            <v xml:space="preserve"> -</v>
          </cell>
          <cell r="M1778" t="str">
            <v xml:space="preserve"> -</v>
          </cell>
          <cell r="N1778" t="str">
            <v>-</v>
          </cell>
        </row>
        <row r="1779">
          <cell r="A1779" t="str">
            <v>EC_2007_G_SE_CAB</v>
          </cell>
          <cell r="B1779" t="str">
            <v>EC</v>
          </cell>
          <cell r="C1779">
            <v>2007</v>
          </cell>
          <cell r="D1779" t="str">
            <v>G</v>
          </cell>
          <cell r="E1779" t="str">
            <v>CAB</v>
          </cell>
          <cell r="F1779" t="str">
            <v>SE</v>
          </cell>
          <cell r="G1779">
            <v>1.2088707000000001</v>
          </cell>
          <cell r="H1779">
            <v>2.5091057000000001</v>
          </cell>
          <cell r="I1779">
            <v>2.1341337</v>
          </cell>
          <cell r="J1779">
            <v>1.8728625000000001</v>
          </cell>
          <cell r="K1779">
            <v>1.9095944</v>
          </cell>
          <cell r="L1779" t="str">
            <v xml:space="preserve"> -</v>
          </cell>
          <cell r="M1779" t="str">
            <v xml:space="preserve"> -</v>
          </cell>
          <cell r="N1779" t="str">
            <v>-</v>
          </cell>
        </row>
        <row r="1780">
          <cell r="A1780" t="str">
            <v>EC_2007_G_GB_CAB</v>
          </cell>
          <cell r="B1780" t="str">
            <v>EC</v>
          </cell>
          <cell r="C1780">
            <v>2007</v>
          </cell>
          <cell r="D1780" t="str">
            <v>G</v>
          </cell>
          <cell r="E1780" t="str">
            <v>CAB</v>
          </cell>
          <cell r="F1780" t="str">
            <v>GB</v>
          </cell>
          <cell r="G1780">
            <v>-3.3687052999999998</v>
          </cell>
          <cell r="H1780">
            <v>-2.9489516999999998</v>
          </cell>
          <cell r="I1780">
            <v>-2.6158353000000001</v>
          </cell>
          <cell r="J1780">
            <v>-2.4648576000000002</v>
          </cell>
          <cell r="K1780">
            <v>-2.1427803999999999</v>
          </cell>
          <cell r="L1780" t="str">
            <v xml:space="preserve"> -</v>
          </cell>
          <cell r="M1780" t="str">
            <v xml:space="preserve"> -</v>
          </cell>
          <cell r="N1780" t="str">
            <v>-</v>
          </cell>
        </row>
        <row r="1781">
          <cell r="A1781" t="str">
            <v>EC_2007_G_D3_CAB</v>
          </cell>
          <cell r="B1781" t="str">
            <v>EC</v>
          </cell>
          <cell r="C1781">
            <v>2007</v>
          </cell>
          <cell r="D1781" t="str">
            <v>G</v>
          </cell>
          <cell r="E1781" t="str">
            <v>CAB</v>
          </cell>
          <cell r="F1781" t="str">
            <v>D3</v>
          </cell>
          <cell r="G1781">
            <v>-2.4624305</v>
          </cell>
          <cell r="H1781">
            <v>-1.8414415</v>
          </cell>
          <cell r="I1781">
            <v>-1.3845297000000001</v>
          </cell>
          <cell r="J1781">
            <v>-1.0776747</v>
          </cell>
          <cell r="K1781">
            <v>-0.92342679999999999</v>
          </cell>
          <cell r="L1781" t="str">
            <v xml:space="preserve"> -</v>
          </cell>
          <cell r="M1781" t="str">
            <v xml:space="preserve"> -</v>
          </cell>
          <cell r="N1781" t="str">
            <v>-</v>
          </cell>
        </row>
        <row r="1782">
          <cell r="A1782" t="str">
            <v>EC_2007_G_I4_CAB</v>
          </cell>
          <cell r="B1782" t="str">
            <v>EC</v>
          </cell>
          <cell r="C1782">
            <v>2007</v>
          </cell>
          <cell r="D1782" t="str">
            <v>G</v>
          </cell>
          <cell r="E1782" t="str">
            <v>CAB</v>
          </cell>
          <cell r="F1782" t="str">
            <v>I4</v>
          </cell>
          <cell r="G1782">
            <v>-2.4261938000000001</v>
          </cell>
          <cell r="H1782">
            <v>-1.7914348</v>
          </cell>
          <cell r="I1782">
            <v>-1.1823182000000001</v>
          </cell>
          <cell r="J1782">
            <v>-0.76435470000000005</v>
          </cell>
          <cell r="K1782">
            <v>-0.66946309999999998</v>
          </cell>
          <cell r="L1782" t="str">
            <v xml:space="preserve"> -</v>
          </cell>
          <cell r="M1782" t="str">
            <v xml:space="preserve"> -</v>
          </cell>
          <cell r="N1782" t="str">
            <v>-</v>
          </cell>
        </row>
        <row r="1783">
          <cell r="A1783" t="str">
            <v>EC_2007_G_BE_YER</v>
          </cell>
          <cell r="B1783" t="str">
            <v>EC</v>
          </cell>
          <cell r="C1783">
            <v>2007</v>
          </cell>
          <cell r="D1783" t="str">
            <v>G</v>
          </cell>
          <cell r="E1783" t="str">
            <v>YER</v>
          </cell>
          <cell r="F1783" t="str">
            <v>BE</v>
          </cell>
          <cell r="G1783">
            <v>2.9566378744285249</v>
          </cell>
          <cell r="H1783">
            <v>1.0702852911666838</v>
          </cell>
          <cell r="I1783">
            <v>3.057116066817045</v>
          </cell>
          <cell r="J1783">
            <v>2.3303968263641783</v>
          </cell>
          <cell r="K1783">
            <v>2.1708621651238325</v>
          </cell>
          <cell r="L1783" t="str">
            <v xml:space="preserve"> -</v>
          </cell>
          <cell r="M1783" t="str">
            <v xml:space="preserve"> -</v>
          </cell>
          <cell r="N1783" t="str">
            <v>-</v>
          </cell>
        </row>
        <row r="1784">
          <cell r="A1784" t="str">
            <v>EC_2007_G_DE_YER</v>
          </cell>
          <cell r="B1784" t="str">
            <v>EC</v>
          </cell>
          <cell r="C1784">
            <v>2007</v>
          </cell>
          <cell r="D1784" t="str">
            <v>G</v>
          </cell>
          <cell r="E1784" t="str">
            <v>YER</v>
          </cell>
          <cell r="F1784" t="str">
            <v>DE</v>
          </cell>
          <cell r="G1784">
            <v>1.2469316116451745</v>
          </cell>
          <cell r="H1784">
            <v>0.90899009735829761</v>
          </cell>
          <cell r="I1784">
            <v>2.6830568372606445</v>
          </cell>
          <cell r="J1784">
            <v>2.4635757591280116</v>
          </cell>
          <cell r="K1784">
            <v>2.3520290172702962</v>
          </cell>
          <cell r="L1784" t="str">
            <v xml:space="preserve"> -</v>
          </cell>
          <cell r="M1784" t="str">
            <v xml:space="preserve"> -</v>
          </cell>
          <cell r="N1784" t="str">
            <v>-</v>
          </cell>
        </row>
        <row r="1785">
          <cell r="A1785" t="str">
            <v>EC_2007_G_GR_YER</v>
          </cell>
          <cell r="B1785" t="str">
            <v>EC</v>
          </cell>
          <cell r="C1785">
            <v>2007</v>
          </cell>
          <cell r="D1785" t="str">
            <v>G</v>
          </cell>
          <cell r="E1785" t="str">
            <v>YER</v>
          </cell>
          <cell r="F1785" t="str">
            <v>GR</v>
          </cell>
          <cell r="G1785">
            <v>4.6763391993607684</v>
          </cell>
          <cell r="H1785">
            <v>3.6579777068779462</v>
          </cell>
          <cell r="I1785">
            <v>4.2715944221769719</v>
          </cell>
          <cell r="J1785">
            <v>3.6598004479941881</v>
          </cell>
          <cell r="K1785">
            <v>3.744577541530969</v>
          </cell>
          <cell r="L1785" t="str">
            <v xml:space="preserve"> -</v>
          </cell>
          <cell r="M1785" t="str">
            <v xml:space="preserve"> -</v>
          </cell>
          <cell r="N1785" t="str">
            <v>-</v>
          </cell>
        </row>
        <row r="1786">
          <cell r="A1786" t="str">
            <v>EC_2007_G_ES_YER</v>
          </cell>
          <cell r="B1786" t="str">
            <v>EC</v>
          </cell>
          <cell r="C1786">
            <v>2007</v>
          </cell>
          <cell r="D1786" t="str">
            <v>G</v>
          </cell>
          <cell r="E1786" t="str">
            <v>YER</v>
          </cell>
          <cell r="F1786" t="str">
            <v>ES</v>
          </cell>
          <cell r="G1786">
            <v>3.2430652145235994</v>
          </cell>
          <cell r="H1786">
            <v>3.530868144543331</v>
          </cell>
          <cell r="I1786">
            <v>3.8525597757337549</v>
          </cell>
          <cell r="J1786">
            <v>3.746401712479952</v>
          </cell>
          <cell r="K1786">
            <v>3.4039307455500101</v>
          </cell>
          <cell r="L1786" t="str">
            <v xml:space="preserve"> -</v>
          </cell>
          <cell r="M1786" t="str">
            <v xml:space="preserve"> -</v>
          </cell>
          <cell r="N1786" t="str">
            <v>-</v>
          </cell>
        </row>
        <row r="1787">
          <cell r="A1787" t="str">
            <v>EC_2007_G_FR_YER</v>
          </cell>
          <cell r="B1787" t="str">
            <v>EC</v>
          </cell>
          <cell r="C1787">
            <v>2007</v>
          </cell>
          <cell r="D1787" t="str">
            <v>G</v>
          </cell>
          <cell r="E1787" t="str">
            <v>YER</v>
          </cell>
          <cell r="F1787" t="str">
            <v>FR</v>
          </cell>
          <cell r="G1787">
            <v>2.3191986185654656</v>
          </cell>
          <cell r="H1787">
            <v>1.1851379618964542</v>
          </cell>
          <cell r="I1787">
            <v>1.9505702638211053</v>
          </cell>
          <cell r="J1787">
            <v>2.4454327278517818</v>
          </cell>
          <cell r="K1787">
            <v>2.3070584157084628</v>
          </cell>
          <cell r="L1787" t="str">
            <v xml:space="preserve"> -</v>
          </cell>
          <cell r="M1787" t="str">
            <v xml:space="preserve"> -</v>
          </cell>
          <cell r="N1787" t="str">
            <v>-</v>
          </cell>
        </row>
        <row r="1788">
          <cell r="A1788" t="str">
            <v>EC_2007_G_IE_YER</v>
          </cell>
          <cell r="B1788" t="str">
            <v>EC</v>
          </cell>
          <cell r="C1788">
            <v>2007</v>
          </cell>
          <cell r="D1788" t="str">
            <v>G</v>
          </cell>
          <cell r="E1788" t="str">
            <v>YER</v>
          </cell>
          <cell r="F1788" t="str">
            <v>IE</v>
          </cell>
          <cell r="G1788">
            <v>4.3098186203971878</v>
          </cell>
          <cell r="H1788">
            <v>5.5251345444290223</v>
          </cell>
          <cell r="I1788">
            <v>5.987855032441014</v>
          </cell>
          <cell r="J1788">
            <v>4.9969181632252946</v>
          </cell>
          <cell r="K1788">
            <v>3.9852921360157278</v>
          </cell>
          <cell r="L1788" t="str">
            <v xml:space="preserve"> -</v>
          </cell>
          <cell r="M1788" t="str">
            <v xml:space="preserve"> -</v>
          </cell>
          <cell r="N1788" t="str">
            <v>-</v>
          </cell>
        </row>
        <row r="1789">
          <cell r="A1789" t="str">
            <v>EC_2007_G_IT_YER</v>
          </cell>
          <cell r="B1789" t="str">
            <v>EC</v>
          </cell>
          <cell r="C1789">
            <v>2007</v>
          </cell>
          <cell r="D1789" t="str">
            <v>G</v>
          </cell>
          <cell r="E1789" t="str">
            <v>YER</v>
          </cell>
          <cell r="F1789" t="str">
            <v>IT</v>
          </cell>
          <cell r="G1789">
            <v>1.2035749001060969</v>
          </cell>
          <cell r="H1789">
            <v>8.8009229602592498E-2</v>
          </cell>
          <cell r="I1789">
            <v>1.8717963485572753</v>
          </cell>
          <cell r="J1789">
            <v>1.86981227027474</v>
          </cell>
          <cell r="K1789">
            <v>1.7238710887730324</v>
          </cell>
          <cell r="L1789" t="str">
            <v xml:space="preserve"> -</v>
          </cell>
          <cell r="M1789" t="str">
            <v xml:space="preserve"> -</v>
          </cell>
          <cell r="N1789" t="str">
            <v>-</v>
          </cell>
        </row>
        <row r="1790">
          <cell r="A1790" t="str">
            <v>EC_2007_G_LU_YER</v>
          </cell>
          <cell r="B1790" t="str">
            <v>EC</v>
          </cell>
          <cell r="C1790">
            <v>2007</v>
          </cell>
          <cell r="D1790" t="str">
            <v>G</v>
          </cell>
          <cell r="E1790" t="str">
            <v>YER</v>
          </cell>
          <cell r="F1790" t="str">
            <v>LU</v>
          </cell>
          <cell r="G1790">
            <v>3.6337707148860643</v>
          </cell>
          <cell r="H1790">
            <v>3.9654108427926049</v>
          </cell>
          <cell r="I1790">
            <v>6.2102793122204014</v>
          </cell>
          <cell r="J1790">
            <v>5.0143766498172093</v>
          </cell>
          <cell r="K1790">
            <v>4.7468615146975646</v>
          </cell>
          <cell r="L1790" t="str">
            <v xml:space="preserve"> -</v>
          </cell>
          <cell r="M1790" t="str">
            <v xml:space="preserve"> -</v>
          </cell>
          <cell r="N1790" t="str">
            <v>-</v>
          </cell>
        </row>
        <row r="1791">
          <cell r="A1791" t="str">
            <v>EC_2007_G_NL_YER</v>
          </cell>
          <cell r="B1791" t="str">
            <v>EC</v>
          </cell>
          <cell r="C1791">
            <v>2007</v>
          </cell>
          <cell r="D1791" t="str">
            <v>G</v>
          </cell>
          <cell r="E1791" t="str">
            <v>YER</v>
          </cell>
          <cell r="F1791" t="str">
            <v>NL</v>
          </cell>
          <cell r="G1791">
            <v>1.9529414514979138</v>
          </cell>
          <cell r="H1791">
            <v>1.5296283812445743</v>
          </cell>
          <cell r="I1791">
            <v>2.8521420989633839</v>
          </cell>
          <cell r="J1791">
            <v>2.8000588469080157</v>
          </cell>
          <cell r="K1791">
            <v>2.6137885516189563</v>
          </cell>
          <cell r="L1791" t="str">
            <v xml:space="preserve"> -</v>
          </cell>
          <cell r="M1791" t="str">
            <v xml:space="preserve"> -</v>
          </cell>
          <cell r="N1791" t="str">
            <v>-</v>
          </cell>
        </row>
        <row r="1792">
          <cell r="A1792" t="str">
            <v>EC_2007_G_AT_YER</v>
          </cell>
          <cell r="B1792" t="str">
            <v>EC</v>
          </cell>
          <cell r="C1792">
            <v>2007</v>
          </cell>
          <cell r="D1792" t="str">
            <v>G</v>
          </cell>
          <cell r="E1792" t="str">
            <v>YER</v>
          </cell>
          <cell r="F1792" t="str">
            <v>AT</v>
          </cell>
          <cell r="G1792">
            <v>2.4419687399150902</v>
          </cell>
          <cell r="H1792">
            <v>2.0434146634273676</v>
          </cell>
          <cell r="I1792">
            <v>3.0605326276803124</v>
          </cell>
          <cell r="J1792">
            <v>2.933511059460292</v>
          </cell>
          <cell r="K1792">
            <v>2.4852691207500666</v>
          </cell>
          <cell r="L1792" t="str">
            <v xml:space="preserve"> -</v>
          </cell>
          <cell r="M1792" t="str">
            <v xml:space="preserve"> -</v>
          </cell>
          <cell r="N1792" t="str">
            <v>-</v>
          </cell>
        </row>
        <row r="1793">
          <cell r="A1793" t="str">
            <v>EC_2007_G_PT_YER</v>
          </cell>
          <cell r="B1793" t="str">
            <v>EC</v>
          </cell>
          <cell r="C1793">
            <v>2007</v>
          </cell>
          <cell r="D1793" t="str">
            <v>G</v>
          </cell>
          <cell r="E1793" t="str">
            <v>YER</v>
          </cell>
          <cell r="F1793" t="str">
            <v>PT</v>
          </cell>
          <cell r="G1793">
            <v>1.343465435423874</v>
          </cell>
          <cell r="H1793">
            <v>0.49569715569335315</v>
          </cell>
          <cell r="I1793">
            <v>1.2592214219544706</v>
          </cell>
          <cell r="J1793">
            <v>1.7906860695225957</v>
          </cell>
          <cell r="K1793">
            <v>1.9608516903077522</v>
          </cell>
          <cell r="L1793" t="str">
            <v xml:space="preserve"> -</v>
          </cell>
          <cell r="M1793" t="str">
            <v xml:space="preserve"> -</v>
          </cell>
          <cell r="N1793" t="str">
            <v>-</v>
          </cell>
        </row>
        <row r="1794">
          <cell r="A1794" t="str">
            <v>EC_2007_G_FI_YER</v>
          </cell>
          <cell r="B1794" t="str">
            <v>EC</v>
          </cell>
          <cell r="C1794">
            <v>2007</v>
          </cell>
          <cell r="D1794" t="str">
            <v>G</v>
          </cell>
          <cell r="E1794" t="str">
            <v>YER</v>
          </cell>
          <cell r="F1794" t="str">
            <v>FI</v>
          </cell>
          <cell r="G1794">
            <v>3.7276501206946699</v>
          </cell>
          <cell r="H1794">
            <v>2.9181997913119817</v>
          </cell>
          <cell r="I1794">
            <v>5.4594691941863394</v>
          </cell>
          <cell r="J1794">
            <v>3.0827029625319469</v>
          </cell>
          <cell r="K1794">
            <v>2.661398191211295</v>
          </cell>
          <cell r="L1794" t="str">
            <v xml:space="preserve"> -</v>
          </cell>
          <cell r="M1794" t="str">
            <v xml:space="preserve"> -</v>
          </cell>
          <cell r="N1794" t="str">
            <v>-</v>
          </cell>
        </row>
        <row r="1795">
          <cell r="A1795" t="str">
            <v>EC_2007_G_BG_YER</v>
          </cell>
          <cell r="B1795" t="str">
            <v>EC</v>
          </cell>
          <cell r="C1795">
            <v>2007</v>
          </cell>
          <cell r="D1795" t="str">
            <v>G</v>
          </cell>
          <cell r="E1795" t="str">
            <v>YER</v>
          </cell>
          <cell r="F1795" t="str">
            <v>BG</v>
          </cell>
          <cell r="G1795">
            <v>6.6416749301156708</v>
          </cell>
          <cell r="H1795">
            <v>6.2455876652689035</v>
          </cell>
          <cell r="I1795">
            <v>6.0897090413257304</v>
          </cell>
          <cell r="J1795">
            <v>6.0711037206625962</v>
          </cell>
          <cell r="K1795">
            <v>6.1705951298388628</v>
          </cell>
          <cell r="L1795" t="str">
            <v xml:space="preserve"> -</v>
          </cell>
          <cell r="M1795" t="str">
            <v xml:space="preserve"> -</v>
          </cell>
          <cell r="N1795" t="str">
            <v>-</v>
          </cell>
        </row>
        <row r="1796">
          <cell r="A1796" t="str">
            <v>EC_2007_G_CZ_YER</v>
          </cell>
          <cell r="B1796" t="str">
            <v>EC</v>
          </cell>
          <cell r="C1796">
            <v>2007</v>
          </cell>
          <cell r="D1796" t="str">
            <v>G</v>
          </cell>
          <cell r="E1796" t="str">
            <v>YER</v>
          </cell>
          <cell r="F1796" t="str">
            <v>CZ</v>
          </cell>
          <cell r="G1796">
            <v>4.2147242735716794</v>
          </cell>
          <cell r="H1796">
            <v>6.0784603757069178</v>
          </cell>
          <cell r="I1796">
            <v>6.0654994941946816</v>
          </cell>
          <cell r="J1796">
            <v>4.9187448831733649</v>
          </cell>
          <cell r="K1796">
            <v>4.9410870521967132</v>
          </cell>
          <cell r="L1796" t="str">
            <v xml:space="preserve"> -</v>
          </cell>
          <cell r="M1796" t="str">
            <v xml:space="preserve"> -</v>
          </cell>
          <cell r="N1796" t="str">
            <v>-</v>
          </cell>
        </row>
        <row r="1797">
          <cell r="A1797" t="str">
            <v>EC_2007_G_DK_YER</v>
          </cell>
          <cell r="B1797" t="str">
            <v>EC</v>
          </cell>
          <cell r="C1797">
            <v>2007</v>
          </cell>
          <cell r="D1797" t="str">
            <v>G</v>
          </cell>
          <cell r="E1797" t="str">
            <v>YER</v>
          </cell>
          <cell r="F1797" t="str">
            <v>DK</v>
          </cell>
          <cell r="G1797">
            <v>2.1296946610773526</v>
          </cell>
          <cell r="H1797">
            <v>3.0601259008752324</v>
          </cell>
          <cell r="I1797">
            <v>3.2000977416050125</v>
          </cell>
          <cell r="J1797">
            <v>2.3118674273417295</v>
          </cell>
          <cell r="K1797">
            <v>1.9558974766279436</v>
          </cell>
          <cell r="L1797" t="str">
            <v xml:space="preserve"> -</v>
          </cell>
          <cell r="M1797" t="str">
            <v xml:space="preserve"> -</v>
          </cell>
          <cell r="N1797" t="str">
            <v>-</v>
          </cell>
        </row>
        <row r="1798">
          <cell r="A1798" t="str">
            <v>EC_2007_G_EE_YER</v>
          </cell>
          <cell r="B1798" t="str">
            <v>EC</v>
          </cell>
          <cell r="C1798">
            <v>2007</v>
          </cell>
          <cell r="D1798" t="str">
            <v>G</v>
          </cell>
          <cell r="E1798" t="str">
            <v>YER</v>
          </cell>
          <cell r="F1798" t="str">
            <v>EE</v>
          </cell>
          <cell r="G1798">
            <v>8.0695808665231397</v>
          </cell>
          <cell r="H1798">
            <v>10.474858704964763</v>
          </cell>
          <cell r="I1798">
            <v>11.395821755076984</v>
          </cell>
          <cell r="J1798">
            <v>8.7369235749984888</v>
          </cell>
          <cell r="K1798">
            <v>8.1594795201797474</v>
          </cell>
          <cell r="L1798" t="str">
            <v xml:space="preserve"> -</v>
          </cell>
          <cell r="M1798" t="str">
            <v xml:space="preserve"> -</v>
          </cell>
          <cell r="N1798" t="str">
            <v>-</v>
          </cell>
        </row>
        <row r="1799">
          <cell r="A1799" t="str">
            <v>EC_2007_G_CY_YER</v>
          </cell>
          <cell r="B1799" t="str">
            <v>EC</v>
          </cell>
          <cell r="C1799">
            <v>2007</v>
          </cell>
          <cell r="D1799" t="str">
            <v>G</v>
          </cell>
          <cell r="E1799" t="str">
            <v>YER</v>
          </cell>
          <cell r="F1799" t="str">
            <v>CY</v>
          </cell>
          <cell r="G1799">
            <v>4.1786614321990267</v>
          </cell>
          <cell r="H1799">
            <v>3.8828789091976512</v>
          </cell>
          <cell r="I1799">
            <v>3.7864195448721993</v>
          </cell>
          <cell r="J1799">
            <v>3.7562576973954265</v>
          </cell>
          <cell r="K1799">
            <v>3.9017155810479043</v>
          </cell>
          <cell r="L1799" t="str">
            <v xml:space="preserve"> -</v>
          </cell>
          <cell r="M1799" t="str">
            <v xml:space="preserve"> -</v>
          </cell>
          <cell r="N1799" t="str">
            <v>-</v>
          </cell>
        </row>
        <row r="1800">
          <cell r="A1800" t="str">
            <v>EC_2007_G_LV_YER</v>
          </cell>
          <cell r="B1800" t="str">
            <v>EC</v>
          </cell>
          <cell r="C1800">
            <v>2007</v>
          </cell>
          <cell r="D1800" t="str">
            <v>G</v>
          </cell>
          <cell r="E1800" t="str">
            <v>YER</v>
          </cell>
          <cell r="F1800" t="str">
            <v>LV</v>
          </cell>
          <cell r="G1800">
            <v>8.6776549148399162</v>
          </cell>
          <cell r="H1800">
            <v>10.596458161542399</v>
          </cell>
          <cell r="I1800">
            <v>11.927457607862069</v>
          </cell>
          <cell r="J1800">
            <v>9.6392455013538445</v>
          </cell>
          <cell r="K1800">
            <v>7.863518310593931</v>
          </cell>
          <cell r="L1800" t="str">
            <v xml:space="preserve"> -</v>
          </cell>
          <cell r="M1800" t="str">
            <v xml:space="preserve"> -</v>
          </cell>
          <cell r="N1800" t="str">
            <v>-</v>
          </cell>
        </row>
        <row r="1801">
          <cell r="A1801" t="str">
            <v>EC_2007_G_LT_YER</v>
          </cell>
          <cell r="B1801" t="str">
            <v>EC</v>
          </cell>
          <cell r="C1801">
            <v>2007</v>
          </cell>
          <cell r="D1801" t="str">
            <v>G</v>
          </cell>
          <cell r="E1801" t="str">
            <v>YER</v>
          </cell>
          <cell r="F1801" t="str">
            <v>LT</v>
          </cell>
          <cell r="G1801">
            <v>7.3198203882675505</v>
          </cell>
          <cell r="H1801">
            <v>7.5572528617307677</v>
          </cell>
          <cell r="I1801">
            <v>7.5055613058573334</v>
          </cell>
          <cell r="J1801">
            <v>7.3034967114445237</v>
          </cell>
          <cell r="K1801">
            <v>6.2999970195906974</v>
          </cell>
          <cell r="L1801" t="str">
            <v xml:space="preserve"> -</v>
          </cell>
          <cell r="M1801" t="str">
            <v xml:space="preserve"> -</v>
          </cell>
          <cell r="N1801" t="str">
            <v>-</v>
          </cell>
        </row>
        <row r="1802">
          <cell r="A1802" t="str">
            <v>EC_2007_G_HU_YER</v>
          </cell>
          <cell r="B1802" t="str">
            <v>EC</v>
          </cell>
          <cell r="C1802">
            <v>2007</v>
          </cell>
          <cell r="D1802" t="str">
            <v>G</v>
          </cell>
          <cell r="E1802" t="str">
            <v>YER</v>
          </cell>
          <cell r="F1802" t="str">
            <v>HU</v>
          </cell>
          <cell r="G1802">
            <v>4.874899898027496</v>
          </cell>
          <cell r="H1802">
            <v>4.2464221487507281</v>
          </cell>
          <cell r="I1802">
            <v>3.9097291543502166</v>
          </cell>
          <cell r="J1802">
            <v>2.3594005728108325</v>
          </cell>
          <cell r="K1802">
            <v>2.5688152171506662</v>
          </cell>
          <cell r="L1802" t="str">
            <v xml:space="preserve"> -</v>
          </cell>
          <cell r="M1802" t="str">
            <v xml:space="preserve"> -</v>
          </cell>
          <cell r="N1802" t="str">
            <v>-</v>
          </cell>
        </row>
        <row r="1803">
          <cell r="A1803" t="str">
            <v>EC_2007_G_MT_YER</v>
          </cell>
          <cell r="B1803" t="str">
            <v>EC</v>
          </cell>
          <cell r="C1803">
            <v>2007</v>
          </cell>
          <cell r="D1803" t="str">
            <v>G</v>
          </cell>
          <cell r="E1803" t="str">
            <v>YER</v>
          </cell>
          <cell r="F1803" t="str">
            <v>MT</v>
          </cell>
          <cell r="G1803">
            <v>0.43277398587224791</v>
          </cell>
          <cell r="H1803">
            <v>2.9676936865284498</v>
          </cell>
          <cell r="I1803">
            <v>2.8521855419325393</v>
          </cell>
          <cell r="J1803">
            <v>3.0181752966165876</v>
          </cell>
          <cell r="K1803">
            <v>2.7775858570307177</v>
          </cell>
          <cell r="L1803" t="str">
            <v xml:space="preserve"> -</v>
          </cell>
          <cell r="M1803" t="str">
            <v xml:space="preserve"> -</v>
          </cell>
          <cell r="N1803" t="str">
            <v>-</v>
          </cell>
        </row>
        <row r="1804">
          <cell r="A1804" t="str">
            <v>EC_2007_G_PL_YER</v>
          </cell>
          <cell r="B1804" t="str">
            <v>EC</v>
          </cell>
          <cell r="C1804">
            <v>2007</v>
          </cell>
          <cell r="D1804" t="str">
            <v>G</v>
          </cell>
          <cell r="E1804" t="str">
            <v>YER</v>
          </cell>
          <cell r="F1804" t="str">
            <v>PL</v>
          </cell>
          <cell r="G1804">
            <v>5.3230361347918809</v>
          </cell>
          <cell r="H1804">
            <v>3.5490515424410951</v>
          </cell>
          <cell r="I1804">
            <v>5.7689816763735635</v>
          </cell>
          <cell r="J1804">
            <v>6.1019573368148006</v>
          </cell>
          <cell r="K1804">
            <v>5.4887593843553573</v>
          </cell>
          <cell r="L1804" t="str">
            <v xml:space="preserve"> -</v>
          </cell>
          <cell r="M1804" t="str">
            <v xml:space="preserve"> -</v>
          </cell>
          <cell r="N1804" t="str">
            <v>-</v>
          </cell>
        </row>
        <row r="1805">
          <cell r="A1805" t="str">
            <v>EC_2007_G_RO_YER</v>
          </cell>
          <cell r="B1805" t="str">
            <v>EC</v>
          </cell>
          <cell r="C1805">
            <v>2007</v>
          </cell>
          <cell r="D1805" t="str">
            <v>G</v>
          </cell>
          <cell r="E1805" t="str">
            <v>YER</v>
          </cell>
          <cell r="F1805" t="str">
            <v>RO</v>
          </cell>
          <cell r="G1805">
            <v>8.4555835889668529</v>
          </cell>
          <cell r="H1805">
            <v>4.1488050229344875</v>
          </cell>
          <cell r="I1805">
            <v>7.6502006693372371</v>
          </cell>
          <cell r="J1805">
            <v>6.7115878679516072</v>
          </cell>
          <cell r="K1805">
            <v>6.330369460773011</v>
          </cell>
          <cell r="L1805" t="str">
            <v xml:space="preserve"> -</v>
          </cell>
          <cell r="M1805" t="str">
            <v xml:space="preserve"> -</v>
          </cell>
          <cell r="N1805" t="str">
            <v>-</v>
          </cell>
        </row>
        <row r="1806">
          <cell r="A1806" t="str">
            <v>EC_2007_G_SI_YER</v>
          </cell>
          <cell r="B1806" t="str">
            <v>EC</v>
          </cell>
          <cell r="C1806">
            <v>2007</v>
          </cell>
          <cell r="D1806" t="str">
            <v>G</v>
          </cell>
          <cell r="E1806" t="str">
            <v>YER</v>
          </cell>
          <cell r="F1806" t="str">
            <v>SI</v>
          </cell>
          <cell r="G1806">
            <v>4.4258811610219384</v>
          </cell>
          <cell r="H1806">
            <v>4.0280582212987026</v>
          </cell>
          <cell r="I1806">
            <v>5.2049610763114984</v>
          </cell>
          <cell r="J1806">
            <v>4.2843744003821405</v>
          </cell>
          <cell r="K1806">
            <v>3.9725268904596822</v>
          </cell>
          <cell r="L1806" t="str">
            <v xml:space="preserve"> -</v>
          </cell>
          <cell r="M1806" t="str">
            <v xml:space="preserve"> -</v>
          </cell>
          <cell r="N1806" t="str">
            <v>-</v>
          </cell>
        </row>
        <row r="1807">
          <cell r="A1807" t="str">
            <v>EC_2007_G_SK_YER</v>
          </cell>
          <cell r="B1807" t="str">
            <v>EC</v>
          </cell>
          <cell r="C1807">
            <v>2007</v>
          </cell>
          <cell r="D1807" t="str">
            <v>G</v>
          </cell>
          <cell r="E1807" t="str">
            <v>YER</v>
          </cell>
          <cell r="F1807" t="str">
            <v>SK</v>
          </cell>
          <cell r="G1807">
            <v>5.4160237321140947</v>
          </cell>
          <cell r="H1807">
            <v>6.0367255593545055</v>
          </cell>
          <cell r="I1807">
            <v>8.2657832806403153</v>
          </cell>
          <cell r="J1807">
            <v>8.5365738903779196</v>
          </cell>
          <cell r="K1807">
            <v>6.4784263180063695</v>
          </cell>
          <cell r="L1807" t="str">
            <v xml:space="preserve"> -</v>
          </cell>
          <cell r="M1807" t="str">
            <v xml:space="preserve"> -</v>
          </cell>
          <cell r="N1807" t="str">
            <v>-</v>
          </cell>
        </row>
        <row r="1808">
          <cell r="A1808" t="str">
            <v>EC_2007_G_SE_YER</v>
          </cell>
          <cell r="B1808" t="str">
            <v>EC</v>
          </cell>
          <cell r="C1808">
            <v>2007</v>
          </cell>
          <cell r="D1808" t="str">
            <v>G</v>
          </cell>
          <cell r="E1808" t="str">
            <v>YER</v>
          </cell>
          <cell r="F1808" t="str">
            <v>SE</v>
          </cell>
          <cell r="G1808">
            <v>4.1266980005807863</v>
          </cell>
          <cell r="H1808">
            <v>2.9032200754685045</v>
          </cell>
          <cell r="I1808">
            <v>4.4293076208085091</v>
          </cell>
          <cell r="J1808">
            <v>3.7589986973900258</v>
          </cell>
          <cell r="K1808">
            <v>3.2505268275366372</v>
          </cell>
          <cell r="L1808" t="str">
            <v xml:space="preserve"> -</v>
          </cell>
          <cell r="M1808" t="str">
            <v xml:space="preserve"> -</v>
          </cell>
          <cell r="N1808" t="str">
            <v>-</v>
          </cell>
        </row>
        <row r="1809">
          <cell r="A1809" t="str">
            <v>EC_2007_G_GB_YER</v>
          </cell>
          <cell r="B1809" t="str">
            <v>EC</v>
          </cell>
          <cell r="C1809">
            <v>2007</v>
          </cell>
          <cell r="D1809" t="str">
            <v>G</v>
          </cell>
          <cell r="E1809" t="str">
            <v>YER</v>
          </cell>
          <cell r="F1809" t="str">
            <v>GB</v>
          </cell>
          <cell r="G1809">
            <v>3.2627951359848417</v>
          </cell>
          <cell r="H1809">
            <v>1.9320069948220775</v>
          </cell>
          <cell r="I1809">
            <v>2.7626476139672285</v>
          </cell>
          <cell r="J1809">
            <v>2.8336166980176714</v>
          </cell>
          <cell r="K1809">
            <v>2.452481899017922</v>
          </cell>
          <cell r="L1809" t="str">
            <v xml:space="preserve"> -</v>
          </cell>
          <cell r="M1809" t="str">
            <v xml:space="preserve"> -</v>
          </cell>
          <cell r="N1809" t="str">
            <v>-</v>
          </cell>
        </row>
        <row r="1810">
          <cell r="A1810" t="str">
            <v>EC_2007_G_D3_YER</v>
          </cell>
          <cell r="B1810" t="str">
            <v>EC</v>
          </cell>
          <cell r="C1810">
            <v>2007</v>
          </cell>
          <cell r="D1810" t="str">
            <v>G</v>
          </cell>
          <cell r="E1810" t="str">
            <v>YER</v>
          </cell>
          <cell r="F1810" t="str">
            <v>D3</v>
          </cell>
          <cell r="G1810">
            <v>2.4512817284771948</v>
          </cell>
          <cell r="H1810">
            <v>1.7211911770109056</v>
          </cell>
          <cell r="I1810">
            <v>2.9682493162469292</v>
          </cell>
          <cell r="J1810">
            <v>2.8833271831214091</v>
          </cell>
          <cell r="K1810">
            <v>2.6568650748061584</v>
          </cell>
          <cell r="L1810" t="str">
            <v xml:space="preserve"> -</v>
          </cell>
          <cell r="M1810" t="str">
            <v xml:space="preserve"> -</v>
          </cell>
          <cell r="N1810" t="str">
            <v>-</v>
          </cell>
        </row>
        <row r="1811">
          <cell r="A1811" t="str">
            <v>EC_2007_G_I4_DEF</v>
          </cell>
          <cell r="B1811" t="str">
            <v>EC</v>
          </cell>
          <cell r="C1811">
            <v>2007</v>
          </cell>
          <cell r="D1811" t="str">
            <v>G</v>
          </cell>
          <cell r="E1811" t="str">
            <v>DEF</v>
          </cell>
          <cell r="F1811" t="str">
            <v>I4</v>
          </cell>
          <cell r="G1811">
            <v>-2.7910474000000001</v>
          </cell>
          <cell r="H1811">
            <v>-2.4659616</v>
          </cell>
          <cell r="I1811">
            <v>-1.5631248</v>
          </cell>
          <cell r="J1811">
            <v>-0.96358849999999996</v>
          </cell>
          <cell r="K1811">
            <v>-0.80042579999999997</v>
          </cell>
          <cell r="L1811" t="str">
            <v xml:space="preserve"> -</v>
          </cell>
          <cell r="M1811" t="str">
            <v xml:space="preserve"> -</v>
          </cell>
          <cell r="N1811" t="str">
            <v>-</v>
          </cell>
        </row>
        <row r="1812">
          <cell r="A1812" t="str">
            <v>EC_2007_G_I4_MAL</v>
          </cell>
          <cell r="B1812" t="str">
            <v>EC</v>
          </cell>
          <cell r="C1812">
            <v>2007</v>
          </cell>
          <cell r="D1812" t="str">
            <v>G</v>
          </cell>
          <cell r="E1812" t="str">
            <v>MAL</v>
          </cell>
          <cell r="F1812" t="str">
            <v>I4</v>
          </cell>
          <cell r="G1812">
            <v>69.661159400000003</v>
          </cell>
          <cell r="H1812">
            <v>70.485128700000004</v>
          </cell>
          <cell r="I1812">
            <v>68.975440599999999</v>
          </cell>
          <cell r="J1812">
            <v>66.854262000000006</v>
          </cell>
          <cell r="K1812">
            <v>65.048994699999994</v>
          </cell>
          <cell r="L1812" t="str">
            <v xml:space="preserve"> -</v>
          </cell>
          <cell r="M1812" t="str">
            <v xml:space="preserve"> -</v>
          </cell>
          <cell r="N1812" t="str">
            <v>-</v>
          </cell>
        </row>
        <row r="1813">
          <cell r="A1813" t="str">
            <v>EC_2007_G_I4_CAB</v>
          </cell>
          <cell r="B1813" t="str">
            <v>EC</v>
          </cell>
          <cell r="C1813">
            <v>2007</v>
          </cell>
          <cell r="D1813" t="str">
            <v>G</v>
          </cell>
          <cell r="E1813" t="str">
            <v>CAB</v>
          </cell>
          <cell r="F1813" t="str">
            <v>I4</v>
          </cell>
          <cell r="G1813">
            <v>-2.4261938000000001</v>
          </cell>
          <cell r="H1813">
            <v>-1.7914348</v>
          </cell>
          <cell r="I1813">
            <v>-1.1823182000000001</v>
          </cell>
          <cell r="J1813">
            <v>-0.76435470000000005</v>
          </cell>
          <cell r="K1813">
            <v>-0.66946309999999998</v>
          </cell>
          <cell r="L1813" t="str">
            <v xml:space="preserve"> -</v>
          </cell>
          <cell r="M1813" t="str">
            <v xml:space="preserve"> -</v>
          </cell>
          <cell r="N1813" t="str">
            <v>-</v>
          </cell>
        </row>
        <row r="1814">
          <cell r="A1814" t="str">
            <v>EC_2007_G_I4_YER</v>
          </cell>
          <cell r="B1814" t="str">
            <v>EC</v>
          </cell>
          <cell r="C1814">
            <v>2007</v>
          </cell>
          <cell r="D1814" t="str">
            <v>G</v>
          </cell>
          <cell r="E1814" t="str">
            <v>YER</v>
          </cell>
          <cell r="F1814" t="str">
            <v>I4</v>
          </cell>
          <cell r="G1814">
            <v>2.0249056226762541</v>
          </cell>
          <cell r="H1814">
            <v>1.5058774616259818</v>
          </cell>
          <cell r="I1814">
            <v>2.7665498570900615</v>
          </cell>
          <cell r="J1814">
            <v>2.6213306701387884</v>
          </cell>
          <cell r="K1814">
            <v>2.2388408836495399</v>
          </cell>
          <cell r="L1814" t="str">
            <v xml:space="preserve"> -</v>
          </cell>
          <cell r="M1814" t="str">
            <v xml:space="preserve"> -</v>
          </cell>
          <cell r="N1814" t="str">
            <v>-</v>
          </cell>
        </row>
        <row r="1815">
          <cell r="A1815" t="str">
            <v>EC_2007_G_I4_STB</v>
          </cell>
          <cell r="B1815" t="str">
            <v>EC</v>
          </cell>
          <cell r="C1815">
            <v>2007</v>
          </cell>
          <cell r="D1815" t="str">
            <v>G</v>
          </cell>
          <cell r="E1815" t="str">
            <v>STB</v>
          </cell>
          <cell r="F1815" t="str">
            <v>I4</v>
          </cell>
          <cell r="G1815">
            <v>-2.8</v>
          </cell>
          <cell r="H1815">
            <v>-2</v>
          </cell>
          <cell r="I1815">
            <v>-1.1000000000000001</v>
          </cell>
          <cell r="J1815">
            <v>-0.8</v>
          </cell>
          <cell r="K1815">
            <v>-0.7</v>
          </cell>
          <cell r="L1815" t="str">
            <v xml:space="preserve"> -</v>
          </cell>
          <cell r="M1815" t="str">
            <v xml:space="preserve"> -</v>
          </cell>
          <cell r="N1815" t="str">
            <v>-</v>
          </cell>
        </row>
        <row r="1816">
          <cell r="A1816" t="str">
            <v>EC_2007_G_BE_STB</v>
          </cell>
          <cell r="B1816" t="str">
            <v>EC</v>
          </cell>
          <cell r="C1816">
            <v>2007</v>
          </cell>
          <cell r="D1816" t="str">
            <v>G</v>
          </cell>
          <cell r="E1816" t="str">
            <v>STB</v>
          </cell>
          <cell r="F1816" t="str">
            <v>BE</v>
          </cell>
          <cell r="G1816">
            <v>-0.9</v>
          </cell>
          <cell r="H1816">
            <v>0.2</v>
          </cell>
          <cell r="I1816">
            <v>-0.4</v>
          </cell>
          <cell r="J1816">
            <v>-0.1</v>
          </cell>
          <cell r="K1816">
            <v>0.1</v>
          </cell>
          <cell r="L1816" t="str">
            <v xml:space="preserve"> -</v>
          </cell>
          <cell r="M1816" t="str">
            <v xml:space="preserve"> -</v>
          </cell>
          <cell r="N1816" t="str">
            <v>-</v>
          </cell>
        </row>
        <row r="1817">
          <cell r="A1817" t="str">
            <v>EC_2007_G_DE_STB</v>
          </cell>
          <cell r="B1817" t="str">
            <v>EC</v>
          </cell>
          <cell r="C1817">
            <v>2007</v>
          </cell>
          <cell r="D1817" t="str">
            <v>G</v>
          </cell>
          <cell r="E1817" t="str">
            <v>STB</v>
          </cell>
          <cell r="F1817" t="str">
            <v>DE</v>
          </cell>
          <cell r="G1817">
            <v>-3</v>
          </cell>
          <cell r="H1817">
            <v>-2.4</v>
          </cell>
          <cell r="I1817">
            <v>-1.5</v>
          </cell>
          <cell r="J1817">
            <v>-0.8</v>
          </cell>
          <cell r="K1817">
            <v>-0.7</v>
          </cell>
          <cell r="L1817" t="str">
            <v xml:space="preserve"> -</v>
          </cell>
          <cell r="M1817" t="str">
            <v xml:space="preserve"> -</v>
          </cell>
          <cell r="N1817" t="str">
            <v>-</v>
          </cell>
        </row>
        <row r="1818">
          <cell r="A1818" t="str">
            <v>EC_2007_G_GR_STB</v>
          </cell>
          <cell r="B1818" t="str">
            <v>EC</v>
          </cell>
          <cell r="C1818">
            <v>2007</v>
          </cell>
          <cell r="D1818" t="str">
            <v>G</v>
          </cell>
          <cell r="E1818" t="str">
            <v>STB</v>
          </cell>
          <cell r="F1818" t="str">
            <v>GR</v>
          </cell>
          <cell r="G1818">
            <v>-8.6</v>
          </cell>
          <cell r="H1818">
            <v>-6.1</v>
          </cell>
          <cell r="I1818">
            <v>-3.9</v>
          </cell>
          <cell r="J1818">
            <v>-3.6</v>
          </cell>
          <cell r="K1818">
            <v>-3.4</v>
          </cell>
          <cell r="L1818" t="str">
            <v xml:space="preserve"> -</v>
          </cell>
          <cell r="M1818" t="str">
            <v xml:space="preserve"> -</v>
          </cell>
          <cell r="N1818" t="str">
            <v>-</v>
          </cell>
        </row>
        <row r="1819">
          <cell r="A1819" t="str">
            <v>EC_2007_G_ES_STB</v>
          </cell>
          <cell r="B1819" t="str">
            <v>EC</v>
          </cell>
          <cell r="C1819">
            <v>2007</v>
          </cell>
          <cell r="D1819" t="str">
            <v>G</v>
          </cell>
          <cell r="E1819" t="str">
            <v>STB</v>
          </cell>
          <cell r="F1819" t="str">
            <v>ES</v>
          </cell>
          <cell r="G1819">
            <v>0.1</v>
          </cell>
          <cell r="H1819">
            <v>1.6</v>
          </cell>
          <cell r="I1819">
            <v>2.2999999999999998</v>
          </cell>
          <cell r="J1819">
            <v>1.8</v>
          </cell>
          <cell r="K1819">
            <v>1.7</v>
          </cell>
          <cell r="L1819" t="str">
            <v xml:space="preserve"> -</v>
          </cell>
          <cell r="M1819" t="str">
            <v xml:space="preserve"> -</v>
          </cell>
          <cell r="N1819" t="str">
            <v>-</v>
          </cell>
        </row>
        <row r="1820">
          <cell r="A1820" t="str">
            <v>EC_2007_G_FR_STB</v>
          </cell>
          <cell r="B1820" t="str">
            <v>EC</v>
          </cell>
          <cell r="C1820">
            <v>2007</v>
          </cell>
          <cell r="D1820" t="str">
            <v>G</v>
          </cell>
          <cell r="E1820" t="str">
            <v>STB</v>
          </cell>
          <cell r="F1820" t="str">
            <v>FR</v>
          </cell>
          <cell r="G1820">
            <v>-3.7</v>
          </cell>
          <cell r="H1820">
            <v>-3.2</v>
          </cell>
          <cell r="I1820">
            <v>-2.2999999999999998</v>
          </cell>
          <cell r="J1820">
            <v>-2.1</v>
          </cell>
          <cell r="K1820">
            <v>-1.5</v>
          </cell>
          <cell r="L1820" t="str">
            <v xml:space="preserve"> -</v>
          </cell>
          <cell r="M1820" t="str">
            <v xml:space="preserve"> -</v>
          </cell>
          <cell r="N1820" t="str">
            <v>-</v>
          </cell>
        </row>
        <row r="1821">
          <cell r="A1821" t="str">
            <v>EC_2007_G_IE_STB</v>
          </cell>
          <cell r="B1821" t="str">
            <v>EC</v>
          </cell>
          <cell r="C1821">
            <v>2007</v>
          </cell>
          <cell r="D1821" t="str">
            <v>G</v>
          </cell>
          <cell r="E1821" t="str">
            <v>STB</v>
          </cell>
          <cell r="F1821" t="str">
            <v>IE</v>
          </cell>
          <cell r="G1821">
            <v>2</v>
          </cell>
          <cell r="H1821">
            <v>0.8</v>
          </cell>
          <cell r="I1821">
            <v>3</v>
          </cell>
          <cell r="J1821">
            <v>1.8</v>
          </cell>
          <cell r="K1821">
            <v>1.6</v>
          </cell>
          <cell r="L1821" t="str">
            <v xml:space="preserve"> -</v>
          </cell>
          <cell r="M1821" t="str">
            <v xml:space="preserve"> -</v>
          </cell>
          <cell r="N1821" t="str">
            <v>-</v>
          </cell>
        </row>
        <row r="1822">
          <cell r="A1822" t="str">
            <v>EC_2007_G_IT_STB</v>
          </cell>
          <cell r="B1822" t="str">
            <v>EC</v>
          </cell>
          <cell r="C1822">
            <v>2007</v>
          </cell>
          <cell r="D1822" t="str">
            <v>G</v>
          </cell>
          <cell r="E1822" t="str">
            <v>STB</v>
          </cell>
          <cell r="F1822" t="str">
            <v>IT</v>
          </cell>
          <cell r="G1822">
            <v>-4.5</v>
          </cell>
          <cell r="H1822">
            <v>-3.9</v>
          </cell>
          <cell r="I1822">
            <v>-2.6</v>
          </cell>
          <cell r="J1822">
            <v>-1.6</v>
          </cell>
          <cell r="K1822">
            <v>-1.8</v>
          </cell>
          <cell r="L1822" t="str">
            <v xml:space="preserve"> -</v>
          </cell>
          <cell r="M1822" t="str">
            <v xml:space="preserve"> -</v>
          </cell>
          <cell r="N1822" t="str">
            <v>-</v>
          </cell>
        </row>
        <row r="1823">
          <cell r="A1823" t="str">
            <v>EC_2007_G_LU_STB</v>
          </cell>
          <cell r="B1823" t="str">
            <v>EC</v>
          </cell>
          <cell r="C1823">
            <v>2007</v>
          </cell>
          <cell r="D1823" t="str">
            <v>G</v>
          </cell>
          <cell r="E1823" t="str">
            <v>STB</v>
          </cell>
          <cell r="F1823" t="str">
            <v>LU</v>
          </cell>
          <cell r="G1823">
            <v>-0.1</v>
          </cell>
          <cell r="H1823">
            <v>1</v>
          </cell>
          <cell r="I1823">
            <v>0.5</v>
          </cell>
          <cell r="J1823">
            <v>0.6</v>
          </cell>
          <cell r="K1823">
            <v>0.8</v>
          </cell>
          <cell r="L1823" t="str">
            <v xml:space="preserve"> -</v>
          </cell>
          <cell r="M1823" t="str">
            <v xml:space="preserve"> -</v>
          </cell>
          <cell r="N1823" t="str">
            <v>-</v>
          </cell>
        </row>
        <row r="1824">
          <cell r="A1824" t="str">
            <v>EC_2007_G_NL_STB</v>
          </cell>
          <cell r="B1824" t="str">
            <v>EC</v>
          </cell>
          <cell r="C1824">
            <v>2007</v>
          </cell>
          <cell r="D1824" t="str">
            <v>G</v>
          </cell>
          <cell r="E1824" t="str">
            <v>STB</v>
          </cell>
          <cell r="F1824" t="str">
            <v>NL</v>
          </cell>
          <cell r="G1824">
            <v>-1.2</v>
          </cell>
          <cell r="H1824">
            <v>0.7</v>
          </cell>
          <cell r="I1824">
            <v>1.1000000000000001</v>
          </cell>
          <cell r="J1824">
            <v>-0.4</v>
          </cell>
          <cell r="K1824">
            <v>0.1</v>
          </cell>
          <cell r="L1824" t="str">
            <v xml:space="preserve"> -</v>
          </cell>
          <cell r="M1824" t="str">
            <v xml:space="preserve"> -</v>
          </cell>
          <cell r="N1824" t="str">
            <v>-</v>
          </cell>
        </row>
        <row r="1825">
          <cell r="A1825" t="str">
            <v>EC_2007_G_AT_STB</v>
          </cell>
          <cell r="B1825" t="str">
            <v>EC</v>
          </cell>
          <cell r="C1825">
            <v>2007</v>
          </cell>
          <cell r="D1825" t="str">
            <v>G</v>
          </cell>
          <cell r="E1825" t="str">
            <v>STB</v>
          </cell>
          <cell r="F1825" t="str">
            <v>AT</v>
          </cell>
          <cell r="G1825">
            <v>-0.6</v>
          </cell>
          <cell r="H1825">
            <v>-1.1000000000000001</v>
          </cell>
          <cell r="I1825">
            <v>-1</v>
          </cell>
          <cell r="J1825">
            <v>-1.1000000000000001</v>
          </cell>
          <cell r="K1825">
            <v>-1.2</v>
          </cell>
          <cell r="L1825" t="str">
            <v xml:space="preserve"> -</v>
          </cell>
          <cell r="M1825" t="str">
            <v xml:space="preserve"> -</v>
          </cell>
          <cell r="N1825" t="str">
            <v>-</v>
          </cell>
        </row>
        <row r="1826">
          <cell r="A1826" t="str">
            <v>EC_2007_G_PT_STB</v>
          </cell>
          <cell r="B1826" t="str">
            <v>EC</v>
          </cell>
          <cell r="C1826">
            <v>2007</v>
          </cell>
          <cell r="D1826" t="str">
            <v>G</v>
          </cell>
          <cell r="E1826" t="str">
            <v>STB</v>
          </cell>
          <cell r="F1826" t="str">
            <v>PT</v>
          </cell>
          <cell r="G1826">
            <v>-4.8</v>
          </cell>
          <cell r="H1826">
            <v>-5</v>
          </cell>
          <cell r="I1826">
            <v>-2.9</v>
          </cell>
          <cell r="J1826">
            <v>-2.7</v>
          </cell>
          <cell r="K1826">
            <v>-2.6</v>
          </cell>
          <cell r="L1826" t="str">
            <v xml:space="preserve"> -</v>
          </cell>
          <cell r="M1826" t="str">
            <v xml:space="preserve"> -</v>
          </cell>
          <cell r="N1826" t="str">
            <v>-</v>
          </cell>
        </row>
        <row r="1827">
          <cell r="A1827" t="str">
            <v>EC_2007_G_FI_STB</v>
          </cell>
          <cell r="B1827" t="str">
            <v>EC</v>
          </cell>
          <cell r="C1827">
            <v>2007</v>
          </cell>
          <cell r="D1827" t="str">
            <v>G</v>
          </cell>
          <cell r="E1827" t="str">
            <v>STB</v>
          </cell>
          <cell r="F1827" t="str">
            <v>FI</v>
          </cell>
          <cell r="G1827">
            <v>3</v>
          </cell>
          <cell r="H1827">
            <v>3.6</v>
          </cell>
          <cell r="I1827">
            <v>3.7</v>
          </cell>
          <cell r="J1827">
            <v>3.5</v>
          </cell>
          <cell r="K1827">
            <v>3.6</v>
          </cell>
          <cell r="L1827" t="str">
            <v xml:space="preserve"> -</v>
          </cell>
          <cell r="M1827" t="str">
            <v xml:space="preserve"> -</v>
          </cell>
          <cell r="N1827" t="str">
            <v>-</v>
          </cell>
        </row>
        <row r="1828">
          <cell r="A1828" t="str">
            <v>EC_2007_G_BG_STB</v>
          </cell>
          <cell r="B1828" t="str">
            <v>EC</v>
          </cell>
          <cell r="C1828">
            <v>2007</v>
          </cell>
          <cell r="D1828" t="str">
            <v>G</v>
          </cell>
          <cell r="E1828" t="str">
            <v>STB</v>
          </cell>
          <cell r="F1828" t="str">
            <v>BG</v>
          </cell>
          <cell r="G1828">
            <v>1.6</v>
          </cell>
          <cell r="H1828">
            <v>1.3</v>
          </cell>
          <cell r="I1828">
            <v>2.8</v>
          </cell>
          <cell r="J1828">
            <v>1.6</v>
          </cell>
          <cell r="K1828">
            <v>1.8</v>
          </cell>
          <cell r="L1828" t="str">
            <v xml:space="preserve"> -</v>
          </cell>
          <cell r="M1828" t="str">
            <v xml:space="preserve"> -</v>
          </cell>
          <cell r="N1828" t="str">
            <v>-</v>
          </cell>
        </row>
        <row r="1829">
          <cell r="A1829" t="str">
            <v>EC_2007_G_CZ_STB</v>
          </cell>
          <cell r="B1829" t="str">
            <v>EC</v>
          </cell>
          <cell r="C1829">
            <v>2007</v>
          </cell>
          <cell r="D1829" t="str">
            <v>G</v>
          </cell>
          <cell r="E1829" t="str">
            <v>STB</v>
          </cell>
          <cell r="F1829" t="str">
            <v>CZ</v>
          </cell>
          <cell r="G1829">
            <v>-1.2</v>
          </cell>
          <cell r="H1829">
            <v>-2</v>
          </cell>
          <cell r="I1829">
            <v>-2.8</v>
          </cell>
          <cell r="J1829">
            <v>-4.0999999999999996</v>
          </cell>
          <cell r="K1829">
            <v>-3.8</v>
          </cell>
          <cell r="L1829" t="str">
            <v xml:space="preserve"> -</v>
          </cell>
          <cell r="M1829" t="str">
            <v xml:space="preserve"> -</v>
          </cell>
          <cell r="N1829" t="str">
            <v>-</v>
          </cell>
        </row>
        <row r="1830">
          <cell r="A1830" t="str">
            <v>EC_2007_G_DK_STB</v>
          </cell>
          <cell r="B1830" t="str">
            <v>EC</v>
          </cell>
          <cell r="C1830">
            <v>2007</v>
          </cell>
          <cell r="D1830" t="str">
            <v>G</v>
          </cell>
          <cell r="E1830" t="str">
            <v>STB</v>
          </cell>
          <cell r="F1830" t="str">
            <v>DK</v>
          </cell>
          <cell r="G1830">
            <v>2.7</v>
          </cell>
          <cell r="H1830">
            <v>4.8</v>
          </cell>
          <cell r="I1830">
            <v>3.7</v>
          </cell>
          <cell r="J1830">
            <v>3.3</v>
          </cell>
          <cell r="K1830">
            <v>3.8</v>
          </cell>
          <cell r="L1830" t="str">
            <v xml:space="preserve"> -</v>
          </cell>
          <cell r="M1830" t="str">
            <v xml:space="preserve"> -</v>
          </cell>
          <cell r="N1830" t="str">
            <v>-</v>
          </cell>
        </row>
        <row r="1831">
          <cell r="A1831" t="str">
            <v>EC_2007_G_EE_STB</v>
          </cell>
          <cell r="B1831" t="str">
            <v>EC</v>
          </cell>
          <cell r="C1831">
            <v>2007</v>
          </cell>
          <cell r="D1831" t="str">
            <v>G</v>
          </cell>
          <cell r="E1831" t="str">
            <v>STB</v>
          </cell>
          <cell r="F1831" t="str">
            <v>EE</v>
          </cell>
          <cell r="G1831">
            <v>2.8</v>
          </cell>
          <cell r="H1831">
            <v>2.4</v>
          </cell>
          <cell r="I1831">
            <v>3.3</v>
          </cell>
          <cell r="J1831">
            <v>3.5</v>
          </cell>
          <cell r="K1831">
            <v>3.8</v>
          </cell>
          <cell r="L1831" t="str">
            <v xml:space="preserve"> -</v>
          </cell>
          <cell r="M1831" t="str">
            <v xml:space="preserve"> -</v>
          </cell>
          <cell r="N1831" t="str">
            <v>-</v>
          </cell>
        </row>
        <row r="1832">
          <cell r="A1832" t="str">
            <v>EC_2007_G_CY_STB</v>
          </cell>
          <cell r="B1832" t="str">
            <v>EC</v>
          </cell>
          <cell r="C1832">
            <v>2007</v>
          </cell>
          <cell r="D1832" t="str">
            <v>G</v>
          </cell>
          <cell r="E1832" t="str">
            <v>STB</v>
          </cell>
          <cell r="F1832" t="str">
            <v>CY</v>
          </cell>
          <cell r="G1832">
            <v>-4.8</v>
          </cell>
          <cell r="H1832">
            <v>-2.8</v>
          </cell>
          <cell r="I1832">
            <v>-1.2</v>
          </cell>
          <cell r="J1832">
            <v>-1.1000000000000001</v>
          </cell>
          <cell r="K1832">
            <v>-1.1000000000000001</v>
          </cell>
          <cell r="L1832" t="str">
            <v xml:space="preserve"> -</v>
          </cell>
          <cell r="M1832" t="str">
            <v xml:space="preserve"> -</v>
          </cell>
          <cell r="N1832" t="str">
            <v>-</v>
          </cell>
        </row>
        <row r="1833">
          <cell r="A1833" t="str">
            <v>EC_2007_G_LV_STB</v>
          </cell>
          <cell r="B1833" t="str">
            <v>EC</v>
          </cell>
          <cell r="C1833">
            <v>2007</v>
          </cell>
          <cell r="D1833" t="str">
            <v>G</v>
          </cell>
          <cell r="E1833" t="str">
            <v>STB</v>
          </cell>
          <cell r="F1833" t="str">
            <v>LV</v>
          </cell>
          <cell r="G1833">
            <v>-0.7</v>
          </cell>
          <cell r="H1833">
            <v>-0.2</v>
          </cell>
          <cell r="I1833">
            <v>0</v>
          </cell>
          <cell r="J1833">
            <v>0</v>
          </cell>
          <cell r="K1833">
            <v>0.4</v>
          </cell>
          <cell r="L1833" t="str">
            <v xml:space="preserve"> -</v>
          </cell>
          <cell r="M1833" t="str">
            <v xml:space="preserve"> -</v>
          </cell>
          <cell r="N1833" t="str">
            <v>-</v>
          </cell>
        </row>
        <row r="1834">
          <cell r="A1834" t="str">
            <v>EC_2007_G_LT_STB</v>
          </cell>
          <cell r="B1834" t="str">
            <v>EC</v>
          </cell>
          <cell r="C1834">
            <v>2007</v>
          </cell>
          <cell r="D1834" t="str">
            <v>G</v>
          </cell>
          <cell r="E1834" t="str">
            <v>STB</v>
          </cell>
          <cell r="F1834" t="str">
            <v>LT</v>
          </cell>
          <cell r="G1834">
            <v>-2</v>
          </cell>
          <cell r="H1834">
            <v>-0.9</v>
          </cell>
          <cell r="I1834">
            <v>-0.6</v>
          </cell>
          <cell r="J1834">
            <v>-0.6</v>
          </cell>
          <cell r="K1834">
            <v>-1</v>
          </cell>
          <cell r="L1834" t="str">
            <v xml:space="preserve"> -</v>
          </cell>
          <cell r="M1834" t="str">
            <v xml:space="preserve"> -</v>
          </cell>
          <cell r="N1834" t="str">
            <v>-</v>
          </cell>
        </row>
        <row r="1835">
          <cell r="A1835" t="str">
            <v>EC_2007_G_HU_STB</v>
          </cell>
          <cell r="B1835" t="str">
            <v>EC</v>
          </cell>
          <cell r="C1835">
            <v>2007</v>
          </cell>
          <cell r="D1835" t="str">
            <v>G</v>
          </cell>
          <cell r="E1835" t="str">
            <v>STB</v>
          </cell>
          <cell r="F1835" t="str">
            <v>HU</v>
          </cell>
          <cell r="G1835">
            <v>-6.7</v>
          </cell>
          <cell r="H1835">
            <v>-8.4</v>
          </cell>
          <cell r="I1835">
            <v>-9.4</v>
          </cell>
          <cell r="J1835">
            <v>-6.1</v>
          </cell>
          <cell r="K1835">
            <v>-4.5999999999999996</v>
          </cell>
          <cell r="L1835" t="str">
            <v xml:space="preserve"> -</v>
          </cell>
          <cell r="M1835" t="str">
            <v xml:space="preserve"> -</v>
          </cell>
          <cell r="N1835" t="str">
            <v>-</v>
          </cell>
        </row>
        <row r="1836">
          <cell r="A1836" t="str">
            <v>EC_2007_G_MT_STB</v>
          </cell>
          <cell r="B1836" t="str">
            <v>EC</v>
          </cell>
          <cell r="C1836">
            <v>2007</v>
          </cell>
          <cell r="D1836" t="str">
            <v>G</v>
          </cell>
          <cell r="E1836" t="str">
            <v>STB</v>
          </cell>
          <cell r="F1836" t="str">
            <v>MT</v>
          </cell>
          <cell r="G1836">
            <v>-4.3</v>
          </cell>
          <cell r="H1836">
            <v>-3.8</v>
          </cell>
          <cell r="I1836">
            <v>-2.7</v>
          </cell>
          <cell r="J1836">
            <v>-2.6</v>
          </cell>
          <cell r="K1836">
            <v>-1.6</v>
          </cell>
          <cell r="L1836" t="str">
            <v xml:space="preserve"> -</v>
          </cell>
          <cell r="M1836" t="str">
            <v xml:space="preserve"> -</v>
          </cell>
          <cell r="N1836" t="str">
            <v>-</v>
          </cell>
        </row>
        <row r="1837">
          <cell r="A1837" t="str">
            <v>EC_2007_G_PL_STB</v>
          </cell>
          <cell r="B1837" t="str">
            <v>EC</v>
          </cell>
          <cell r="C1837">
            <v>2007</v>
          </cell>
          <cell r="D1837" t="str">
            <v>G</v>
          </cell>
          <cell r="E1837" t="str">
            <v>STB</v>
          </cell>
          <cell r="F1837" t="str">
            <v>PL</v>
          </cell>
          <cell r="G1837">
            <v>-5.8</v>
          </cell>
          <cell r="H1837">
            <v>-4.2</v>
          </cell>
          <cell r="I1837">
            <v>-4</v>
          </cell>
          <cell r="J1837">
            <v>-3.6</v>
          </cell>
          <cell r="K1837">
            <v>-3.3</v>
          </cell>
          <cell r="L1837" t="str">
            <v xml:space="preserve"> -</v>
          </cell>
          <cell r="M1837" t="str">
            <v xml:space="preserve"> -</v>
          </cell>
          <cell r="N1837" t="str">
            <v>-</v>
          </cell>
        </row>
        <row r="1838">
          <cell r="A1838" t="str">
            <v>EC_2007_G_RO_STB</v>
          </cell>
          <cell r="B1838" t="str">
            <v>EC</v>
          </cell>
          <cell r="C1838">
            <v>2007</v>
          </cell>
          <cell r="D1838" t="str">
            <v>G</v>
          </cell>
          <cell r="E1838" t="str">
            <v>STB</v>
          </cell>
          <cell r="F1838" t="str">
            <v>RO</v>
          </cell>
          <cell r="G1838">
            <v>-1.7</v>
          </cell>
          <cell r="H1838">
            <v>-1.2</v>
          </cell>
          <cell r="I1838">
            <v>-2.2000000000000002</v>
          </cell>
          <cell r="J1838">
            <v>-3.5</v>
          </cell>
          <cell r="K1838">
            <v>-3.3</v>
          </cell>
          <cell r="L1838" t="str">
            <v xml:space="preserve"> -</v>
          </cell>
          <cell r="M1838" t="str">
            <v xml:space="preserve"> -</v>
          </cell>
          <cell r="N1838" t="str">
            <v>-</v>
          </cell>
        </row>
        <row r="1839">
          <cell r="A1839" t="str">
            <v>EC_2007_G_SI_STB</v>
          </cell>
          <cell r="B1839" t="str">
            <v>EC</v>
          </cell>
          <cell r="C1839">
            <v>2007</v>
          </cell>
          <cell r="D1839" t="str">
            <v>G</v>
          </cell>
          <cell r="E1839" t="str">
            <v>STB</v>
          </cell>
          <cell r="F1839" t="str">
            <v>SI</v>
          </cell>
          <cell r="G1839">
            <v>-1.8</v>
          </cell>
          <cell r="H1839">
            <v>-1.1000000000000001</v>
          </cell>
          <cell r="I1839">
            <v>-1.5</v>
          </cell>
          <cell r="J1839">
            <v>-1.7</v>
          </cell>
          <cell r="K1839">
            <v>-1.7</v>
          </cell>
          <cell r="L1839" t="str">
            <v xml:space="preserve"> -</v>
          </cell>
          <cell r="M1839" t="str">
            <v xml:space="preserve"> -</v>
          </cell>
          <cell r="N1839" t="str">
            <v>-</v>
          </cell>
        </row>
        <row r="1840">
          <cell r="A1840" t="str">
            <v>EC_2007_G_SK_STB</v>
          </cell>
          <cell r="B1840" t="str">
            <v>EC</v>
          </cell>
          <cell r="C1840">
            <v>2007</v>
          </cell>
          <cell r="D1840" t="str">
            <v>G</v>
          </cell>
          <cell r="E1840" t="str">
            <v>STB</v>
          </cell>
          <cell r="F1840" t="str">
            <v>SK</v>
          </cell>
          <cell r="G1840">
            <v>-1.7</v>
          </cell>
          <cell r="H1840">
            <v>-1.2</v>
          </cell>
          <cell r="I1840">
            <v>-3.3</v>
          </cell>
          <cell r="J1840">
            <v>-3.4</v>
          </cell>
          <cell r="K1840">
            <v>-3.3</v>
          </cell>
          <cell r="L1840" t="str">
            <v xml:space="preserve"> -</v>
          </cell>
          <cell r="M1840" t="str">
            <v xml:space="preserve"> -</v>
          </cell>
          <cell r="N1840" t="str">
            <v>-</v>
          </cell>
        </row>
        <row r="1841">
          <cell r="A1841" t="str">
            <v>EC_2007_G_SE_STB</v>
          </cell>
          <cell r="B1841" t="str">
            <v>EC</v>
          </cell>
          <cell r="C1841">
            <v>2007</v>
          </cell>
          <cell r="D1841" t="str">
            <v>G</v>
          </cell>
          <cell r="E1841" t="str">
            <v>STB</v>
          </cell>
          <cell r="F1841" t="str">
            <v>SE</v>
          </cell>
          <cell r="G1841">
            <v>0.7</v>
          </cell>
          <cell r="H1841">
            <v>2.1</v>
          </cell>
          <cell r="I1841">
            <v>2.1</v>
          </cell>
          <cell r="J1841">
            <v>1.9</v>
          </cell>
          <cell r="K1841">
            <v>1.9</v>
          </cell>
          <cell r="L1841" t="str">
            <v xml:space="preserve"> -</v>
          </cell>
          <cell r="M1841" t="str">
            <v xml:space="preserve"> -</v>
          </cell>
          <cell r="N1841" t="str">
            <v>-</v>
          </cell>
        </row>
        <row r="1842">
          <cell r="A1842" t="str">
            <v>EC_2007_G_GB_STB</v>
          </cell>
          <cell r="B1842" t="str">
            <v>EC</v>
          </cell>
          <cell r="C1842">
            <v>2007</v>
          </cell>
          <cell r="D1842" t="str">
            <v>G</v>
          </cell>
          <cell r="E1842" t="str">
            <v>STB</v>
          </cell>
          <cell r="F1842" t="str">
            <v>GB</v>
          </cell>
          <cell r="G1842">
            <v>-3.4</v>
          </cell>
          <cell r="H1842">
            <v>-3.2</v>
          </cell>
          <cell r="I1842">
            <v>-2.6</v>
          </cell>
          <cell r="J1842">
            <v>-2.5</v>
          </cell>
          <cell r="K1842">
            <v>-2.1</v>
          </cell>
          <cell r="L1842" t="str">
            <v xml:space="preserve"> -</v>
          </cell>
          <cell r="M1842" t="str">
            <v xml:space="preserve"> -</v>
          </cell>
          <cell r="N1842" t="str">
            <v>-</v>
          </cell>
        </row>
        <row r="1843">
          <cell r="A1843" t="str">
            <v>EC_2007_G_D3_STB</v>
          </cell>
          <cell r="B1843" t="str">
            <v>EC</v>
          </cell>
          <cell r="C1843">
            <v>2007</v>
          </cell>
          <cell r="D1843" t="str">
            <v>G</v>
          </cell>
          <cell r="E1843" t="str">
            <v>STB</v>
          </cell>
          <cell r="F1843" t="str">
            <v>D3</v>
          </cell>
          <cell r="G1843">
            <v>-2.7</v>
          </cell>
          <cell r="H1843">
            <v>-2</v>
          </cell>
          <cell r="I1843">
            <v>-1.3</v>
          </cell>
          <cell r="J1843">
            <v>-1.1000000000000001</v>
          </cell>
          <cell r="K1843">
            <v>-0.9</v>
          </cell>
          <cell r="L1843" t="str">
            <v xml:space="preserve"> -</v>
          </cell>
          <cell r="M1843" t="str">
            <v xml:space="preserve"> -</v>
          </cell>
          <cell r="N1843" t="str">
            <v>-</v>
          </cell>
        </row>
        <row r="1844">
          <cell r="N1844" t="str">
            <v>-</v>
          </cell>
        </row>
        <row r="1845">
          <cell r="A1845" t="str">
            <v>Inflation figures</v>
          </cell>
          <cell r="B1845" t="str">
            <v>1.0.0.0.ZCPIH</v>
          </cell>
          <cell r="N1845" t="str">
            <v>-</v>
          </cell>
        </row>
        <row r="1846">
          <cell r="A1846" t="str">
            <v>EC SPRING 2007 FORECASTS for inflation</v>
          </cell>
          <cell r="N1846" t="str">
            <v>-</v>
          </cell>
        </row>
        <row r="1847">
          <cell r="A1847" t="str">
            <v>EC_2007_G_BE_HICP</v>
          </cell>
          <cell r="B1847" t="str">
            <v>EC</v>
          </cell>
          <cell r="C1847">
            <v>2007</v>
          </cell>
          <cell r="D1847" t="str">
            <v>G</v>
          </cell>
          <cell r="E1847" t="str">
            <v>HICP</v>
          </cell>
          <cell r="F1847" t="str">
            <v>BE</v>
          </cell>
          <cell r="G1847">
            <v>1.8599428694262787</v>
          </cell>
          <cell r="H1847">
            <v>2.5343279587808576</v>
          </cell>
          <cell r="I1847">
            <v>2.3350194577171246</v>
          </cell>
          <cell r="J1847">
            <v>1.7921707472114523</v>
          </cell>
          <cell r="K1847">
            <v>1.8326165329561217</v>
          </cell>
          <cell r="L1847" t="str">
            <v>-</v>
          </cell>
          <cell r="M1847" t="str">
            <v>-</v>
          </cell>
          <cell r="N1847" t="str">
            <v>-</v>
          </cell>
        </row>
        <row r="1848">
          <cell r="A1848" t="str">
            <v>EC_2007_G_DE_HICP</v>
          </cell>
          <cell r="B1848" t="str">
            <v>EC</v>
          </cell>
          <cell r="C1848">
            <v>2007</v>
          </cell>
          <cell r="D1848" t="str">
            <v>G</v>
          </cell>
          <cell r="E1848" t="str">
            <v>HICP</v>
          </cell>
          <cell r="F1848" t="str">
            <v>DE</v>
          </cell>
          <cell r="G1848">
            <v>1.7898832684824839</v>
          </cell>
          <cell r="H1848">
            <v>1.9198096839959211</v>
          </cell>
          <cell r="I1848">
            <v>1.783630672373282</v>
          </cell>
          <cell r="J1848">
            <v>1.9000000321323318</v>
          </cell>
          <cell r="K1848">
            <v>1.6999999346192451</v>
          </cell>
          <cell r="L1848" t="str">
            <v>-</v>
          </cell>
          <cell r="M1848" t="str">
            <v>-</v>
          </cell>
          <cell r="N1848" t="str">
            <v>-</v>
          </cell>
        </row>
        <row r="1849">
          <cell r="A1849" t="str">
            <v>EC_2007_G_GR_HICP</v>
          </cell>
          <cell r="B1849" t="str">
            <v>EC</v>
          </cell>
          <cell r="C1849">
            <v>2007</v>
          </cell>
          <cell r="D1849" t="str">
            <v>G</v>
          </cell>
          <cell r="E1849" t="str">
            <v>HICP</v>
          </cell>
          <cell r="F1849" t="str">
            <v>GR</v>
          </cell>
          <cell r="G1849">
            <v>3.0298184241390302</v>
          </cell>
          <cell r="H1849">
            <v>3.4848824562393688</v>
          </cell>
          <cell r="I1849">
            <v>3.3133609102364625</v>
          </cell>
          <cell r="J1849">
            <v>3.200418245614034</v>
          </cell>
          <cell r="K1849">
            <v>3.0992917814077536</v>
          </cell>
          <cell r="L1849" t="str">
            <v>-</v>
          </cell>
          <cell r="M1849" t="str">
            <v>-</v>
          </cell>
          <cell r="N1849" t="str">
            <v>-</v>
          </cell>
        </row>
        <row r="1850">
          <cell r="A1850" t="str">
            <v>EC_2007_G_ES_HICP</v>
          </cell>
          <cell r="B1850" t="str">
            <v>EC</v>
          </cell>
          <cell r="C1850">
            <v>2007</v>
          </cell>
          <cell r="D1850" t="str">
            <v>G</v>
          </cell>
          <cell r="E1850" t="str">
            <v>HICP</v>
          </cell>
          <cell r="F1850" t="str">
            <v>ES</v>
          </cell>
          <cell r="G1850">
            <v>3.0532249833533198</v>
          </cell>
          <cell r="H1850">
            <v>3.3823251041171343</v>
          </cell>
          <cell r="I1850">
            <v>3.5625</v>
          </cell>
          <cell r="J1850">
            <v>2.3531569824984944</v>
          </cell>
          <cell r="K1850">
            <v>2.5537736511448639</v>
          </cell>
          <cell r="L1850" t="str">
            <v>-</v>
          </cell>
          <cell r="M1850" t="str">
            <v>-</v>
          </cell>
          <cell r="N1850" t="str">
            <v>-</v>
          </cell>
        </row>
        <row r="1851">
          <cell r="A1851" t="str">
            <v>EC_2007_G_FR_HICP</v>
          </cell>
          <cell r="B1851" t="str">
            <v>EC</v>
          </cell>
          <cell r="C1851">
            <v>2007</v>
          </cell>
          <cell r="D1851" t="str">
            <v>G</v>
          </cell>
          <cell r="E1851" t="str">
            <v>HICP</v>
          </cell>
          <cell r="F1851" t="str">
            <v>FR</v>
          </cell>
          <cell r="G1851">
            <v>2.3420730873969786</v>
          </cell>
          <cell r="H1851">
            <v>1.8995617669577802</v>
          </cell>
          <cell r="I1851">
            <v>1.9124840632703144</v>
          </cell>
          <cell r="J1851">
            <v>1.5200465433113264</v>
          </cell>
          <cell r="K1851">
            <v>1.6939573468535807</v>
          </cell>
          <cell r="L1851" t="str">
            <v>-</v>
          </cell>
          <cell r="M1851" t="str">
            <v>-</v>
          </cell>
          <cell r="N1851" t="str">
            <v>-</v>
          </cell>
        </row>
        <row r="1852">
          <cell r="A1852" t="str">
            <v>EC_2007_G_IE_HICP</v>
          </cell>
          <cell r="B1852" t="str">
            <v>EC</v>
          </cell>
          <cell r="C1852">
            <v>2007</v>
          </cell>
          <cell r="D1852" t="str">
            <v>G</v>
          </cell>
          <cell r="E1852" t="str">
            <v>HICP</v>
          </cell>
          <cell r="F1852" t="str">
            <v>IE</v>
          </cell>
          <cell r="G1852">
            <v>2.299851904277328</v>
          </cell>
          <cell r="H1852">
            <v>2.1800222097181354</v>
          </cell>
          <cell r="I1852">
            <v>2.7002250178514098</v>
          </cell>
          <cell r="J1852">
            <v>2.6000077570072166</v>
          </cell>
          <cell r="K1852">
            <v>2.2000341908058996</v>
          </cell>
          <cell r="L1852" t="str">
            <v>-</v>
          </cell>
          <cell r="M1852" t="str">
            <v>-</v>
          </cell>
          <cell r="N1852" t="str">
            <v>-</v>
          </cell>
        </row>
        <row r="1853">
          <cell r="A1853" t="str">
            <v>EC_2007_G_IT_HICP</v>
          </cell>
          <cell r="B1853" t="str">
            <v>EC</v>
          </cell>
          <cell r="C1853">
            <v>2007</v>
          </cell>
          <cell r="D1853" t="str">
            <v>G</v>
          </cell>
          <cell r="E1853" t="str">
            <v>HICP</v>
          </cell>
          <cell r="F1853" t="str">
            <v>IT</v>
          </cell>
          <cell r="G1853">
            <v>2.2735191629709162</v>
          </cell>
          <cell r="H1853">
            <v>2.2059449443127654</v>
          </cell>
          <cell r="I1853">
            <v>2.2166667000000029</v>
          </cell>
          <cell r="J1853">
            <v>1.9203678454523532</v>
          </cell>
          <cell r="K1853">
            <v>1.9744103900292576</v>
          </cell>
          <cell r="L1853" t="str">
            <v>-</v>
          </cell>
          <cell r="M1853" t="str">
            <v>-</v>
          </cell>
          <cell r="N1853" t="str">
            <v>-</v>
          </cell>
        </row>
        <row r="1854">
          <cell r="A1854" t="str">
            <v>EC_2007_G_LU_HICP</v>
          </cell>
          <cell r="B1854" t="str">
            <v>EC</v>
          </cell>
          <cell r="C1854">
            <v>2007</v>
          </cell>
          <cell r="D1854" t="str">
            <v>G</v>
          </cell>
          <cell r="E1854" t="str">
            <v>HICP</v>
          </cell>
          <cell r="F1854" t="str">
            <v>LU</v>
          </cell>
          <cell r="G1854">
            <v>3.2322276562172902</v>
          </cell>
          <cell r="H1854">
            <v>3.7613814200688767</v>
          </cell>
          <cell r="I1854">
            <v>2.9608579728294782</v>
          </cell>
          <cell r="J1854">
            <v>2.4465811965812101</v>
          </cell>
          <cell r="K1854">
            <v>2.7123882478976791</v>
          </cell>
          <cell r="L1854" t="str">
            <v>-</v>
          </cell>
          <cell r="M1854" t="str">
            <v>-</v>
          </cell>
          <cell r="N1854" t="str">
            <v>-</v>
          </cell>
        </row>
        <row r="1855">
          <cell r="A1855" t="str">
            <v>EC_2007_G_NL_HICP</v>
          </cell>
          <cell r="B1855" t="str">
            <v>EC</v>
          </cell>
          <cell r="C1855">
            <v>2007</v>
          </cell>
          <cell r="D1855" t="str">
            <v>G</v>
          </cell>
          <cell r="E1855" t="str">
            <v>HICP</v>
          </cell>
          <cell r="F1855" t="str">
            <v>NL</v>
          </cell>
          <cell r="G1855">
            <v>1.3797657918876771</v>
          </cell>
          <cell r="H1855">
            <v>1.5022457553937052</v>
          </cell>
          <cell r="I1855">
            <v>1.6508470565085309</v>
          </cell>
          <cell r="J1855">
            <v>1.5150024594195788</v>
          </cell>
          <cell r="K1855">
            <v>2.102916949316791</v>
          </cell>
          <cell r="L1855" t="str">
            <v>-</v>
          </cell>
          <cell r="M1855" t="str">
            <v>-</v>
          </cell>
          <cell r="N1855" t="str">
            <v>-</v>
          </cell>
        </row>
        <row r="1856">
          <cell r="A1856" t="str">
            <v>EC_2007_G_AT_HICP</v>
          </cell>
          <cell r="B1856" t="str">
            <v>EC</v>
          </cell>
          <cell r="C1856">
            <v>2007</v>
          </cell>
          <cell r="D1856" t="str">
            <v>G</v>
          </cell>
          <cell r="E1856" t="str">
            <v>HICP</v>
          </cell>
          <cell r="F1856" t="str">
            <v>AT</v>
          </cell>
          <cell r="G1856">
            <v>1.9501192452830107</v>
          </cell>
          <cell r="H1856">
            <v>2.1076725754474168</v>
          </cell>
          <cell r="I1856">
            <v>1.6858333000000059</v>
          </cell>
          <cell r="J1856">
            <v>1.8000000005900629</v>
          </cell>
          <cell r="K1856">
            <v>1.6999997767498609</v>
          </cell>
          <cell r="L1856" t="str">
            <v>-</v>
          </cell>
          <cell r="M1856" t="str">
            <v>-</v>
          </cell>
          <cell r="N1856" t="str">
            <v>-</v>
          </cell>
        </row>
        <row r="1857">
          <cell r="A1857" t="str">
            <v>EC_2007_G_PT_HICP</v>
          </cell>
          <cell r="B1857" t="str">
            <v>EC</v>
          </cell>
          <cell r="C1857">
            <v>2007</v>
          </cell>
          <cell r="D1857" t="str">
            <v>G</v>
          </cell>
          <cell r="E1857" t="str">
            <v>HICP</v>
          </cell>
          <cell r="F1857" t="str">
            <v>PT</v>
          </cell>
          <cell r="G1857">
            <v>2.5090512898613859</v>
          </cell>
          <cell r="H1857">
            <v>2.1267904102943769</v>
          </cell>
          <cell r="I1857">
            <v>3.0433332999999951</v>
          </cell>
          <cell r="J1857">
            <v>2.299996442370511</v>
          </cell>
          <cell r="K1857">
            <v>2.3000007542689715</v>
          </cell>
          <cell r="L1857" t="str">
            <v>-</v>
          </cell>
          <cell r="M1857" t="str">
            <v>-</v>
          </cell>
          <cell r="N1857" t="str">
            <v>-</v>
          </cell>
        </row>
        <row r="1858">
          <cell r="A1858" t="str">
            <v>EC_2007_G_FI_HICP</v>
          </cell>
          <cell r="B1858" t="str">
            <v>EC</v>
          </cell>
          <cell r="C1858">
            <v>2007</v>
          </cell>
          <cell r="D1858" t="str">
            <v>G</v>
          </cell>
          <cell r="E1858" t="str">
            <v>HICP</v>
          </cell>
          <cell r="F1858" t="str">
            <v>FI</v>
          </cell>
          <cell r="G1858">
            <v>0.13959205507647621</v>
          </cell>
          <cell r="H1858">
            <v>0.77088441746300251</v>
          </cell>
          <cell r="I1858">
            <v>1.2749787499291898</v>
          </cell>
          <cell r="J1858">
            <v>1.5400049693776063</v>
          </cell>
          <cell r="K1858">
            <v>1.6999912960723229</v>
          </cell>
          <cell r="L1858" t="str">
            <v>-</v>
          </cell>
          <cell r="M1858" t="str">
            <v>-</v>
          </cell>
          <cell r="N1858" t="str">
            <v>-</v>
          </cell>
        </row>
        <row r="1859">
          <cell r="A1859" t="str">
            <v>EC_2007_G_I4_HICP</v>
          </cell>
          <cell r="B1859" t="str">
            <v>EC</v>
          </cell>
          <cell r="C1859">
            <v>2007</v>
          </cell>
          <cell r="D1859" t="str">
            <v>G</v>
          </cell>
          <cell r="E1859" t="str">
            <v>HICP</v>
          </cell>
          <cell r="F1859" t="str">
            <v>I4</v>
          </cell>
          <cell r="G1859">
            <v>2.1461280552282913</v>
          </cell>
          <cell r="H1859">
            <v>2.1776706807369317</v>
          </cell>
          <cell r="I1859">
            <v>2.1862591101417195</v>
          </cell>
          <cell r="J1859">
            <v>1.905517660440692</v>
          </cell>
          <cell r="K1859">
            <v>1.9461673564499238</v>
          </cell>
          <cell r="L1859" t="str">
            <v>-</v>
          </cell>
          <cell r="M1859" t="str">
            <v>-</v>
          </cell>
          <cell r="N1859" t="str">
            <v>-</v>
          </cell>
        </row>
        <row r="1860">
          <cell r="A1860" t="str">
            <v>EC_2007_G_BG_HICP</v>
          </cell>
          <cell r="B1860" t="str">
            <v>EC</v>
          </cell>
          <cell r="C1860">
            <v>2007</v>
          </cell>
          <cell r="D1860" t="str">
            <v>G</v>
          </cell>
          <cell r="E1860" t="str">
            <v>HICP</v>
          </cell>
          <cell r="F1860" t="str">
            <v>BG</v>
          </cell>
          <cell r="G1860">
            <v>6.1486366089724687</v>
          </cell>
          <cell r="H1860">
            <v>6.0407903948396235</v>
          </cell>
          <cell r="I1860">
            <v>7.4175000000000102</v>
          </cell>
          <cell r="J1860">
            <v>4.2001861894011672</v>
          </cell>
          <cell r="K1860">
            <v>4.2998454335902325</v>
          </cell>
          <cell r="L1860" t="str">
            <v>-</v>
          </cell>
          <cell r="M1860" t="str">
            <v>-</v>
          </cell>
          <cell r="N1860" t="str">
            <v>-</v>
          </cell>
        </row>
        <row r="1861">
          <cell r="A1861" t="str">
            <v>EC_2007_G_CZ_HICP</v>
          </cell>
          <cell r="B1861" t="str">
            <v>EC</v>
          </cell>
          <cell r="C1861">
            <v>2007</v>
          </cell>
          <cell r="D1861" t="str">
            <v>G</v>
          </cell>
          <cell r="E1861" t="str">
            <v>HICP</v>
          </cell>
          <cell r="F1861" t="str">
            <v>CZ</v>
          </cell>
          <cell r="G1861">
            <v>2.5525264811781634</v>
          </cell>
          <cell r="H1861">
            <v>1.6000677282763442</v>
          </cell>
          <cell r="I1861">
            <v>2.0914924096630205</v>
          </cell>
          <cell r="J1861">
            <v>2.3993967678746397</v>
          </cell>
          <cell r="K1861">
            <v>2.8997981450638033</v>
          </cell>
          <cell r="L1861" t="str">
            <v>-</v>
          </cell>
          <cell r="M1861" t="str">
            <v>-</v>
          </cell>
          <cell r="N1861" t="str">
            <v>-</v>
          </cell>
        </row>
        <row r="1862">
          <cell r="A1862" t="str">
            <v>EC_2007_G_DK_HICP</v>
          </cell>
          <cell r="B1862" t="str">
            <v>EC</v>
          </cell>
          <cell r="C1862">
            <v>2007</v>
          </cell>
          <cell r="D1862" t="str">
            <v>G</v>
          </cell>
          <cell r="E1862" t="str">
            <v>HICP</v>
          </cell>
          <cell r="F1862" t="str">
            <v>DK</v>
          </cell>
          <cell r="G1862">
            <v>0.8978963571061982</v>
          </cell>
          <cell r="H1862">
            <v>1.6950589371980573</v>
          </cell>
          <cell r="I1862">
            <v>1.8501541788982001</v>
          </cell>
          <cell r="J1862">
            <v>1.9000019959414027</v>
          </cell>
          <cell r="K1862">
            <v>2.1999093931143854</v>
          </cell>
          <cell r="L1862" t="str">
            <v>-</v>
          </cell>
          <cell r="M1862" t="str">
            <v>-</v>
          </cell>
          <cell r="N1862" t="str">
            <v>-</v>
          </cell>
        </row>
        <row r="1863">
          <cell r="A1863" t="str">
            <v>EC_2007_G_EE_HICP</v>
          </cell>
          <cell r="B1863" t="str">
            <v>EC</v>
          </cell>
          <cell r="C1863">
            <v>2007</v>
          </cell>
          <cell r="D1863" t="str">
            <v>G</v>
          </cell>
          <cell r="E1863" t="str">
            <v>HICP</v>
          </cell>
          <cell r="F1863" t="str">
            <v>EE</v>
          </cell>
          <cell r="G1863">
            <v>3.0303572077914565</v>
          </cell>
          <cell r="H1863">
            <v>4.1142480709761564</v>
          </cell>
          <cell r="I1863">
            <v>4.4449999999999878</v>
          </cell>
          <cell r="J1863">
            <v>5.0995382258605115</v>
          </cell>
          <cell r="K1863">
            <v>5.3005788647900953</v>
          </cell>
          <cell r="L1863" t="str">
            <v>-</v>
          </cell>
          <cell r="M1863" t="str">
            <v>-</v>
          </cell>
          <cell r="N1863" t="str">
            <v>-</v>
          </cell>
        </row>
        <row r="1864">
          <cell r="A1864" t="str">
            <v>EC_2007_G_CY_HICP</v>
          </cell>
          <cell r="B1864" t="str">
            <v>EC</v>
          </cell>
          <cell r="C1864">
            <v>2007</v>
          </cell>
          <cell r="D1864" t="str">
            <v>G</v>
          </cell>
          <cell r="E1864" t="str">
            <v>HICP</v>
          </cell>
          <cell r="F1864" t="str">
            <v>CY</v>
          </cell>
          <cell r="G1864">
            <v>1.8958332227936303</v>
          </cell>
          <cell r="H1864">
            <v>2.0416839932170472</v>
          </cell>
          <cell r="I1864">
            <v>2.2450000000000081</v>
          </cell>
          <cell r="J1864">
            <v>1.2998063474986443</v>
          </cell>
          <cell r="K1864">
            <v>2.0004827080761123</v>
          </cell>
          <cell r="L1864" t="str">
            <v>-</v>
          </cell>
          <cell r="M1864" t="str">
            <v>-</v>
          </cell>
          <cell r="N1864" t="str">
            <v>-</v>
          </cell>
        </row>
        <row r="1865">
          <cell r="A1865" t="str">
            <v>EC_2007_G_LV_HICP</v>
          </cell>
          <cell r="B1865" t="str">
            <v>EC</v>
          </cell>
          <cell r="C1865">
            <v>2007</v>
          </cell>
          <cell r="D1865" t="str">
            <v>G</v>
          </cell>
          <cell r="E1865" t="str">
            <v>HICP</v>
          </cell>
          <cell r="F1865" t="str">
            <v>LV</v>
          </cell>
          <cell r="G1865">
            <v>6.1882195294985731</v>
          </cell>
          <cell r="H1865">
            <v>6.8965516504167823</v>
          </cell>
          <cell r="I1865">
            <v>6.5707786457015471</v>
          </cell>
          <cell r="J1865">
            <v>7.1996246634660199</v>
          </cell>
          <cell r="K1865">
            <v>6.2005462363618147</v>
          </cell>
          <cell r="L1865" t="str">
            <v>-</v>
          </cell>
          <cell r="M1865" t="str">
            <v>-</v>
          </cell>
          <cell r="N1865" t="str">
            <v>-</v>
          </cell>
        </row>
        <row r="1866">
          <cell r="A1866" t="str">
            <v>EC_2007_G_LT_HICP</v>
          </cell>
          <cell r="B1866" t="str">
            <v>EC</v>
          </cell>
          <cell r="C1866">
            <v>2007</v>
          </cell>
          <cell r="D1866" t="str">
            <v>G</v>
          </cell>
          <cell r="E1866" t="str">
            <v>HICP</v>
          </cell>
          <cell r="F1866" t="str">
            <v>LT</v>
          </cell>
          <cell r="G1866">
            <v>1.1631529753868497</v>
          </cell>
          <cell r="H1866">
            <v>2.6580091366389613</v>
          </cell>
          <cell r="I1866">
            <v>3.7883648684444493</v>
          </cell>
          <cell r="J1866">
            <v>4.6995904131037047</v>
          </cell>
          <cell r="K1866">
            <v>4.4002871707992552</v>
          </cell>
          <cell r="L1866" t="str">
            <v>-</v>
          </cell>
          <cell r="M1866" t="str">
            <v>-</v>
          </cell>
          <cell r="N1866" t="str">
            <v>-</v>
          </cell>
        </row>
        <row r="1867">
          <cell r="A1867" t="str">
            <v>EC_2007_G_HU_HICP</v>
          </cell>
          <cell r="B1867" t="str">
            <v>EC</v>
          </cell>
          <cell r="C1867">
            <v>2007</v>
          </cell>
          <cell r="D1867" t="str">
            <v>G</v>
          </cell>
          <cell r="E1867" t="str">
            <v>HICP</v>
          </cell>
          <cell r="F1867" t="str">
            <v>HU</v>
          </cell>
          <cell r="G1867">
            <v>6.7742143034722924</v>
          </cell>
          <cell r="H1867">
            <v>3.4848223537374157</v>
          </cell>
          <cell r="I1867">
            <v>4.0316331044013332</v>
          </cell>
          <cell r="J1867">
            <v>7.5072333165116634</v>
          </cell>
          <cell r="K1867">
            <v>3.8169576246588788</v>
          </cell>
          <cell r="L1867" t="str">
            <v>-</v>
          </cell>
          <cell r="M1867" t="str">
            <v>-</v>
          </cell>
          <cell r="N1867" t="str">
            <v>-</v>
          </cell>
        </row>
        <row r="1868">
          <cell r="A1868" t="str">
            <v>EC_2007_G_MT_HICP</v>
          </cell>
          <cell r="B1868" t="str">
            <v>EC</v>
          </cell>
          <cell r="C1868">
            <v>2007</v>
          </cell>
          <cell r="D1868" t="str">
            <v>G</v>
          </cell>
          <cell r="E1868" t="str">
            <v>HICP</v>
          </cell>
          <cell r="F1868" t="str">
            <v>MT</v>
          </cell>
          <cell r="G1868">
            <v>2.725261993785888</v>
          </cell>
          <cell r="H1868">
            <v>2.5282170558531769</v>
          </cell>
          <cell r="I1868">
            <v>2.5792096876878556</v>
          </cell>
          <cell r="J1868">
            <v>1.3999103117155354</v>
          </cell>
          <cell r="K1868">
            <v>2.1006788032779555</v>
          </cell>
          <cell r="L1868" t="str">
            <v>-</v>
          </cell>
          <cell r="M1868" t="str">
            <v>-</v>
          </cell>
          <cell r="N1868" t="str">
            <v>-</v>
          </cell>
        </row>
        <row r="1869">
          <cell r="A1869" t="str">
            <v>EC_2007_G_PL_HICP</v>
          </cell>
          <cell r="B1869" t="str">
            <v>EC</v>
          </cell>
          <cell r="C1869">
            <v>2007</v>
          </cell>
          <cell r="D1869" t="str">
            <v>G</v>
          </cell>
          <cell r="E1869" t="str">
            <v>HICP</v>
          </cell>
          <cell r="F1869" t="str">
            <v>PL</v>
          </cell>
          <cell r="G1869">
            <v>3.5896983960450601</v>
          </cell>
          <cell r="H1869">
            <v>2.1796508812260473</v>
          </cell>
          <cell r="I1869">
            <v>1.2665611536593735</v>
          </cell>
          <cell r="J1869">
            <v>2.0419649469266776</v>
          </cell>
          <cell r="K1869">
            <v>2.5158936744626992</v>
          </cell>
          <cell r="L1869" t="str">
            <v>-</v>
          </cell>
          <cell r="M1869" t="str">
            <v>-</v>
          </cell>
          <cell r="N1869" t="str">
            <v>-</v>
          </cell>
        </row>
        <row r="1870">
          <cell r="A1870" t="str">
            <v>EC_2007_G_RO_HICP</v>
          </cell>
          <cell r="B1870" t="str">
            <v>EC</v>
          </cell>
          <cell r="C1870">
            <v>2007</v>
          </cell>
          <cell r="D1870" t="str">
            <v>G</v>
          </cell>
          <cell r="E1870" t="str">
            <v>HICP</v>
          </cell>
          <cell r="F1870" t="str">
            <v>RO</v>
          </cell>
          <cell r="G1870">
            <v>11.891831462045399</v>
          </cell>
          <cell r="H1870">
            <v>9.0682687090398062</v>
          </cell>
          <cell r="I1870">
            <v>6.6051100873698365</v>
          </cell>
          <cell r="J1870">
            <v>4.6004615880055111</v>
          </cell>
          <cell r="K1870">
            <v>4.4994708507646974</v>
          </cell>
          <cell r="L1870" t="str">
            <v>-</v>
          </cell>
          <cell r="M1870" t="str">
            <v>-</v>
          </cell>
          <cell r="N1870" t="str">
            <v>-</v>
          </cell>
        </row>
        <row r="1871">
          <cell r="A1871" t="str">
            <v>EC_2007_G_SI_HICP</v>
          </cell>
          <cell r="B1871" t="str">
            <v>EC</v>
          </cell>
          <cell r="C1871">
            <v>2007</v>
          </cell>
          <cell r="D1871" t="str">
            <v>G</v>
          </cell>
          <cell r="E1871" t="str">
            <v>HICP</v>
          </cell>
          <cell r="F1871" t="str">
            <v>SI</v>
          </cell>
          <cell r="G1871">
            <v>3.6561081167193255</v>
          </cell>
          <cell r="H1871">
            <v>2.4598701844262383</v>
          </cell>
          <cell r="I1871">
            <v>2.5424788135240517</v>
          </cell>
          <cell r="J1871">
            <v>2.5998849600493701</v>
          </cell>
          <cell r="K1871">
            <v>2.7003392911629343</v>
          </cell>
          <cell r="L1871" t="str">
            <v>-</v>
          </cell>
          <cell r="M1871" t="str">
            <v>-</v>
          </cell>
          <cell r="N1871" t="str">
            <v>-</v>
          </cell>
        </row>
        <row r="1872">
          <cell r="A1872" t="str">
            <v>EC_2007_G_SK_HICP</v>
          </cell>
          <cell r="B1872" t="str">
            <v>EC</v>
          </cell>
          <cell r="C1872">
            <v>2007</v>
          </cell>
          <cell r="D1872" t="str">
            <v>G</v>
          </cell>
          <cell r="E1872" t="str">
            <v>HICP</v>
          </cell>
          <cell r="F1872" t="str">
            <v>SK</v>
          </cell>
          <cell r="G1872">
            <v>7.4679628811312515</v>
          </cell>
          <cell r="H1872">
            <v>2.7951960320723668</v>
          </cell>
          <cell r="I1872">
            <v>4.2642021335963731</v>
          </cell>
          <cell r="J1872">
            <v>1.6999204263882906</v>
          </cell>
          <cell r="K1872">
            <v>2.4002563777395514</v>
          </cell>
          <cell r="L1872" t="str">
            <v>-</v>
          </cell>
          <cell r="M1872" t="str">
            <v>-</v>
          </cell>
          <cell r="N1872" t="str">
            <v>-</v>
          </cell>
        </row>
        <row r="1873">
          <cell r="A1873" t="str">
            <v>EC_2007_G_SE_HICP</v>
          </cell>
          <cell r="B1873" t="str">
            <v>EC</v>
          </cell>
          <cell r="C1873">
            <v>2007</v>
          </cell>
          <cell r="D1873" t="str">
            <v>G</v>
          </cell>
          <cell r="E1873" t="str">
            <v>HICP</v>
          </cell>
          <cell r="F1873" t="str">
            <v>SE</v>
          </cell>
          <cell r="G1873">
            <v>1.0185114455223632</v>
          </cell>
          <cell r="H1873">
            <v>0.82171754089683802</v>
          </cell>
          <cell r="I1873">
            <v>1.4983707592689743</v>
          </cell>
          <cell r="J1873">
            <v>1.200000000394108</v>
          </cell>
          <cell r="K1873">
            <v>1.9000080001921216</v>
          </cell>
          <cell r="L1873" t="str">
            <v>-</v>
          </cell>
          <cell r="M1873" t="str">
            <v>-</v>
          </cell>
          <cell r="N1873" t="str">
            <v>-</v>
          </cell>
        </row>
        <row r="1874">
          <cell r="A1874" t="str">
            <v>EC_2007_G_GB_HICP</v>
          </cell>
          <cell r="B1874" t="str">
            <v>EC</v>
          </cell>
          <cell r="C1874">
            <v>2007</v>
          </cell>
          <cell r="D1874" t="str">
            <v>G</v>
          </cell>
          <cell r="E1874" t="str">
            <v>HICP</v>
          </cell>
          <cell r="F1874" t="str">
            <v>GB</v>
          </cell>
          <cell r="G1874">
            <v>1.3445957598154035</v>
          </cell>
          <cell r="H1874">
            <v>2.058173193420032</v>
          </cell>
          <cell r="I1874">
            <v>2.3250000000000002</v>
          </cell>
          <cell r="J1874">
            <v>2.3415587588565767</v>
          </cell>
          <cell r="K1874">
            <v>2.0492546862615812</v>
          </cell>
          <cell r="N1874" t="str">
            <v>-</v>
          </cell>
        </row>
        <row r="1875">
          <cell r="A1875" t="str">
            <v>EC_2007_G_D3_HICP</v>
          </cell>
          <cell r="B1875" t="str">
            <v>EC</v>
          </cell>
          <cell r="C1875">
            <v>2007</v>
          </cell>
          <cell r="D1875" t="str">
            <v>G</v>
          </cell>
          <cell r="E1875" t="str">
            <v>HICP</v>
          </cell>
          <cell r="F1875" t="str">
            <v>D3</v>
          </cell>
          <cell r="G1875">
            <v>2.2663877615062944</v>
          </cell>
          <cell r="H1875">
            <v>2.284350459500728</v>
          </cell>
          <cell r="I1875">
            <v>2.3058333000000042</v>
          </cell>
          <cell r="J1875">
            <v>2.1626430562488697</v>
          </cell>
          <cell r="K1875">
            <v>2.1461330415098567</v>
          </cell>
          <cell r="N1875" t="str">
            <v>-</v>
          </cell>
        </row>
        <row r="1877">
          <cell r="A1877" t="str">
            <v>Commission forecasts Autumn 2007</v>
          </cell>
          <cell r="M1877" t="str">
            <v>back to top</v>
          </cell>
          <cell r="N1877" t="str">
            <v>-</v>
          </cell>
        </row>
        <row r="1878">
          <cell r="A1878" t="str">
            <v>EC_2007_A_BE_DEF</v>
          </cell>
          <cell r="B1878" t="str">
            <v>EC</v>
          </cell>
          <cell r="C1878">
            <v>2007</v>
          </cell>
          <cell r="D1878" t="str">
            <v>A</v>
          </cell>
          <cell r="E1878" t="str">
            <v>DEF</v>
          </cell>
          <cell r="F1878" t="str">
            <v>BE</v>
          </cell>
          <cell r="G1878">
            <v>1.3531700000000001E-2</v>
          </cell>
          <cell r="H1878">
            <v>-2.2672443000000002</v>
          </cell>
          <cell r="I1878">
            <v>0.36109330000000001</v>
          </cell>
          <cell r="J1878">
            <v>-0.28061049999999998</v>
          </cell>
          <cell r="K1878">
            <v>-0.39113239999999999</v>
          </cell>
          <cell r="L1878">
            <v>-0.39307629999999999</v>
          </cell>
          <cell r="M1878" t="str">
            <v xml:space="preserve"> -</v>
          </cell>
          <cell r="N1878" t="str">
            <v>-</v>
          </cell>
        </row>
        <row r="1879">
          <cell r="A1879" t="str">
            <v>EC_2007_A_DE_DEF</v>
          </cell>
          <cell r="B1879" t="str">
            <v>EC</v>
          </cell>
          <cell r="C1879">
            <v>2007</v>
          </cell>
          <cell r="D1879" t="str">
            <v>A</v>
          </cell>
          <cell r="E1879" t="str">
            <v>DEF</v>
          </cell>
          <cell r="F1879" t="str">
            <v>DE</v>
          </cell>
          <cell r="G1879">
            <v>-3.7784913000000002</v>
          </cell>
          <cell r="H1879">
            <v>-3.3569456</v>
          </cell>
          <cell r="I1879">
            <v>-1.5915942000000001</v>
          </cell>
          <cell r="J1879">
            <v>9.1987299999999994E-2</v>
          </cell>
          <cell r="K1879">
            <v>-9.0578599999999995E-2</v>
          </cell>
          <cell r="L1879">
            <v>0.18674660000000001</v>
          </cell>
          <cell r="M1879" t="str">
            <v xml:space="preserve"> -</v>
          </cell>
          <cell r="N1879" t="str">
            <v>-</v>
          </cell>
        </row>
        <row r="1880">
          <cell r="A1880" t="str">
            <v>EC_2007_A_GR_DEF</v>
          </cell>
          <cell r="B1880" t="str">
            <v>EC</v>
          </cell>
          <cell r="C1880">
            <v>2007</v>
          </cell>
          <cell r="D1880" t="str">
            <v>A</v>
          </cell>
          <cell r="E1880" t="str">
            <v>DEF</v>
          </cell>
          <cell r="F1880" t="str">
            <v>GR</v>
          </cell>
          <cell r="G1880">
            <v>-7.3165069999999996</v>
          </cell>
          <cell r="H1880">
            <v>-5.0778162</v>
          </cell>
          <cell r="I1880">
            <v>-2.5011098999999999</v>
          </cell>
          <cell r="J1880">
            <v>-2.9076230000000001</v>
          </cell>
          <cell r="K1880">
            <v>-1.8448487</v>
          </cell>
          <cell r="L1880">
            <v>-1.8229256</v>
          </cell>
          <cell r="M1880" t="str">
            <v xml:space="preserve"> -</v>
          </cell>
          <cell r="N1880" t="str">
            <v>-</v>
          </cell>
        </row>
        <row r="1881">
          <cell r="A1881" t="str">
            <v>EC_2007_A_ES_DEF</v>
          </cell>
          <cell r="B1881" t="str">
            <v>EC</v>
          </cell>
          <cell r="C1881">
            <v>2007</v>
          </cell>
          <cell r="D1881" t="str">
            <v>A</v>
          </cell>
          <cell r="E1881" t="str">
            <v>DEF</v>
          </cell>
          <cell r="F1881" t="str">
            <v>ES</v>
          </cell>
          <cell r="G1881">
            <v>-0.34029219999999999</v>
          </cell>
          <cell r="H1881">
            <v>0.96416970000000002</v>
          </cell>
          <cell r="I1881">
            <v>1.8290358</v>
          </cell>
          <cell r="J1881">
            <v>1.8168431</v>
          </cell>
          <cell r="K1881">
            <v>1.2259042</v>
          </cell>
          <cell r="L1881">
            <v>0.57622459999999998</v>
          </cell>
          <cell r="M1881" t="str">
            <v xml:space="preserve"> -</v>
          </cell>
          <cell r="N1881" t="str">
            <v>-</v>
          </cell>
        </row>
        <row r="1882">
          <cell r="A1882" t="str">
            <v>EC_2007_A_FR_DEF</v>
          </cell>
          <cell r="B1882" t="str">
            <v>EC</v>
          </cell>
          <cell r="C1882">
            <v>2007</v>
          </cell>
          <cell r="D1882" t="str">
            <v>A</v>
          </cell>
          <cell r="E1882" t="str">
            <v>DEF</v>
          </cell>
          <cell r="F1882" t="str">
            <v>FR</v>
          </cell>
          <cell r="G1882">
            <v>-3.5885071000000002</v>
          </cell>
          <cell r="H1882">
            <v>-2.9476908000000002</v>
          </cell>
          <cell r="I1882">
            <v>-2.5282987000000001</v>
          </cell>
          <cell r="J1882">
            <v>-2.5918581999999999</v>
          </cell>
          <cell r="K1882">
            <v>-2.6189968000000001</v>
          </cell>
          <cell r="L1882">
            <v>-2.7027998000000002</v>
          </cell>
          <cell r="M1882" t="str">
            <v xml:space="preserve"> -</v>
          </cell>
          <cell r="N1882" t="str">
            <v>-</v>
          </cell>
        </row>
        <row r="1883">
          <cell r="A1883" t="str">
            <v>EC_2007_A_IE_DEF</v>
          </cell>
          <cell r="B1883" t="str">
            <v>EC</v>
          </cell>
          <cell r="C1883">
            <v>2007</v>
          </cell>
          <cell r="D1883" t="str">
            <v>A</v>
          </cell>
          <cell r="E1883" t="str">
            <v>DEF</v>
          </cell>
          <cell r="F1883" t="str">
            <v>IE</v>
          </cell>
          <cell r="G1883">
            <v>1.3471063999999999</v>
          </cell>
          <cell r="H1883">
            <v>1.1978785999999999</v>
          </cell>
          <cell r="I1883">
            <v>2.9229729999999998</v>
          </cell>
          <cell r="J1883">
            <v>0.93169109999999999</v>
          </cell>
          <cell r="K1883">
            <v>-0.24090139999999999</v>
          </cell>
          <cell r="L1883">
            <v>-0.55355750000000004</v>
          </cell>
          <cell r="M1883" t="str">
            <v xml:space="preserve"> -</v>
          </cell>
          <cell r="N1883" t="str">
            <v>-</v>
          </cell>
        </row>
        <row r="1884">
          <cell r="A1884" t="str">
            <v>EC_2007_A_IT_DEF</v>
          </cell>
          <cell r="B1884" t="str">
            <v>EC</v>
          </cell>
          <cell r="C1884">
            <v>2007</v>
          </cell>
          <cell r="D1884" t="str">
            <v>A</v>
          </cell>
          <cell r="E1884" t="str">
            <v>DEF</v>
          </cell>
          <cell r="F1884" t="str">
            <v>IT</v>
          </cell>
          <cell r="G1884">
            <v>-3.4566452000000001</v>
          </cell>
          <cell r="H1884">
            <v>-4.1827823000000004</v>
          </cell>
          <cell r="I1884">
            <v>-4.4397421000000001</v>
          </cell>
          <cell r="J1884">
            <v>-2.2674842000000002</v>
          </cell>
          <cell r="K1884">
            <v>-2.3382963000000001</v>
          </cell>
          <cell r="L1884">
            <v>-2.2981486000000002</v>
          </cell>
          <cell r="M1884" t="str">
            <v xml:space="preserve"> -</v>
          </cell>
          <cell r="N1884" t="str">
            <v>-</v>
          </cell>
        </row>
        <row r="1885">
          <cell r="A1885" t="str">
            <v>EC_2007_A_LU_DEF</v>
          </cell>
          <cell r="B1885" t="str">
            <v>EC</v>
          </cell>
          <cell r="C1885">
            <v>2007</v>
          </cell>
          <cell r="D1885" t="str">
            <v>A</v>
          </cell>
          <cell r="E1885" t="str">
            <v>DEF</v>
          </cell>
          <cell r="F1885" t="str">
            <v>LU</v>
          </cell>
          <cell r="G1885">
            <v>-1.1883726999999999</v>
          </cell>
          <cell r="H1885">
            <v>-0.1087168</v>
          </cell>
          <cell r="I1885">
            <v>0.68981420000000004</v>
          </cell>
          <cell r="J1885">
            <v>1.1656591000000001</v>
          </cell>
          <cell r="K1885">
            <v>1.0343017999999999</v>
          </cell>
          <cell r="L1885">
            <v>1.3559165</v>
          </cell>
          <cell r="M1885" t="str">
            <v xml:space="preserve"> -</v>
          </cell>
          <cell r="N1885" t="str">
            <v>-</v>
          </cell>
        </row>
        <row r="1886">
          <cell r="A1886" t="str">
            <v>EC_2007_A_NL_DEF</v>
          </cell>
          <cell r="B1886" t="str">
            <v>EC</v>
          </cell>
          <cell r="C1886">
            <v>2007</v>
          </cell>
          <cell r="D1886" t="str">
            <v>A</v>
          </cell>
          <cell r="E1886" t="str">
            <v>DEF</v>
          </cell>
          <cell r="F1886" t="str">
            <v>NL</v>
          </cell>
          <cell r="G1886">
            <v>-1.7476138999999999</v>
          </cell>
          <cell r="H1886">
            <v>-0.2652447</v>
          </cell>
          <cell r="I1886">
            <v>0.56819459999999999</v>
          </cell>
          <cell r="J1886">
            <v>-0.37580940000000002</v>
          </cell>
          <cell r="K1886">
            <v>0.50773610000000002</v>
          </cell>
          <cell r="L1886">
            <v>1.2506117000000001</v>
          </cell>
          <cell r="M1886" t="str">
            <v xml:space="preserve"> -</v>
          </cell>
          <cell r="N1886" t="str">
            <v>-</v>
          </cell>
        </row>
        <row r="1887">
          <cell r="A1887" t="str">
            <v>EC_2007_A_AT_DEF</v>
          </cell>
          <cell r="B1887" t="str">
            <v>EC</v>
          </cell>
          <cell r="C1887">
            <v>2007</v>
          </cell>
          <cell r="D1887" t="str">
            <v>A</v>
          </cell>
          <cell r="E1887" t="str">
            <v>DEF</v>
          </cell>
          <cell r="F1887" t="str">
            <v>AT</v>
          </cell>
          <cell r="G1887">
            <v>-1.1868179999999999</v>
          </cell>
          <cell r="H1887">
            <v>-1.5618997999999999</v>
          </cell>
          <cell r="I1887">
            <v>-1.3634580000000001</v>
          </cell>
          <cell r="J1887">
            <v>-0.84779990000000005</v>
          </cell>
          <cell r="K1887">
            <v>-0.67648719999999996</v>
          </cell>
          <cell r="L1887">
            <v>-0.38279449999999998</v>
          </cell>
          <cell r="M1887" t="str">
            <v xml:space="preserve"> -</v>
          </cell>
          <cell r="N1887" t="str">
            <v>-</v>
          </cell>
        </row>
        <row r="1888">
          <cell r="A1888" t="str">
            <v>EC_2007_A_PT_DEF</v>
          </cell>
          <cell r="B1888" t="str">
            <v>EC</v>
          </cell>
          <cell r="C1888">
            <v>2007</v>
          </cell>
          <cell r="D1888" t="str">
            <v>A</v>
          </cell>
          <cell r="E1888" t="str">
            <v>DEF</v>
          </cell>
          <cell r="F1888" t="str">
            <v>PT</v>
          </cell>
          <cell r="G1888">
            <v>-3.3607141</v>
          </cell>
          <cell r="H1888">
            <v>-6.1444511999999998</v>
          </cell>
          <cell r="I1888">
            <v>-3.8866933000000001</v>
          </cell>
          <cell r="J1888">
            <v>-2.9655288999999998</v>
          </cell>
          <cell r="K1888">
            <v>-2.6234082999999999</v>
          </cell>
          <cell r="L1888">
            <v>-2.4216316999999998</v>
          </cell>
          <cell r="M1888" t="str">
            <v xml:space="preserve"> -</v>
          </cell>
          <cell r="N1888" t="str">
            <v>-</v>
          </cell>
        </row>
        <row r="1889">
          <cell r="A1889" t="str">
            <v>EC_2007_A_FI_DEF</v>
          </cell>
          <cell r="B1889" t="str">
            <v>EC</v>
          </cell>
          <cell r="C1889">
            <v>2007</v>
          </cell>
          <cell r="D1889" t="str">
            <v>A</v>
          </cell>
          <cell r="E1889" t="str">
            <v>DEF</v>
          </cell>
          <cell r="F1889" t="str">
            <v>FI</v>
          </cell>
          <cell r="G1889">
            <v>2.2796940999999999</v>
          </cell>
          <cell r="H1889">
            <v>2.7315763</v>
          </cell>
          <cell r="I1889">
            <v>3.8315117000000001</v>
          </cell>
          <cell r="J1889">
            <v>4.5677080999999999</v>
          </cell>
          <cell r="K1889">
            <v>4.1821837999999998</v>
          </cell>
          <cell r="L1889">
            <v>4.0122201999999998</v>
          </cell>
          <cell r="M1889" t="str">
            <v xml:space="preserve"> -</v>
          </cell>
          <cell r="N1889" t="str">
            <v>-</v>
          </cell>
        </row>
        <row r="1890">
          <cell r="A1890" t="str">
            <v>EC_2007_A_BG_DEF</v>
          </cell>
          <cell r="B1890" t="str">
            <v>EC</v>
          </cell>
          <cell r="C1890">
            <v>2007</v>
          </cell>
          <cell r="D1890" t="str">
            <v>A</v>
          </cell>
          <cell r="E1890" t="str">
            <v>DEF</v>
          </cell>
          <cell r="F1890" t="str">
            <v>BG</v>
          </cell>
          <cell r="G1890">
            <v>2.2678264000000001</v>
          </cell>
          <cell r="H1890">
            <v>1.9939292</v>
          </cell>
          <cell r="I1890">
            <v>3.2431868000000001</v>
          </cell>
          <cell r="J1890">
            <v>2.9952070000000002</v>
          </cell>
          <cell r="K1890">
            <v>3.0975112999999999</v>
          </cell>
          <cell r="L1890">
            <v>3.0896243000000001</v>
          </cell>
          <cell r="M1890" t="str">
            <v xml:space="preserve"> -</v>
          </cell>
          <cell r="N1890" t="str">
            <v>-</v>
          </cell>
        </row>
        <row r="1891">
          <cell r="A1891" t="str">
            <v>EC_2007_A_CZ_DEF</v>
          </cell>
          <cell r="B1891" t="str">
            <v>EC</v>
          </cell>
          <cell r="C1891">
            <v>2007</v>
          </cell>
          <cell r="D1891" t="str">
            <v>A</v>
          </cell>
          <cell r="E1891" t="str">
            <v>DEF</v>
          </cell>
          <cell r="F1891" t="str">
            <v>CZ</v>
          </cell>
          <cell r="G1891">
            <v>-2.9586160000000001</v>
          </cell>
          <cell r="H1891">
            <v>-3.5364067000000001</v>
          </cell>
          <cell r="I1891">
            <v>-2.9391541000000001</v>
          </cell>
          <cell r="J1891">
            <v>-3.3801109999999999</v>
          </cell>
          <cell r="K1891">
            <v>-2.8120067</v>
          </cell>
          <cell r="L1891">
            <v>-2.6985472000000001</v>
          </cell>
          <cell r="M1891" t="str">
            <v xml:space="preserve"> -</v>
          </cell>
          <cell r="N1891" t="str">
            <v>-</v>
          </cell>
        </row>
        <row r="1892">
          <cell r="A1892" t="str">
            <v>EC_2007_A_DK_DEF</v>
          </cell>
          <cell r="B1892" t="str">
            <v>EC</v>
          </cell>
          <cell r="C1892">
            <v>2007</v>
          </cell>
          <cell r="D1892" t="str">
            <v>A</v>
          </cell>
          <cell r="E1892" t="str">
            <v>DEF</v>
          </cell>
          <cell r="F1892" t="str">
            <v>DK</v>
          </cell>
          <cell r="G1892">
            <v>1.8998231000000001</v>
          </cell>
          <cell r="H1892">
            <v>4.6287067000000004</v>
          </cell>
          <cell r="I1892">
            <v>4.6247293999999997</v>
          </cell>
          <cell r="J1892">
            <v>3.975095</v>
          </cell>
          <cell r="K1892">
            <v>3.0439870999999998</v>
          </cell>
          <cell r="L1892">
            <v>2.4541298999999999</v>
          </cell>
          <cell r="M1892" t="str">
            <v xml:space="preserve"> -</v>
          </cell>
          <cell r="N1892" t="str">
            <v>-</v>
          </cell>
        </row>
        <row r="1893">
          <cell r="A1893" t="str">
            <v>EC_2007_A_EE_DEF</v>
          </cell>
          <cell r="B1893" t="str">
            <v>EC</v>
          </cell>
          <cell r="C1893">
            <v>2007</v>
          </cell>
          <cell r="D1893" t="str">
            <v>A</v>
          </cell>
          <cell r="E1893" t="str">
            <v>DEF</v>
          </cell>
          <cell r="F1893" t="str">
            <v>EE</v>
          </cell>
          <cell r="G1893">
            <v>1.7862503000000001</v>
          </cell>
          <cell r="H1893">
            <v>1.9157088</v>
          </cell>
          <cell r="I1893">
            <v>3.5646499999999999</v>
          </cell>
          <cell r="J1893">
            <v>2.9800833</v>
          </cell>
          <cell r="K1893">
            <v>1.9358213</v>
          </cell>
          <cell r="L1893">
            <v>1.032432</v>
          </cell>
          <cell r="M1893" t="str">
            <v xml:space="preserve"> -</v>
          </cell>
          <cell r="N1893" t="str">
            <v>-</v>
          </cell>
        </row>
        <row r="1894">
          <cell r="A1894" t="str">
            <v>EC_2007_A_CY_DEF</v>
          </cell>
          <cell r="B1894" t="str">
            <v>EC</v>
          </cell>
          <cell r="C1894">
            <v>2007</v>
          </cell>
          <cell r="D1894" t="str">
            <v>A</v>
          </cell>
          <cell r="E1894" t="str">
            <v>DEF</v>
          </cell>
          <cell r="F1894" t="str">
            <v>CY</v>
          </cell>
          <cell r="G1894">
            <v>-4.0751843000000001</v>
          </cell>
          <cell r="H1894">
            <v>-2.4177887999999998</v>
          </cell>
          <cell r="I1894">
            <v>-1.2052936999999999</v>
          </cell>
          <cell r="J1894">
            <v>-0.9892746</v>
          </cell>
          <cell r="K1894">
            <v>-0.77178559999999996</v>
          </cell>
          <cell r="L1894">
            <v>-0.6037167</v>
          </cell>
          <cell r="M1894" t="str">
            <v xml:space="preserve"> -</v>
          </cell>
          <cell r="N1894" t="str">
            <v>-</v>
          </cell>
        </row>
        <row r="1895">
          <cell r="A1895" t="str">
            <v>EC_2007_A_LV_DEF</v>
          </cell>
          <cell r="B1895" t="str">
            <v>EC</v>
          </cell>
          <cell r="C1895">
            <v>2007</v>
          </cell>
          <cell r="D1895" t="str">
            <v>A</v>
          </cell>
          <cell r="E1895" t="str">
            <v>DEF</v>
          </cell>
          <cell r="F1895" t="str">
            <v>LV</v>
          </cell>
          <cell r="G1895">
            <v>-1.0193019000000001</v>
          </cell>
          <cell r="H1895">
            <v>-0.35367749999999998</v>
          </cell>
          <cell r="I1895">
            <v>-0.2740419</v>
          </cell>
          <cell r="J1895">
            <v>0.90031450000000002</v>
          </cell>
          <cell r="K1895">
            <v>0.75556939999999995</v>
          </cell>
          <cell r="L1895">
            <v>0.51249449999999996</v>
          </cell>
          <cell r="M1895" t="str">
            <v xml:space="preserve"> -</v>
          </cell>
          <cell r="N1895" t="str">
            <v>-</v>
          </cell>
        </row>
        <row r="1896">
          <cell r="A1896" t="str">
            <v>EC_2007_A_LT_DEF</v>
          </cell>
          <cell r="B1896" t="str">
            <v>EC</v>
          </cell>
          <cell r="C1896">
            <v>2007</v>
          </cell>
          <cell r="D1896" t="str">
            <v>A</v>
          </cell>
          <cell r="E1896" t="str">
            <v>DEF</v>
          </cell>
          <cell r="F1896" t="str">
            <v>LT</v>
          </cell>
          <cell r="G1896">
            <v>-1.5394645</v>
          </cell>
          <cell r="H1896">
            <v>-0.50714199999999998</v>
          </cell>
          <cell r="I1896">
            <v>-0.58970610000000001</v>
          </cell>
          <cell r="J1896">
            <v>-0.91883930000000003</v>
          </cell>
          <cell r="K1896">
            <v>-1.447619</v>
          </cell>
          <cell r="L1896">
            <v>-0.76397329999999997</v>
          </cell>
          <cell r="M1896" t="str">
            <v xml:space="preserve"> -</v>
          </cell>
          <cell r="N1896" t="str">
            <v>-</v>
          </cell>
        </row>
        <row r="1897">
          <cell r="A1897" t="str">
            <v>EC_2007_A_HU_DEF</v>
          </cell>
          <cell r="B1897" t="str">
            <v>EC</v>
          </cell>
          <cell r="C1897">
            <v>2007</v>
          </cell>
          <cell r="D1897" t="str">
            <v>A</v>
          </cell>
          <cell r="E1897" t="str">
            <v>DEF</v>
          </cell>
          <cell r="F1897" t="str">
            <v>HU</v>
          </cell>
          <cell r="G1897">
            <v>-6.4504894999999998</v>
          </cell>
          <cell r="H1897">
            <v>-7.7792145000000001</v>
          </cell>
          <cell r="I1897">
            <v>-9.2105224000000003</v>
          </cell>
          <cell r="J1897">
            <v>-6.3637516999999999</v>
          </cell>
          <cell r="K1897">
            <v>-4.2353398000000002</v>
          </cell>
          <cell r="L1897">
            <v>-3.8051879999999998</v>
          </cell>
          <cell r="M1897" t="str">
            <v xml:space="preserve"> -</v>
          </cell>
          <cell r="N1897" t="str">
            <v>-</v>
          </cell>
        </row>
        <row r="1898">
          <cell r="A1898" t="str">
            <v>EC_2007_A_MT_DEF</v>
          </cell>
          <cell r="B1898" t="str">
            <v>EC</v>
          </cell>
          <cell r="C1898">
            <v>2007</v>
          </cell>
          <cell r="D1898" t="str">
            <v>A</v>
          </cell>
          <cell r="E1898" t="str">
            <v>DEF</v>
          </cell>
          <cell r="F1898" t="str">
            <v>MT</v>
          </cell>
          <cell r="G1898">
            <v>-4.8749516000000002</v>
          </cell>
          <cell r="H1898">
            <v>-3.0830063000000001</v>
          </cell>
          <cell r="I1898">
            <v>-2.5369375000000001</v>
          </cell>
          <cell r="J1898">
            <v>-1.7977082</v>
          </cell>
          <cell r="K1898">
            <v>-1.5591746</v>
          </cell>
          <cell r="L1898">
            <v>-0.99841959999999996</v>
          </cell>
          <cell r="M1898" t="str">
            <v xml:space="preserve"> -</v>
          </cell>
          <cell r="N1898" t="str">
            <v>-</v>
          </cell>
        </row>
        <row r="1899">
          <cell r="A1899" t="str">
            <v>EC_2007_A_PL_DEF</v>
          </cell>
          <cell r="B1899" t="str">
            <v>EC</v>
          </cell>
          <cell r="C1899">
            <v>2007</v>
          </cell>
          <cell r="D1899" t="str">
            <v>A</v>
          </cell>
          <cell r="E1899" t="str">
            <v>DEF</v>
          </cell>
          <cell r="F1899" t="str">
            <v>PL</v>
          </cell>
          <cell r="G1899">
            <v>-5.6985219000000003</v>
          </cell>
          <cell r="H1899">
            <v>-4.3241038999999999</v>
          </cell>
          <cell r="I1899">
            <v>-3.7882688999999998</v>
          </cell>
          <cell r="J1899">
            <v>-2.6940130999999998</v>
          </cell>
          <cell r="K1899">
            <v>-3.2312764</v>
          </cell>
          <cell r="L1899">
            <v>-3.0726711999999998</v>
          </cell>
          <cell r="M1899" t="str">
            <v xml:space="preserve"> -</v>
          </cell>
          <cell r="N1899" t="str">
            <v>-</v>
          </cell>
        </row>
        <row r="1900">
          <cell r="A1900" t="str">
            <v>EC_2007_A_RO_DEF</v>
          </cell>
          <cell r="B1900" t="str">
            <v>EC</v>
          </cell>
          <cell r="C1900">
            <v>2007</v>
          </cell>
          <cell r="D1900" t="str">
            <v>A</v>
          </cell>
          <cell r="E1900" t="str">
            <v>DEF</v>
          </cell>
          <cell r="F1900" t="str">
            <v>RO</v>
          </cell>
          <cell r="G1900">
            <v>-1.5102519999999999</v>
          </cell>
          <cell r="H1900">
            <v>-1.3781393</v>
          </cell>
          <cell r="I1900">
            <v>-1.8627905</v>
          </cell>
          <cell r="J1900">
            <v>-2.6720603999999999</v>
          </cell>
          <cell r="K1900">
            <v>-3.1618973000000001</v>
          </cell>
          <cell r="L1900">
            <v>-3.8625500000000001</v>
          </cell>
          <cell r="M1900" t="str">
            <v xml:space="preserve"> -</v>
          </cell>
          <cell r="N1900" t="str">
            <v>-</v>
          </cell>
        </row>
        <row r="1901">
          <cell r="A1901" t="str">
            <v>EC_2007_A_SI_DEF</v>
          </cell>
          <cell r="B1901" t="str">
            <v>EC</v>
          </cell>
          <cell r="C1901">
            <v>2007</v>
          </cell>
          <cell r="D1901" t="str">
            <v>A</v>
          </cell>
          <cell r="E1901" t="str">
            <v>DEF</v>
          </cell>
          <cell r="F1901" t="str">
            <v>SI</v>
          </cell>
          <cell r="G1901">
            <v>-2.2525015000000002</v>
          </cell>
          <cell r="H1901">
            <v>-1.4585669999999999</v>
          </cell>
          <cell r="I1901">
            <v>-1.2027279</v>
          </cell>
          <cell r="J1901">
            <v>-0.65977770000000002</v>
          </cell>
          <cell r="K1901">
            <v>-1.0260522999999999</v>
          </cell>
          <cell r="L1901">
            <v>-0.84493940000000001</v>
          </cell>
          <cell r="M1901" t="str">
            <v xml:space="preserve"> -</v>
          </cell>
          <cell r="N1901" t="str">
            <v>-</v>
          </cell>
        </row>
        <row r="1902">
          <cell r="A1902" t="str">
            <v>EC_2007_A_SK_DEF</v>
          </cell>
          <cell r="B1902" t="str">
            <v>EC</v>
          </cell>
          <cell r="C1902">
            <v>2007</v>
          </cell>
          <cell r="D1902" t="str">
            <v>A</v>
          </cell>
          <cell r="E1902" t="str">
            <v>DEF</v>
          </cell>
          <cell r="F1902" t="str">
            <v>SK</v>
          </cell>
          <cell r="G1902">
            <v>-2.3595066</v>
          </cell>
          <cell r="H1902">
            <v>-2.8026642000000002</v>
          </cell>
          <cell r="I1902">
            <v>-3.6885392000000001</v>
          </cell>
          <cell r="J1902">
            <v>-2.7217799999999999</v>
          </cell>
          <cell r="K1902">
            <v>-2.2982480000000001</v>
          </cell>
          <cell r="L1902">
            <v>-2.3999066</v>
          </cell>
          <cell r="M1902" t="str">
            <v xml:space="preserve"> -</v>
          </cell>
          <cell r="N1902" t="str">
            <v>-</v>
          </cell>
        </row>
        <row r="1903">
          <cell r="A1903" t="str">
            <v>EC_2007_A_SE_DEF</v>
          </cell>
          <cell r="B1903" t="str">
            <v>EC</v>
          </cell>
          <cell r="C1903">
            <v>2007</v>
          </cell>
          <cell r="D1903" t="str">
            <v>A</v>
          </cell>
          <cell r="E1903" t="str">
            <v>DEF</v>
          </cell>
          <cell r="F1903" t="str">
            <v>SE</v>
          </cell>
          <cell r="G1903">
            <v>0.81545979999999996</v>
          </cell>
          <cell r="H1903">
            <v>2.3519901000000001</v>
          </cell>
          <cell r="I1903">
            <v>2.4577415999999999</v>
          </cell>
          <cell r="J1903">
            <v>3.0446238000000001</v>
          </cell>
          <cell r="K1903">
            <v>2.799274</v>
          </cell>
          <cell r="L1903">
            <v>3.027031</v>
          </cell>
          <cell r="M1903" t="str">
            <v xml:space="preserve"> -</v>
          </cell>
          <cell r="N1903" t="str">
            <v>-</v>
          </cell>
        </row>
        <row r="1904">
          <cell r="A1904" t="str">
            <v>EC_2007_A_GB_DEF</v>
          </cell>
          <cell r="B1904" t="str">
            <v>EC</v>
          </cell>
          <cell r="C1904">
            <v>2007</v>
          </cell>
          <cell r="D1904" t="str">
            <v>A</v>
          </cell>
          <cell r="E1904" t="str">
            <v>DEF</v>
          </cell>
          <cell r="F1904" t="str">
            <v>GB</v>
          </cell>
          <cell r="G1904">
            <v>-3.3729496000000001</v>
          </cell>
          <cell r="H1904">
            <v>-3.3312862999999999</v>
          </cell>
          <cell r="I1904">
            <v>-2.6807460999999999</v>
          </cell>
          <cell r="J1904">
            <v>-2.7560446000000001</v>
          </cell>
          <cell r="K1904">
            <v>-3.0098661999999998</v>
          </cell>
          <cell r="L1904">
            <v>-2.8239217000000001</v>
          </cell>
          <cell r="M1904" t="str">
            <v xml:space="preserve"> -</v>
          </cell>
          <cell r="N1904" t="str">
            <v>-</v>
          </cell>
        </row>
        <row r="1905">
          <cell r="A1905" t="str">
            <v>EC_2007_A_D3_DEF</v>
          </cell>
          <cell r="B1905" t="str">
            <v>EC</v>
          </cell>
          <cell r="C1905">
            <v>2007</v>
          </cell>
          <cell r="D1905" t="str">
            <v>A</v>
          </cell>
          <cell r="E1905" t="str">
            <v>DEF</v>
          </cell>
          <cell r="F1905" t="str">
            <v>D3</v>
          </cell>
          <cell r="G1905">
            <v>-2.7815682000000002</v>
          </cell>
          <cell r="H1905">
            <v>-2.4466003000000001</v>
          </cell>
          <cell r="I1905">
            <v>-1.6168385999999999</v>
          </cell>
          <cell r="J1905">
            <v>-1.0500457000000001</v>
          </cell>
          <cell r="K1905">
            <v>-1.1625160000000001</v>
          </cell>
          <cell r="L1905">
            <v>-1.1098315000000001</v>
          </cell>
          <cell r="M1905" t="str">
            <v xml:space="preserve"> -</v>
          </cell>
          <cell r="N1905" t="str">
            <v>-</v>
          </cell>
        </row>
        <row r="1906">
          <cell r="A1906" t="str">
            <v>EC_2007_A_I4_DEF</v>
          </cell>
          <cell r="B1906" t="str">
            <v>EC</v>
          </cell>
          <cell r="C1906">
            <v>2007</v>
          </cell>
          <cell r="D1906" t="str">
            <v>A</v>
          </cell>
          <cell r="E1906" t="str">
            <v>DEF</v>
          </cell>
          <cell r="F1906" t="str">
            <v>I4</v>
          </cell>
          <cell r="G1906">
            <v>-2.8125933000000001</v>
          </cell>
          <cell r="H1906">
            <v>-2.5046791000000002</v>
          </cell>
          <cell r="I1906">
            <v>-1.5278817</v>
          </cell>
          <cell r="J1906">
            <v>-0.77534460000000005</v>
          </cell>
          <cell r="K1906">
            <v>-0.8507401</v>
          </cell>
          <cell r="L1906">
            <v>-0.80815680000000001</v>
          </cell>
          <cell r="M1906" t="str">
            <v xml:space="preserve"> -</v>
          </cell>
          <cell r="N1906" t="str">
            <v>-</v>
          </cell>
        </row>
        <row r="1907">
          <cell r="A1907" t="str">
            <v>EC_2007_A_BE_MAL</v>
          </cell>
          <cell r="B1907" t="str">
            <v>EC</v>
          </cell>
          <cell r="C1907">
            <v>2007</v>
          </cell>
          <cell r="D1907" t="str">
            <v>A</v>
          </cell>
          <cell r="E1907" t="str">
            <v>MAL</v>
          </cell>
          <cell r="F1907" t="str">
            <v>BE</v>
          </cell>
          <cell r="G1907">
            <v>94.247782099999995</v>
          </cell>
          <cell r="H1907">
            <v>92.153810800000002</v>
          </cell>
          <cell r="I1907">
            <v>88.192158599999999</v>
          </cell>
          <cell r="J1907">
            <v>84.600446199999993</v>
          </cell>
          <cell r="K1907">
            <v>81.736570200000003</v>
          </cell>
          <cell r="L1907">
            <v>79.002250500000002</v>
          </cell>
          <cell r="M1907" t="str">
            <v xml:space="preserve"> -</v>
          </cell>
          <cell r="N1907" t="str">
            <v>-</v>
          </cell>
        </row>
        <row r="1908">
          <cell r="A1908" t="str">
            <v>EC_2007_A_DE_MAL</v>
          </cell>
          <cell r="B1908" t="str">
            <v>EC</v>
          </cell>
          <cell r="C1908">
            <v>2007</v>
          </cell>
          <cell r="D1908" t="str">
            <v>A</v>
          </cell>
          <cell r="E1908" t="str">
            <v>MAL</v>
          </cell>
          <cell r="F1908" t="str">
            <v>DE</v>
          </cell>
          <cell r="G1908">
            <v>65.625383499999998</v>
          </cell>
          <cell r="H1908">
            <v>67.784709599999999</v>
          </cell>
          <cell r="I1908">
            <v>67.543150199999999</v>
          </cell>
          <cell r="J1908">
            <v>64.702854099999996</v>
          </cell>
          <cell r="K1908">
            <v>62.609213400000002</v>
          </cell>
          <cell r="L1908">
            <v>60.332801099999998</v>
          </cell>
          <cell r="M1908" t="str">
            <v xml:space="preserve"> -</v>
          </cell>
          <cell r="N1908" t="str">
            <v>-</v>
          </cell>
        </row>
        <row r="1909">
          <cell r="A1909" t="str">
            <v>EC_2007_A_GR_MAL</v>
          </cell>
          <cell r="B1909" t="str">
            <v>EC</v>
          </cell>
          <cell r="C1909">
            <v>2007</v>
          </cell>
          <cell r="D1909" t="str">
            <v>A</v>
          </cell>
          <cell r="E1909" t="str">
            <v>MAL</v>
          </cell>
          <cell r="F1909" t="str">
            <v>GR</v>
          </cell>
          <cell r="G1909">
            <v>98.637872900000005</v>
          </cell>
          <cell r="H1909">
            <v>98.014692199999999</v>
          </cell>
          <cell r="I1909">
            <v>95.342196900000005</v>
          </cell>
          <cell r="J1909">
            <v>93.667746300000005</v>
          </cell>
          <cell r="K1909">
            <v>91.116068299999995</v>
          </cell>
          <cell r="L1909">
            <v>88.779480399999997</v>
          </cell>
          <cell r="M1909" t="str">
            <v xml:space="preserve"> -</v>
          </cell>
          <cell r="N1909" t="str">
            <v>-</v>
          </cell>
        </row>
        <row r="1910">
          <cell r="A1910" t="str">
            <v>EC_2007_A_ES_MAL</v>
          </cell>
          <cell r="B1910" t="str">
            <v>EC</v>
          </cell>
          <cell r="C1910">
            <v>2007</v>
          </cell>
          <cell r="D1910" t="str">
            <v>A</v>
          </cell>
          <cell r="E1910" t="str">
            <v>MAL</v>
          </cell>
          <cell r="F1910" t="str">
            <v>ES</v>
          </cell>
          <cell r="G1910">
            <v>46.1774798</v>
          </cell>
          <cell r="H1910">
            <v>43.032197699999998</v>
          </cell>
          <cell r="I1910">
            <v>39.667915100000002</v>
          </cell>
          <cell r="J1910">
            <v>36.287521099999999</v>
          </cell>
          <cell r="K1910">
            <v>34.554002099999998</v>
          </cell>
          <cell r="L1910">
            <v>33.020952200000004</v>
          </cell>
          <cell r="M1910" t="str">
            <v xml:space="preserve"> -</v>
          </cell>
          <cell r="N1910" t="str">
            <v>-</v>
          </cell>
        </row>
        <row r="1911">
          <cell r="A1911" t="str">
            <v>EC_2007_A_FR_MAL</v>
          </cell>
          <cell r="B1911" t="str">
            <v>EC</v>
          </cell>
          <cell r="C1911">
            <v>2007</v>
          </cell>
          <cell r="D1911" t="str">
            <v>A</v>
          </cell>
          <cell r="E1911" t="str">
            <v>MAL</v>
          </cell>
          <cell r="F1911" t="str">
            <v>FR</v>
          </cell>
          <cell r="G1911">
            <v>64.868036099999998</v>
          </cell>
          <cell r="H1911">
            <v>66.662669600000001</v>
          </cell>
          <cell r="I1911">
            <v>64.194600800000003</v>
          </cell>
          <cell r="J1911">
            <v>64.256405299999997</v>
          </cell>
          <cell r="K1911">
            <v>64.062240200000005</v>
          </cell>
          <cell r="L1911">
            <v>64.130932299999998</v>
          </cell>
          <cell r="M1911" t="str">
            <v xml:space="preserve"> -</v>
          </cell>
          <cell r="N1911" t="str">
            <v>-</v>
          </cell>
        </row>
        <row r="1912">
          <cell r="A1912" t="str">
            <v>EC_2007_A_IE_MAL</v>
          </cell>
          <cell r="B1912" t="str">
            <v>EC</v>
          </cell>
          <cell r="C1912">
            <v>2007</v>
          </cell>
          <cell r="D1912" t="str">
            <v>A</v>
          </cell>
          <cell r="E1912" t="str">
            <v>MAL</v>
          </cell>
          <cell r="F1912" t="str">
            <v>IE</v>
          </cell>
          <cell r="G1912">
            <v>29.527548500000002</v>
          </cell>
          <cell r="H1912">
            <v>27.3867169</v>
          </cell>
          <cell r="I1912">
            <v>25.054234300000001</v>
          </cell>
          <cell r="J1912">
            <v>25.186982499999999</v>
          </cell>
          <cell r="K1912">
            <v>26.854472900000001</v>
          </cell>
          <cell r="L1912">
            <v>28.475563399999999</v>
          </cell>
          <cell r="M1912" t="str">
            <v xml:space="preserve"> -</v>
          </cell>
          <cell r="N1912" t="str">
            <v>-</v>
          </cell>
        </row>
        <row r="1913">
          <cell r="A1913" t="str">
            <v>EC_2007_A_IT_MAL</v>
          </cell>
          <cell r="B1913" t="str">
            <v>EC</v>
          </cell>
          <cell r="C1913">
            <v>2007</v>
          </cell>
          <cell r="D1913" t="str">
            <v>A</v>
          </cell>
          <cell r="E1913" t="str">
            <v>MAL</v>
          </cell>
          <cell r="F1913" t="str">
            <v>IT</v>
          </cell>
          <cell r="G1913">
            <v>103.8011016</v>
          </cell>
          <cell r="H1913">
            <v>106.19442909999999</v>
          </cell>
          <cell r="I1913">
            <v>106.78053629999999</v>
          </cell>
          <cell r="J1913">
            <v>104.27511749999999</v>
          </cell>
          <cell r="K1913">
            <v>102.8741169</v>
          </cell>
          <cell r="L1913">
            <v>101.2486566</v>
          </cell>
          <cell r="M1913" t="str">
            <v xml:space="preserve"> -</v>
          </cell>
          <cell r="N1913" t="str">
            <v>-</v>
          </cell>
        </row>
        <row r="1914">
          <cell r="A1914" t="str">
            <v>EC_2007_A_LU_MAL</v>
          </cell>
          <cell r="B1914" t="str">
            <v>EC</v>
          </cell>
          <cell r="C1914">
            <v>2007</v>
          </cell>
          <cell r="D1914" t="str">
            <v>A</v>
          </cell>
          <cell r="E1914" t="str">
            <v>MAL</v>
          </cell>
          <cell r="F1914" t="str">
            <v>LU</v>
          </cell>
          <cell r="G1914">
            <v>6.4494578000000002</v>
          </cell>
          <cell r="H1914">
            <v>6.2087382</v>
          </cell>
          <cell r="I1914">
            <v>6.6230921</v>
          </cell>
          <cell r="J1914">
            <v>6.5981728999999998</v>
          </cell>
          <cell r="K1914">
            <v>5.9959527000000001</v>
          </cell>
          <cell r="L1914">
            <v>5.4375492000000003</v>
          </cell>
          <cell r="M1914" t="str">
            <v xml:space="preserve"> -</v>
          </cell>
          <cell r="N1914" t="str">
            <v>-</v>
          </cell>
        </row>
        <row r="1915">
          <cell r="A1915" t="str">
            <v>EC_2007_A_NL_MAL</v>
          </cell>
          <cell r="B1915" t="str">
            <v>EC</v>
          </cell>
          <cell r="C1915">
            <v>2007</v>
          </cell>
          <cell r="D1915" t="str">
            <v>A</v>
          </cell>
          <cell r="E1915" t="str">
            <v>MAL</v>
          </cell>
          <cell r="F1915" t="str">
            <v>NL</v>
          </cell>
          <cell r="G1915">
            <v>52.445519400000002</v>
          </cell>
          <cell r="H1915">
            <v>52.306449999999998</v>
          </cell>
          <cell r="I1915">
            <v>47.879376600000001</v>
          </cell>
          <cell r="J1915">
            <v>46.765540600000001</v>
          </cell>
          <cell r="K1915">
            <v>44.817489500000001</v>
          </cell>
          <cell r="L1915">
            <v>41.720223099999998</v>
          </cell>
          <cell r="M1915" t="str">
            <v xml:space="preserve"> -</v>
          </cell>
          <cell r="N1915" t="str">
            <v>-</v>
          </cell>
        </row>
        <row r="1916">
          <cell r="A1916" t="str">
            <v>EC_2007_A_AT_MAL</v>
          </cell>
          <cell r="B1916" t="str">
            <v>EC</v>
          </cell>
          <cell r="C1916">
            <v>2007</v>
          </cell>
          <cell r="D1916" t="str">
            <v>A</v>
          </cell>
          <cell r="E1916" t="str">
            <v>MAL</v>
          </cell>
          <cell r="F1916" t="str">
            <v>AT</v>
          </cell>
          <cell r="G1916">
            <v>63.772681800000001</v>
          </cell>
          <cell r="H1916">
            <v>63.394414500000003</v>
          </cell>
          <cell r="I1916">
            <v>61.672923300000001</v>
          </cell>
          <cell r="J1916">
            <v>60.047658900000002</v>
          </cell>
          <cell r="K1916">
            <v>58.4408581</v>
          </cell>
          <cell r="L1916">
            <v>57.206880900000002</v>
          </cell>
          <cell r="M1916" t="str">
            <v xml:space="preserve"> -</v>
          </cell>
          <cell r="N1916" t="str">
            <v>-</v>
          </cell>
        </row>
        <row r="1917">
          <cell r="A1917" t="str">
            <v>EC_2007_A_PT_MAL</v>
          </cell>
          <cell r="B1917" t="str">
            <v>EC</v>
          </cell>
          <cell r="C1917">
            <v>2007</v>
          </cell>
          <cell r="D1917" t="str">
            <v>A</v>
          </cell>
          <cell r="E1917" t="str">
            <v>MAL</v>
          </cell>
          <cell r="F1917" t="str">
            <v>PT</v>
          </cell>
          <cell r="G1917">
            <v>58.294571500000004</v>
          </cell>
          <cell r="H1917">
            <v>63.695409599999998</v>
          </cell>
          <cell r="I1917">
            <v>64.824203499999996</v>
          </cell>
          <cell r="J1917">
            <v>64.385214199999993</v>
          </cell>
          <cell r="K1917">
            <v>64.7175005</v>
          </cell>
          <cell r="L1917">
            <v>64.498252300000004</v>
          </cell>
          <cell r="M1917" t="str">
            <v xml:space="preserve"> -</v>
          </cell>
          <cell r="N1917" t="str">
            <v>-</v>
          </cell>
        </row>
        <row r="1918">
          <cell r="A1918" t="str">
            <v>EC_2007_A_FI_MAL</v>
          </cell>
          <cell r="B1918" t="str">
            <v>EC</v>
          </cell>
          <cell r="C1918">
            <v>2007</v>
          </cell>
          <cell r="D1918" t="str">
            <v>A</v>
          </cell>
          <cell r="E1918" t="str">
            <v>MAL</v>
          </cell>
          <cell r="F1918" t="str">
            <v>FI</v>
          </cell>
          <cell r="G1918">
            <v>44.137976299999998</v>
          </cell>
          <cell r="H1918">
            <v>41.392321299999999</v>
          </cell>
          <cell r="I1918">
            <v>39.228549899999997</v>
          </cell>
          <cell r="J1918">
            <v>35.734704899999997</v>
          </cell>
          <cell r="K1918">
            <v>32.359388000000003</v>
          </cell>
          <cell r="L1918">
            <v>29.795042800000001</v>
          </cell>
          <cell r="M1918" t="str">
            <v xml:space="preserve"> -</v>
          </cell>
          <cell r="N1918" t="str">
            <v>-</v>
          </cell>
        </row>
        <row r="1919">
          <cell r="A1919" t="str">
            <v>EC_2007_A_BG_MAL</v>
          </cell>
          <cell r="B1919" t="str">
            <v>EC</v>
          </cell>
          <cell r="C1919">
            <v>2007</v>
          </cell>
          <cell r="D1919" t="str">
            <v>A</v>
          </cell>
          <cell r="E1919" t="str">
            <v>MAL</v>
          </cell>
          <cell r="F1919" t="str">
            <v>BG</v>
          </cell>
          <cell r="G1919">
            <v>37.917125599999999</v>
          </cell>
          <cell r="H1919">
            <v>29.202809800000001</v>
          </cell>
          <cell r="I1919">
            <v>22.7929292</v>
          </cell>
          <cell r="J1919">
            <v>19.2577018</v>
          </cell>
          <cell r="K1919">
            <v>15.853811200000001</v>
          </cell>
          <cell r="L1919">
            <v>12.902819600000001</v>
          </cell>
          <cell r="M1919" t="str">
            <v xml:space="preserve"> -</v>
          </cell>
          <cell r="N1919" t="str">
            <v>-</v>
          </cell>
        </row>
        <row r="1920">
          <cell r="A1920" t="str">
            <v>EC_2007_A_CZ_MAL</v>
          </cell>
          <cell r="B1920" t="str">
            <v>EC</v>
          </cell>
          <cell r="C1920">
            <v>2007</v>
          </cell>
          <cell r="D1920" t="str">
            <v>A</v>
          </cell>
          <cell r="E1920" t="str">
            <v>MAL</v>
          </cell>
          <cell r="F1920" t="str">
            <v>CZ</v>
          </cell>
          <cell r="G1920">
            <v>30.379193699999998</v>
          </cell>
          <cell r="H1920">
            <v>30.239593899999999</v>
          </cell>
          <cell r="I1920">
            <v>30.108064899999999</v>
          </cell>
          <cell r="J1920">
            <v>30.201859299999999</v>
          </cell>
          <cell r="K1920">
            <v>30.2706883</v>
          </cell>
          <cell r="L1920">
            <v>30.5153566</v>
          </cell>
          <cell r="M1920" t="str">
            <v xml:space="preserve"> -</v>
          </cell>
          <cell r="N1920" t="str">
            <v>-</v>
          </cell>
        </row>
        <row r="1921">
          <cell r="A1921" t="str">
            <v>EC_2007_A_DK_MAL</v>
          </cell>
          <cell r="B1921" t="str">
            <v>EC</v>
          </cell>
          <cell r="C1921">
            <v>2007</v>
          </cell>
          <cell r="D1921" t="str">
            <v>A</v>
          </cell>
          <cell r="E1921" t="str">
            <v>MAL</v>
          </cell>
          <cell r="F1921" t="str">
            <v>DK</v>
          </cell>
          <cell r="G1921">
            <v>43.970154800000003</v>
          </cell>
          <cell r="H1921">
            <v>36.2765445</v>
          </cell>
          <cell r="I1921">
            <v>30.2822712</v>
          </cell>
          <cell r="J1921">
            <v>25.014013899999998</v>
          </cell>
          <cell r="K1921">
            <v>20.914350899999999</v>
          </cell>
          <cell r="L1921">
            <v>17.541763199999998</v>
          </cell>
          <cell r="M1921" t="str">
            <v xml:space="preserve"> -</v>
          </cell>
          <cell r="N1921" t="str">
            <v>-</v>
          </cell>
        </row>
        <row r="1922">
          <cell r="A1922" t="str">
            <v>EC_2007_A_EE_MAL</v>
          </cell>
          <cell r="B1922" t="str">
            <v>EC</v>
          </cell>
          <cell r="C1922">
            <v>2007</v>
          </cell>
          <cell r="D1922" t="str">
            <v>A</v>
          </cell>
          <cell r="E1922" t="str">
            <v>MAL</v>
          </cell>
          <cell r="F1922" t="str">
            <v>EE</v>
          </cell>
          <cell r="G1922">
            <v>5.075272</v>
          </cell>
          <cell r="H1922">
            <v>4.3890257000000004</v>
          </cell>
          <cell r="I1922">
            <v>4.0089635000000001</v>
          </cell>
          <cell r="J1922">
            <v>2.8349346</v>
          </cell>
          <cell r="K1922">
            <v>2.3180421</v>
          </cell>
          <cell r="L1922">
            <v>2.0350488000000002</v>
          </cell>
          <cell r="M1922" t="str">
            <v xml:space="preserve"> -</v>
          </cell>
          <cell r="N1922" t="str">
            <v>-</v>
          </cell>
        </row>
        <row r="1923">
          <cell r="A1923" t="str">
            <v>EC_2007_A_CY_MAL</v>
          </cell>
          <cell r="B1923" t="str">
            <v>EC</v>
          </cell>
          <cell r="C1923">
            <v>2007</v>
          </cell>
          <cell r="D1923" t="str">
            <v>A</v>
          </cell>
          <cell r="E1923" t="str">
            <v>MAL</v>
          </cell>
          <cell r="F1923" t="str">
            <v>CY</v>
          </cell>
          <cell r="G1923">
            <v>70.197682900000004</v>
          </cell>
          <cell r="H1923">
            <v>69.080224900000005</v>
          </cell>
          <cell r="I1923">
            <v>65.170590799999999</v>
          </cell>
          <cell r="J1923">
            <v>60.499997100000002</v>
          </cell>
          <cell r="K1923">
            <v>53.278290499999997</v>
          </cell>
          <cell r="L1923">
            <v>49.600202899999999</v>
          </cell>
          <cell r="M1923" t="str">
            <v xml:space="preserve"> -</v>
          </cell>
          <cell r="N1923" t="str">
            <v>-</v>
          </cell>
        </row>
        <row r="1924">
          <cell r="A1924" t="str">
            <v>EC_2007_A_LV_MAL</v>
          </cell>
          <cell r="B1924" t="str">
            <v>EC</v>
          </cell>
          <cell r="C1924">
            <v>2007</v>
          </cell>
          <cell r="D1924" t="str">
            <v>A</v>
          </cell>
          <cell r="E1924" t="str">
            <v>MAL</v>
          </cell>
          <cell r="F1924" t="str">
            <v>LV</v>
          </cell>
          <cell r="G1924">
            <v>14.5241778</v>
          </cell>
          <cell r="H1924">
            <v>12.473645299999999</v>
          </cell>
          <cell r="I1924">
            <v>10.5817288</v>
          </cell>
          <cell r="J1924">
            <v>10.160945999999999</v>
          </cell>
          <cell r="K1924">
            <v>7.8250346999999998</v>
          </cell>
          <cell r="L1924">
            <v>6.4025404999999997</v>
          </cell>
          <cell r="M1924" t="str">
            <v xml:space="preserve"> -</v>
          </cell>
          <cell r="N1924" t="str">
            <v>-</v>
          </cell>
        </row>
        <row r="1925">
          <cell r="A1925" t="str">
            <v>EC_2007_A_LT_MAL</v>
          </cell>
          <cell r="B1925" t="str">
            <v>EC</v>
          </cell>
          <cell r="C1925">
            <v>2007</v>
          </cell>
          <cell r="D1925" t="str">
            <v>A</v>
          </cell>
          <cell r="E1925" t="str">
            <v>MAL</v>
          </cell>
          <cell r="F1925" t="str">
            <v>LT</v>
          </cell>
          <cell r="G1925">
            <v>19.421538399999999</v>
          </cell>
          <cell r="H1925">
            <v>18.599083199999999</v>
          </cell>
          <cell r="I1925">
            <v>18.238768700000001</v>
          </cell>
          <cell r="J1925">
            <v>17.665730400000001</v>
          </cell>
          <cell r="K1925">
            <v>17.247165500000001</v>
          </cell>
          <cell r="L1925">
            <v>16.0716155</v>
          </cell>
          <cell r="M1925" t="str">
            <v xml:space="preserve"> -</v>
          </cell>
          <cell r="N1925" t="str">
            <v>-</v>
          </cell>
        </row>
        <row r="1926">
          <cell r="A1926" t="str">
            <v>EC_2007_A_HU_MAL</v>
          </cell>
          <cell r="B1926" t="str">
            <v>EC</v>
          </cell>
          <cell r="C1926">
            <v>2007</v>
          </cell>
          <cell r="D1926" t="str">
            <v>A</v>
          </cell>
          <cell r="E1926" t="str">
            <v>MAL</v>
          </cell>
          <cell r="F1926" t="str">
            <v>HU</v>
          </cell>
          <cell r="G1926">
            <v>59.352916499999999</v>
          </cell>
          <cell r="H1926">
            <v>61.584469400000003</v>
          </cell>
          <cell r="I1926">
            <v>65.632659799999999</v>
          </cell>
          <cell r="J1926">
            <v>66.138834099999997</v>
          </cell>
          <cell r="K1926">
            <v>66.258116000000001</v>
          </cell>
          <cell r="L1926">
            <v>65.861613500000004</v>
          </cell>
          <cell r="M1926" t="str">
            <v xml:space="preserve"> -</v>
          </cell>
          <cell r="N1926" t="str">
            <v>-</v>
          </cell>
        </row>
        <row r="1927">
          <cell r="A1927" t="str">
            <v>EC_2007_A_MT_MAL</v>
          </cell>
          <cell r="B1927" t="str">
            <v>EC</v>
          </cell>
          <cell r="C1927">
            <v>2007</v>
          </cell>
          <cell r="D1927" t="str">
            <v>A</v>
          </cell>
          <cell r="E1927" t="str">
            <v>MAL</v>
          </cell>
          <cell r="F1927" t="str">
            <v>MT</v>
          </cell>
          <cell r="G1927">
            <v>72.719411300000004</v>
          </cell>
          <cell r="H1927">
            <v>70.790058799999997</v>
          </cell>
          <cell r="I1927">
            <v>64.724140399999996</v>
          </cell>
          <cell r="J1927">
            <v>63.055442800000002</v>
          </cell>
          <cell r="K1927">
            <v>61.307451</v>
          </cell>
          <cell r="L1927">
            <v>59.191195800000003</v>
          </cell>
          <cell r="M1927" t="str">
            <v xml:space="preserve"> -</v>
          </cell>
          <cell r="N1927" t="str">
            <v>-</v>
          </cell>
        </row>
        <row r="1928">
          <cell r="A1928" t="str">
            <v>EC_2007_A_PL_MAL</v>
          </cell>
          <cell r="B1928" t="str">
            <v>EC</v>
          </cell>
          <cell r="C1928">
            <v>2007</v>
          </cell>
          <cell r="D1928" t="str">
            <v>A</v>
          </cell>
          <cell r="E1928" t="str">
            <v>MAL</v>
          </cell>
          <cell r="F1928" t="str">
            <v>PL</v>
          </cell>
          <cell r="G1928">
            <v>45.686169700000001</v>
          </cell>
          <cell r="H1928">
            <v>47.060008000000003</v>
          </cell>
          <cell r="I1928">
            <v>47.647223099999998</v>
          </cell>
          <cell r="J1928">
            <v>46.775766599999997</v>
          </cell>
          <cell r="K1928">
            <v>47.0949077</v>
          </cell>
          <cell r="L1928">
            <v>47.121750200000001</v>
          </cell>
          <cell r="M1928" t="str">
            <v xml:space="preserve"> -</v>
          </cell>
          <cell r="N1928" t="str">
            <v>-</v>
          </cell>
        </row>
        <row r="1929">
          <cell r="A1929" t="str">
            <v>EC_2007_A_RO_MAL</v>
          </cell>
          <cell r="B1929" t="str">
            <v>EC</v>
          </cell>
          <cell r="C1929">
            <v>2007</v>
          </cell>
          <cell r="D1929" t="str">
            <v>A</v>
          </cell>
          <cell r="E1929" t="str">
            <v>MAL</v>
          </cell>
          <cell r="F1929" t="str">
            <v>RO</v>
          </cell>
          <cell r="G1929">
            <v>18.801933600000002</v>
          </cell>
          <cell r="H1929">
            <v>15.828796499999999</v>
          </cell>
          <cell r="I1929">
            <v>12.4302169</v>
          </cell>
          <cell r="J1929">
            <v>12.5417709</v>
          </cell>
          <cell r="K1929">
            <v>12.7629868</v>
          </cell>
          <cell r="L1929">
            <v>13.4790042</v>
          </cell>
          <cell r="M1929" t="str">
            <v xml:space="preserve"> -</v>
          </cell>
          <cell r="N1929" t="str">
            <v>-</v>
          </cell>
        </row>
        <row r="1930">
          <cell r="A1930" t="str">
            <v>EC_2007_A_SI_MAL</v>
          </cell>
          <cell r="B1930" t="str">
            <v>EC</v>
          </cell>
          <cell r="C1930">
            <v>2007</v>
          </cell>
          <cell r="D1930" t="str">
            <v>A</v>
          </cell>
          <cell r="E1930" t="str">
            <v>MAL</v>
          </cell>
          <cell r="F1930" t="str">
            <v>SI</v>
          </cell>
          <cell r="G1930">
            <v>27.5736223</v>
          </cell>
          <cell r="H1930">
            <v>27.404630399999999</v>
          </cell>
          <cell r="I1930">
            <v>27.081702100000001</v>
          </cell>
          <cell r="J1930">
            <v>25.592745499999999</v>
          </cell>
          <cell r="K1930">
            <v>24.5201615</v>
          </cell>
          <cell r="L1930">
            <v>23.753908200000001</v>
          </cell>
          <cell r="M1930" t="str">
            <v xml:space="preserve"> -</v>
          </cell>
          <cell r="N1930" t="str">
            <v>-</v>
          </cell>
        </row>
        <row r="1931">
          <cell r="A1931" t="str">
            <v>EC_2007_A_SK_MAL</v>
          </cell>
          <cell r="B1931" t="str">
            <v>EC</v>
          </cell>
          <cell r="C1931">
            <v>2007</v>
          </cell>
          <cell r="D1931" t="str">
            <v>A</v>
          </cell>
          <cell r="E1931" t="str">
            <v>MAL</v>
          </cell>
          <cell r="F1931" t="str">
            <v>SK</v>
          </cell>
          <cell r="G1931">
            <v>41.427116300000002</v>
          </cell>
          <cell r="H1931">
            <v>34.167148599999997</v>
          </cell>
          <cell r="I1931">
            <v>30.440239699999999</v>
          </cell>
          <cell r="J1931">
            <v>30.830079399999999</v>
          </cell>
          <cell r="K1931">
            <v>30.724931000000002</v>
          </cell>
          <cell r="L1931">
            <v>30.631501799999999</v>
          </cell>
          <cell r="M1931" t="str">
            <v xml:space="preserve"> -</v>
          </cell>
          <cell r="N1931" t="str">
            <v>-</v>
          </cell>
        </row>
        <row r="1932">
          <cell r="A1932" t="str">
            <v>EC_2007_A_SE_MAL</v>
          </cell>
          <cell r="B1932" t="str">
            <v>EC</v>
          </cell>
          <cell r="C1932">
            <v>2007</v>
          </cell>
          <cell r="D1932" t="str">
            <v>A</v>
          </cell>
          <cell r="E1932" t="str">
            <v>MAL</v>
          </cell>
          <cell r="F1932" t="str">
            <v>SE</v>
          </cell>
          <cell r="G1932">
            <v>52.420726899999998</v>
          </cell>
          <cell r="H1932">
            <v>52.155344999999997</v>
          </cell>
          <cell r="I1932">
            <v>47.004992700000003</v>
          </cell>
          <cell r="J1932">
            <v>41.131169999999997</v>
          </cell>
          <cell r="K1932">
            <v>35.718234299999999</v>
          </cell>
          <cell r="L1932">
            <v>30.4565147</v>
          </cell>
          <cell r="M1932" t="str">
            <v xml:space="preserve"> -</v>
          </cell>
          <cell r="N1932" t="str">
            <v>-</v>
          </cell>
        </row>
        <row r="1933">
          <cell r="A1933" t="str">
            <v>EC_2007_A_GB_MAL</v>
          </cell>
          <cell r="B1933" t="str">
            <v>EC</v>
          </cell>
          <cell r="C1933">
            <v>2007</v>
          </cell>
          <cell r="D1933" t="str">
            <v>A</v>
          </cell>
          <cell r="E1933" t="str">
            <v>MAL</v>
          </cell>
          <cell r="F1933" t="str">
            <v>GB</v>
          </cell>
          <cell r="G1933">
            <v>40.418544099999998</v>
          </cell>
          <cell r="H1933">
            <v>42.097760600000001</v>
          </cell>
          <cell r="I1933">
            <v>43.217950399999999</v>
          </cell>
          <cell r="J1933">
            <v>43.6472184</v>
          </cell>
          <cell r="K1933">
            <v>44.830486100000002</v>
          </cell>
          <cell r="L1933">
            <v>45.612220200000003</v>
          </cell>
          <cell r="M1933" t="str">
            <v xml:space="preserve"> -</v>
          </cell>
          <cell r="N1933" t="str">
            <v>-</v>
          </cell>
        </row>
        <row r="1934">
          <cell r="A1934" t="str">
            <v>EC_2007_A_D3_MAL</v>
          </cell>
          <cell r="B1934" t="str">
            <v>EC</v>
          </cell>
          <cell r="C1934">
            <v>2007</v>
          </cell>
          <cell r="D1934" t="str">
            <v>A</v>
          </cell>
          <cell r="E1934" t="str">
            <v>MAL</v>
          </cell>
          <cell r="F1934" t="str">
            <v>D3</v>
          </cell>
          <cell r="G1934">
            <v>62.120671899999998</v>
          </cell>
          <cell r="H1934">
            <v>62.729050600000001</v>
          </cell>
          <cell r="I1934">
            <v>61.422851399999999</v>
          </cell>
          <cell r="J1934">
            <v>59.519292999999998</v>
          </cell>
          <cell r="K1934">
            <v>58.304525400000003</v>
          </cell>
          <cell r="L1934">
            <v>56.977667400000001</v>
          </cell>
          <cell r="M1934" t="str">
            <v xml:space="preserve"> -</v>
          </cell>
          <cell r="N1934" t="str">
            <v>-</v>
          </cell>
        </row>
        <row r="1935">
          <cell r="A1935" t="str">
            <v>EC_2007_A_I4_MAL</v>
          </cell>
          <cell r="B1935" t="str">
            <v>EC</v>
          </cell>
          <cell r="C1935">
            <v>2007</v>
          </cell>
          <cell r="D1935" t="str">
            <v>A</v>
          </cell>
          <cell r="E1935" t="str">
            <v>MAL</v>
          </cell>
          <cell r="F1935" t="str">
            <v>I4</v>
          </cell>
          <cell r="G1935">
            <v>69.553009900000006</v>
          </cell>
          <cell r="H1935">
            <v>70.307822900000005</v>
          </cell>
          <cell r="I1935">
            <v>68.615755800000002</v>
          </cell>
          <cell r="J1935">
            <v>66.5376859</v>
          </cell>
          <cell r="K1935">
            <v>64.974153299999998</v>
          </cell>
          <cell r="L1935">
            <v>63.387638199999998</v>
          </cell>
          <cell r="M1935" t="str">
            <v xml:space="preserve"> -</v>
          </cell>
          <cell r="N1935" t="str">
            <v>-</v>
          </cell>
        </row>
        <row r="1936">
          <cell r="A1936" t="str">
            <v>EC_2007_A_BE_CAB</v>
          </cell>
          <cell r="B1936" t="str">
            <v>EC</v>
          </cell>
          <cell r="C1936">
            <v>2007</v>
          </cell>
          <cell r="D1936" t="str">
            <v>A</v>
          </cell>
          <cell r="E1936" t="str">
            <v>CAB</v>
          </cell>
          <cell r="F1936" t="str">
            <v>BE</v>
          </cell>
          <cell r="G1936">
            <v>7.6461000000000003E-3</v>
          </cell>
          <cell r="H1936">
            <v>-1.9113286</v>
          </cell>
          <cell r="I1936">
            <v>0.52942849999999997</v>
          </cell>
          <cell r="J1936">
            <v>-0.1980614</v>
          </cell>
          <cell r="K1936">
            <v>-0.14672979999999999</v>
          </cell>
          <cell r="L1936">
            <v>-1.85968E-2</v>
          </cell>
          <cell r="M1936" t="str">
            <v xml:space="preserve"> -</v>
          </cell>
          <cell r="N1936" t="str">
            <v>-</v>
          </cell>
        </row>
        <row r="1937">
          <cell r="A1937" t="str">
            <v>EC_2007_A_DE_CAB</v>
          </cell>
          <cell r="B1937" t="str">
            <v>EC</v>
          </cell>
          <cell r="C1937">
            <v>2007</v>
          </cell>
          <cell r="D1937" t="str">
            <v>A</v>
          </cell>
          <cell r="E1937" t="str">
            <v>CAB</v>
          </cell>
          <cell r="F1937" t="str">
            <v>DE</v>
          </cell>
          <cell r="G1937">
            <v>-2.8922452000000001</v>
          </cell>
          <cell r="H1937">
            <v>-2.2530996999999999</v>
          </cell>
          <cell r="I1937">
            <v>-1.321639</v>
          </cell>
          <cell r="J1937">
            <v>-6.3333299999999995E-2</v>
          </cell>
          <cell r="K1937">
            <v>-0.41404370000000001</v>
          </cell>
          <cell r="L1937">
            <v>-0.2424644</v>
          </cell>
          <cell r="M1937" t="str">
            <v xml:space="preserve"> -</v>
          </cell>
          <cell r="N1937" t="str">
            <v>-</v>
          </cell>
        </row>
        <row r="1938">
          <cell r="A1938" t="str">
            <v>EC_2007_A_GR_CAB</v>
          </cell>
          <cell r="B1938" t="str">
            <v>EC</v>
          </cell>
          <cell r="C1938">
            <v>2007</v>
          </cell>
          <cell r="D1938" t="str">
            <v>A</v>
          </cell>
          <cell r="E1938" t="str">
            <v>CAB</v>
          </cell>
          <cell r="F1938" t="str">
            <v>GR</v>
          </cell>
          <cell r="G1938">
            <v>-7.8964372999999997</v>
          </cell>
          <cell r="H1938">
            <v>-5.4711919</v>
          </cell>
          <cell r="I1938">
            <v>-2.9748648000000002</v>
          </cell>
          <cell r="J1938">
            <v>-3.4496844000000002</v>
          </cell>
          <cell r="K1938">
            <v>-2.3530103000000002</v>
          </cell>
          <cell r="L1938">
            <v>-2.3276500000000002</v>
          </cell>
          <cell r="M1938" t="str">
            <v xml:space="preserve"> -</v>
          </cell>
          <cell r="N1938" t="str">
            <v>-</v>
          </cell>
        </row>
        <row r="1939">
          <cell r="A1939" t="str">
            <v>EC_2007_A_ES_CAB</v>
          </cell>
          <cell r="B1939" t="str">
            <v>EC</v>
          </cell>
          <cell r="C1939">
            <v>2007</v>
          </cell>
          <cell r="D1939" t="str">
            <v>A</v>
          </cell>
          <cell r="E1939" t="str">
            <v>CAB</v>
          </cell>
          <cell r="F1939" t="str">
            <v>ES</v>
          </cell>
          <cell r="G1939">
            <v>-0.1591148</v>
          </cell>
          <cell r="H1939">
            <v>1.3677271</v>
          </cell>
          <cell r="I1939">
            <v>2.1013742</v>
          </cell>
          <cell r="J1939">
            <v>2.0192104999999998</v>
          </cell>
          <cell r="K1939">
            <v>1.6203099999999999</v>
          </cell>
          <cell r="L1939">
            <v>1.3669141</v>
          </cell>
          <cell r="M1939" t="str">
            <v xml:space="preserve"> -</v>
          </cell>
          <cell r="N1939" t="str">
            <v>-</v>
          </cell>
        </row>
        <row r="1940">
          <cell r="A1940" t="str">
            <v>EC_2007_A_FR_CAB</v>
          </cell>
          <cell r="B1940" t="str">
            <v>EC</v>
          </cell>
          <cell r="C1940">
            <v>2007</v>
          </cell>
          <cell r="D1940" t="str">
            <v>A</v>
          </cell>
          <cell r="E1940" t="str">
            <v>CAB</v>
          </cell>
          <cell r="F1940" t="str">
            <v>FR</v>
          </cell>
          <cell r="G1940">
            <v>-3.6556201000000001</v>
          </cell>
          <cell r="H1940">
            <v>-2.8543645999999998</v>
          </cell>
          <cell r="I1940">
            <v>-2.4524515</v>
          </cell>
          <cell r="J1940">
            <v>-2.4348909000000001</v>
          </cell>
          <cell r="K1940">
            <v>-2.4701222999999999</v>
          </cell>
          <cell r="L1940">
            <v>-2.4315148999999998</v>
          </cell>
          <cell r="M1940" t="str">
            <v xml:space="preserve"> -</v>
          </cell>
          <cell r="N1940" t="str">
            <v>-</v>
          </cell>
        </row>
        <row r="1941">
          <cell r="A1941" t="str">
            <v>EC_2007_A_IE_CAB</v>
          </cell>
          <cell r="B1941" t="str">
            <v>EC</v>
          </cell>
          <cell r="C1941">
            <v>2007</v>
          </cell>
          <cell r="D1941" t="str">
            <v>A</v>
          </cell>
          <cell r="E1941" t="str">
            <v>CAB</v>
          </cell>
          <cell r="F1941" t="str">
            <v>IE</v>
          </cell>
          <cell r="G1941">
            <v>1.4931388999999999</v>
          </cell>
          <cell r="H1941">
            <v>1.3486313000000001</v>
          </cell>
          <cell r="I1941">
            <v>3.118341</v>
          </cell>
          <cell r="J1941">
            <v>1.2160047</v>
          </cell>
          <cell r="K1941">
            <v>0.25819439999999999</v>
          </cell>
          <cell r="L1941">
            <v>-4.2091499999999997E-2</v>
          </cell>
          <cell r="M1941" t="str">
            <v xml:space="preserve"> -</v>
          </cell>
          <cell r="N1941" t="str">
            <v>-</v>
          </cell>
        </row>
        <row r="1942">
          <cell r="A1942" t="str">
            <v>EC_2007_A_IT_CAB</v>
          </cell>
          <cell r="B1942" t="str">
            <v>EC</v>
          </cell>
          <cell r="C1942">
            <v>2007</v>
          </cell>
          <cell r="D1942" t="str">
            <v>A</v>
          </cell>
          <cell r="E1942" t="str">
            <v>CAB</v>
          </cell>
          <cell r="F1942" t="str">
            <v>IT</v>
          </cell>
          <cell r="G1942">
            <v>-3.2725995999999999</v>
          </cell>
          <cell r="H1942">
            <v>-3.4124639999999999</v>
          </cell>
          <cell r="I1942">
            <v>-3.8712645000000001</v>
          </cell>
          <cell r="J1942">
            <v>-1.8727886</v>
          </cell>
          <cell r="K1942">
            <v>-1.8985105</v>
          </cell>
          <cell r="L1942">
            <v>-1.8103723</v>
          </cell>
          <cell r="M1942" t="str">
            <v xml:space="preserve"> -</v>
          </cell>
          <cell r="N1942" t="str">
            <v>-</v>
          </cell>
        </row>
        <row r="1943">
          <cell r="A1943" t="str">
            <v>EC_2007_A_LU_CAB</v>
          </cell>
          <cell r="B1943" t="str">
            <v>EC</v>
          </cell>
          <cell r="C1943">
            <v>2007</v>
          </cell>
          <cell r="D1943" t="str">
            <v>A</v>
          </cell>
          <cell r="E1943" t="str">
            <v>CAB</v>
          </cell>
          <cell r="F1943" t="str">
            <v>LU</v>
          </cell>
          <cell r="G1943">
            <v>-0.3072299</v>
          </cell>
          <cell r="H1943">
            <v>0.6412717</v>
          </cell>
          <cell r="I1943">
            <v>0.805284</v>
          </cell>
          <cell r="J1943">
            <v>1.1500816</v>
          </cell>
          <cell r="K1943">
            <v>1.1538468</v>
          </cell>
          <cell r="L1943">
            <v>1.6635313</v>
          </cell>
          <cell r="M1943" t="str">
            <v xml:space="preserve"> -</v>
          </cell>
          <cell r="N1943" t="str">
            <v>-</v>
          </cell>
        </row>
        <row r="1944">
          <cell r="A1944" t="str">
            <v>EC_2007_A_NL_CAB</v>
          </cell>
          <cell r="B1944" t="str">
            <v>EC</v>
          </cell>
          <cell r="C1944">
            <v>2007</v>
          </cell>
          <cell r="D1944" t="str">
            <v>A</v>
          </cell>
          <cell r="E1944" t="str">
            <v>CAB</v>
          </cell>
          <cell r="F1944" t="str">
            <v>NL</v>
          </cell>
          <cell r="G1944">
            <v>-0.9063232</v>
          </cell>
          <cell r="H1944">
            <v>0.76056400000000002</v>
          </cell>
          <cell r="I1944">
            <v>1.1003932999999999</v>
          </cell>
          <cell r="J1944">
            <v>-0.15019769999999999</v>
          </cell>
          <cell r="K1944">
            <v>0.50006079999999997</v>
          </cell>
          <cell r="L1944">
            <v>1.0913815</v>
          </cell>
          <cell r="M1944" t="str">
            <v xml:space="preserve"> -</v>
          </cell>
          <cell r="N1944" t="str">
            <v>-</v>
          </cell>
        </row>
        <row r="1945">
          <cell r="A1945" t="str">
            <v>EC_2007_A_AT_CAB</v>
          </cell>
          <cell r="B1945" t="str">
            <v>EC</v>
          </cell>
          <cell r="C1945">
            <v>2007</v>
          </cell>
          <cell r="D1945" t="str">
            <v>A</v>
          </cell>
          <cell r="E1945" t="str">
            <v>CAB</v>
          </cell>
          <cell r="F1945" t="str">
            <v>AT</v>
          </cell>
          <cell r="G1945">
            <v>-0.48965150000000002</v>
          </cell>
          <cell r="H1945">
            <v>-0.85626690000000005</v>
          </cell>
          <cell r="I1945">
            <v>-1.1702722000000001</v>
          </cell>
          <cell r="J1945">
            <v>-1.0375494000000001</v>
          </cell>
          <cell r="K1945">
            <v>-1.0325221</v>
          </cell>
          <cell r="L1945">
            <v>-0.76862719999999995</v>
          </cell>
          <cell r="M1945" t="str">
            <v xml:space="preserve"> -</v>
          </cell>
          <cell r="N1945" t="str">
            <v>-</v>
          </cell>
        </row>
        <row r="1946">
          <cell r="A1946" t="str">
            <v>EC_2007_A_PT_CAB</v>
          </cell>
          <cell r="B1946" t="str">
            <v>EC</v>
          </cell>
          <cell r="C1946">
            <v>2007</v>
          </cell>
          <cell r="D1946" t="str">
            <v>A</v>
          </cell>
          <cell r="E1946" t="str">
            <v>CAB</v>
          </cell>
          <cell r="F1946" t="str">
            <v>PT</v>
          </cell>
          <cell r="G1946">
            <v>-2.7938022999999998</v>
          </cell>
          <cell r="H1946">
            <v>-5.1995982999999999</v>
          </cell>
          <cell r="I1946">
            <v>-2.9378088</v>
          </cell>
          <cell r="J1946">
            <v>-2.2154907000000001</v>
          </cell>
          <cell r="K1946">
            <v>-2.0817863999999999</v>
          </cell>
          <cell r="L1946">
            <v>-2.0546248</v>
          </cell>
          <cell r="M1946" t="str">
            <v xml:space="preserve"> -</v>
          </cell>
          <cell r="N1946" t="str">
            <v>-</v>
          </cell>
        </row>
        <row r="1947">
          <cell r="A1947" t="str">
            <v>EC_2007_A_FI_CAB</v>
          </cell>
          <cell r="B1947" t="str">
            <v>EC</v>
          </cell>
          <cell r="C1947">
            <v>2007</v>
          </cell>
          <cell r="D1947" t="str">
            <v>A</v>
          </cell>
          <cell r="E1947" t="str">
            <v>CAB</v>
          </cell>
          <cell r="F1947" t="str">
            <v>FI</v>
          </cell>
          <cell r="G1947">
            <v>2.9961177999999999</v>
          </cell>
          <cell r="H1947">
            <v>3.7263918</v>
          </cell>
          <cell r="I1947">
            <v>4.0567561999999997</v>
          </cell>
          <cell r="J1947">
            <v>4.3639872999999998</v>
          </cell>
          <cell r="K1947">
            <v>3.9111068000000002</v>
          </cell>
          <cell r="L1947">
            <v>3.9870109</v>
          </cell>
          <cell r="M1947" t="str">
            <v xml:space="preserve"> -</v>
          </cell>
          <cell r="N1947" t="str">
            <v>-</v>
          </cell>
        </row>
        <row r="1948">
          <cell r="A1948" t="str">
            <v>EC_2007_A_BG_CAB</v>
          </cell>
          <cell r="B1948" t="str">
            <v>EC</v>
          </cell>
          <cell r="C1948">
            <v>2007</v>
          </cell>
          <cell r="D1948" t="str">
            <v>A</v>
          </cell>
          <cell r="E1948" t="str">
            <v>CAB</v>
          </cell>
          <cell r="F1948" t="str">
            <v>BG</v>
          </cell>
          <cell r="G1948">
            <v>1.7909676000000001</v>
          </cell>
          <cell r="H1948">
            <v>1.4436819999999999</v>
          </cell>
          <cell r="I1948">
            <v>2.7209013</v>
          </cell>
          <cell r="J1948">
            <v>2.6666799999999999</v>
          </cell>
          <cell r="K1948">
            <v>3.1376236</v>
          </cell>
          <cell r="L1948">
            <v>3.3966831000000002</v>
          </cell>
          <cell r="M1948" t="str">
            <v xml:space="preserve"> -</v>
          </cell>
          <cell r="N1948" t="str">
            <v>-</v>
          </cell>
        </row>
        <row r="1949">
          <cell r="A1949" t="str">
            <v>EC_2007_A_CZ_CAB</v>
          </cell>
          <cell r="B1949" t="str">
            <v>EC</v>
          </cell>
          <cell r="C1949">
            <v>2007</v>
          </cell>
          <cell r="D1949" t="str">
            <v>A</v>
          </cell>
          <cell r="E1949" t="str">
            <v>CAB</v>
          </cell>
          <cell r="F1949" t="str">
            <v>CZ</v>
          </cell>
          <cell r="G1949">
            <v>-1.9654976</v>
          </cell>
          <cell r="H1949">
            <v>-3.2895040999999998</v>
          </cell>
          <cell r="I1949">
            <v>-3.3392286000000002</v>
          </cell>
          <cell r="J1949">
            <v>-4.1450639999999996</v>
          </cell>
          <cell r="K1949">
            <v>-3.5763799999999999</v>
          </cell>
          <cell r="L1949">
            <v>-3.2114921999999999</v>
          </cell>
          <cell r="M1949" t="str">
            <v xml:space="preserve"> -</v>
          </cell>
          <cell r="N1949" t="str">
            <v>-</v>
          </cell>
        </row>
        <row r="1950">
          <cell r="A1950" t="str">
            <v>EC_2007_A_DK_CAB</v>
          </cell>
          <cell r="B1950" t="str">
            <v>EC</v>
          </cell>
          <cell r="C1950">
            <v>2007</v>
          </cell>
          <cell r="D1950" t="str">
            <v>A</v>
          </cell>
          <cell r="E1950" t="str">
            <v>CAB</v>
          </cell>
          <cell r="F1950" t="str">
            <v>DK</v>
          </cell>
          <cell r="G1950">
            <v>2.6925267000000002</v>
          </cell>
          <cell r="H1950">
            <v>4.7512892000000004</v>
          </cell>
          <cell r="I1950">
            <v>3.9426317000000002</v>
          </cell>
          <cell r="J1950">
            <v>3.5523221999999999</v>
          </cell>
          <cell r="K1950">
            <v>3.1982503000000002</v>
          </cell>
          <cell r="L1950">
            <v>3.0355365999999999</v>
          </cell>
          <cell r="M1950" t="str">
            <v xml:space="preserve"> -</v>
          </cell>
          <cell r="N1950" t="str">
            <v>-</v>
          </cell>
        </row>
        <row r="1951">
          <cell r="A1951" t="str">
            <v>EC_2007_A_EE_CAB</v>
          </cell>
          <cell r="B1951" t="str">
            <v>EC</v>
          </cell>
          <cell r="C1951">
            <v>2007</v>
          </cell>
          <cell r="D1951" t="str">
            <v>A</v>
          </cell>
          <cell r="E1951" t="str">
            <v>CAB</v>
          </cell>
          <cell r="F1951" t="str">
            <v>EE</v>
          </cell>
          <cell r="G1951">
            <v>2.0763867999999999</v>
          </cell>
          <cell r="H1951">
            <v>1.6909529999999999</v>
          </cell>
          <cell r="I1951">
            <v>2.6921759999999999</v>
          </cell>
          <cell r="J1951">
            <v>2.3638965999999999</v>
          </cell>
          <cell r="K1951">
            <v>1.8912466999999999</v>
          </cell>
          <cell r="L1951">
            <v>1.5497688000000001</v>
          </cell>
          <cell r="M1951" t="str">
            <v xml:space="preserve"> -</v>
          </cell>
          <cell r="N1951" t="str">
            <v>-</v>
          </cell>
        </row>
        <row r="1952">
          <cell r="A1952" t="str">
            <v>EC_2007_A_CY_CAB</v>
          </cell>
          <cell r="B1952" t="str">
            <v>EC</v>
          </cell>
          <cell r="C1952">
            <v>2007</v>
          </cell>
          <cell r="D1952" t="str">
            <v>A</v>
          </cell>
          <cell r="E1952" t="str">
            <v>CAB</v>
          </cell>
          <cell r="F1952" t="str">
            <v>CY</v>
          </cell>
          <cell r="G1952">
            <v>-3.6855525999999998</v>
          </cell>
          <cell r="H1952">
            <v>-1.7774287</v>
          </cell>
          <cell r="I1952">
            <v>-0.65450109999999995</v>
          </cell>
          <cell r="J1952">
            <v>-0.56204719999999997</v>
          </cell>
          <cell r="K1952">
            <v>-0.47514060000000002</v>
          </cell>
          <cell r="L1952">
            <v>-0.37510120000000002</v>
          </cell>
          <cell r="M1952" t="str">
            <v xml:space="preserve"> -</v>
          </cell>
          <cell r="N1952" t="str">
            <v>-</v>
          </cell>
        </row>
        <row r="1953">
          <cell r="A1953" t="str">
            <v>EC_2007_A_LV_CAB</v>
          </cell>
          <cell r="B1953" t="str">
            <v>EC</v>
          </cell>
          <cell r="C1953">
            <v>2007</v>
          </cell>
          <cell r="D1953" t="str">
            <v>A</v>
          </cell>
          <cell r="E1953" t="str">
            <v>CAB</v>
          </cell>
          <cell r="F1953" t="str">
            <v>LV</v>
          </cell>
          <cell r="G1953">
            <v>-0.74196459999999997</v>
          </cell>
          <cell r="H1953">
            <v>-0.39399119999999999</v>
          </cell>
          <cell r="I1953">
            <v>-0.83252409999999999</v>
          </cell>
          <cell r="J1953">
            <v>0.17058960000000001</v>
          </cell>
          <cell r="K1953">
            <v>0.54007240000000001</v>
          </cell>
          <cell r="L1953">
            <v>0.99584110000000003</v>
          </cell>
          <cell r="M1953" t="str">
            <v xml:space="preserve"> -</v>
          </cell>
          <cell r="N1953" t="str">
            <v>-</v>
          </cell>
        </row>
        <row r="1954">
          <cell r="A1954" t="str">
            <v>EC_2007_A_LT_CAB</v>
          </cell>
          <cell r="B1954" t="str">
            <v>EC</v>
          </cell>
          <cell r="C1954">
            <v>2007</v>
          </cell>
          <cell r="D1954" t="str">
            <v>A</v>
          </cell>
          <cell r="E1954" t="str">
            <v>CAB</v>
          </cell>
          <cell r="F1954" t="str">
            <v>LT</v>
          </cell>
          <cell r="G1954">
            <v>-1.8586398</v>
          </cell>
          <cell r="H1954">
            <v>-0.81633440000000002</v>
          </cell>
          <cell r="I1954">
            <v>-0.84245150000000002</v>
          </cell>
          <cell r="J1954">
            <v>-1.1931115000000001</v>
          </cell>
          <cell r="K1954">
            <v>-1.5468058</v>
          </cell>
          <cell r="L1954">
            <v>-0.59954110000000005</v>
          </cell>
          <cell r="M1954" t="str">
            <v xml:space="preserve"> -</v>
          </cell>
          <cell r="N1954" t="str">
            <v>-</v>
          </cell>
        </row>
        <row r="1955">
          <cell r="A1955" t="str">
            <v>EC_2007_A_HU_CAB</v>
          </cell>
          <cell r="B1955" t="str">
            <v>EC</v>
          </cell>
          <cell r="C1955">
            <v>2007</v>
          </cell>
          <cell r="D1955" t="str">
            <v>A</v>
          </cell>
          <cell r="E1955" t="str">
            <v>CAB</v>
          </cell>
          <cell r="F1955" t="str">
            <v>HU</v>
          </cell>
          <cell r="G1955">
            <v>-6.4652231000000002</v>
          </cell>
          <cell r="H1955">
            <v>-7.9754705000000001</v>
          </cell>
          <cell r="I1955">
            <v>-9.7007694000000004</v>
          </cell>
          <cell r="J1955">
            <v>-6.4161703000000001</v>
          </cell>
          <cell r="K1955">
            <v>-4.0843208999999998</v>
          </cell>
          <cell r="L1955">
            <v>-3.7930174999999999</v>
          </cell>
          <cell r="M1955" t="str">
            <v xml:space="preserve"> -</v>
          </cell>
          <cell r="N1955" t="str">
            <v>-</v>
          </cell>
        </row>
        <row r="1956">
          <cell r="A1956" t="str">
            <v>EC_2007_A_MT_CAB</v>
          </cell>
          <cell r="B1956" t="str">
            <v>EC</v>
          </cell>
          <cell r="C1956">
            <v>2007</v>
          </cell>
          <cell r="D1956" t="str">
            <v>A</v>
          </cell>
          <cell r="E1956" t="str">
            <v>CAB</v>
          </cell>
          <cell r="F1956" t="str">
            <v>MT</v>
          </cell>
          <cell r="G1956">
            <v>-3.6916655999999999</v>
          </cell>
          <cell r="H1956">
            <v>-2.2278318000000001</v>
          </cell>
          <cell r="I1956">
            <v>-1.9979806</v>
          </cell>
          <cell r="J1956">
            <v>-1.5737611</v>
          </cell>
          <cell r="K1956">
            <v>-1.5120925000000001</v>
          </cell>
          <cell r="L1956">
            <v>-1.1678512999999999</v>
          </cell>
          <cell r="M1956" t="str">
            <v xml:space="preserve"> -</v>
          </cell>
          <cell r="N1956" t="str">
            <v>-</v>
          </cell>
        </row>
        <row r="1957">
          <cell r="A1957" t="str">
            <v>EC_2007_A_PL_CAB</v>
          </cell>
          <cell r="B1957" t="str">
            <v>EC</v>
          </cell>
          <cell r="C1957">
            <v>2007</v>
          </cell>
          <cell r="D1957" t="str">
            <v>A</v>
          </cell>
          <cell r="E1957" t="str">
            <v>CAB</v>
          </cell>
          <cell r="F1957" t="str">
            <v>PL</v>
          </cell>
          <cell r="G1957">
            <v>-5.8350834000000003</v>
          </cell>
          <cell r="H1957">
            <v>-4.1224071000000002</v>
          </cell>
          <cell r="I1957">
            <v>-3.9041481999999998</v>
          </cell>
          <cell r="J1957">
            <v>-3.0308434000000002</v>
          </cell>
          <cell r="K1957">
            <v>-3.3715028</v>
          </cell>
          <cell r="L1957">
            <v>-2.8191920000000001</v>
          </cell>
          <cell r="M1957" t="str">
            <v xml:space="preserve"> -</v>
          </cell>
          <cell r="N1957" t="str">
            <v>-</v>
          </cell>
        </row>
        <row r="1958">
          <cell r="A1958" t="str">
            <v>EC_2007_A_RO_CAB</v>
          </cell>
          <cell r="B1958" t="str">
            <v>EC</v>
          </cell>
          <cell r="C1958">
            <v>2007</v>
          </cell>
          <cell r="D1958" t="str">
            <v>A</v>
          </cell>
          <cell r="E1958" t="str">
            <v>CAB</v>
          </cell>
          <cell r="F1958" t="str">
            <v>RO</v>
          </cell>
          <cell r="G1958">
            <v>-2.0081039000000001</v>
          </cell>
          <cell r="H1958">
            <v>-1.5714081</v>
          </cell>
          <cell r="I1958">
            <v>-2.6369672</v>
          </cell>
          <cell r="J1958">
            <v>-3.3297191000000002</v>
          </cell>
          <cell r="K1958">
            <v>-3.5866641000000001</v>
          </cell>
          <cell r="L1958">
            <v>-3.9614115999999999</v>
          </cell>
          <cell r="M1958" t="str">
            <v xml:space="preserve"> -</v>
          </cell>
          <cell r="N1958" t="str">
            <v>-</v>
          </cell>
        </row>
        <row r="1959">
          <cell r="A1959" t="str">
            <v>EC_2007_A_SI_CAB</v>
          </cell>
          <cell r="B1959" t="str">
            <v>EC</v>
          </cell>
          <cell r="C1959">
            <v>2007</v>
          </cell>
          <cell r="D1959" t="str">
            <v>A</v>
          </cell>
          <cell r="E1959" t="str">
            <v>CAB</v>
          </cell>
          <cell r="F1959" t="str">
            <v>SI</v>
          </cell>
          <cell r="G1959">
            <v>-1.4933036</v>
          </cell>
          <cell r="H1959">
            <v>-0.75211380000000005</v>
          </cell>
          <cell r="I1959">
            <v>-1.1305358000000001</v>
          </cell>
          <cell r="J1959">
            <v>-1.0728841</v>
          </cell>
          <cell r="K1959">
            <v>-1.3774386999999999</v>
          </cell>
          <cell r="L1959">
            <v>-0.99385639999999997</v>
          </cell>
          <cell r="M1959" t="str">
            <v xml:space="preserve"> -</v>
          </cell>
          <cell r="N1959" t="str">
            <v>-</v>
          </cell>
        </row>
        <row r="1960">
          <cell r="A1960" t="str">
            <v>EC_2007_A_SK_CAB</v>
          </cell>
          <cell r="B1960" t="str">
            <v>EC</v>
          </cell>
          <cell r="C1960">
            <v>2007</v>
          </cell>
          <cell r="D1960" t="str">
            <v>A</v>
          </cell>
          <cell r="E1960" t="str">
            <v>CAB</v>
          </cell>
          <cell r="F1960" t="str">
            <v>SK</v>
          </cell>
          <cell r="G1960">
            <v>-1.6287493</v>
          </cell>
          <cell r="H1960">
            <v>-2.0560662000000001</v>
          </cell>
          <cell r="I1960">
            <v>-3.4454074000000001</v>
          </cell>
          <cell r="J1960">
            <v>-3.0206070999999999</v>
          </cell>
          <cell r="K1960">
            <v>-2.6802356999999999</v>
          </cell>
          <cell r="L1960">
            <v>-2.6441431</v>
          </cell>
          <cell r="M1960" t="str">
            <v xml:space="preserve"> -</v>
          </cell>
          <cell r="N1960" t="str">
            <v>-</v>
          </cell>
        </row>
        <row r="1961">
          <cell r="A1961" t="str">
            <v>EC_2007_A_SE_CAB</v>
          </cell>
          <cell r="B1961" t="str">
            <v>EC</v>
          </cell>
          <cell r="C1961">
            <v>2007</v>
          </cell>
          <cell r="D1961" t="str">
            <v>A</v>
          </cell>
          <cell r="E1961" t="str">
            <v>CAB</v>
          </cell>
          <cell r="F1961" t="str">
            <v>SE</v>
          </cell>
          <cell r="G1961">
            <v>1.0020606000000001</v>
          </cell>
          <cell r="H1961">
            <v>2.5319433</v>
          </cell>
          <cell r="I1961">
            <v>2.1463008000000001</v>
          </cell>
          <cell r="J1961">
            <v>2.7105393000000002</v>
          </cell>
          <cell r="K1961">
            <v>2.3372174999999999</v>
          </cell>
          <cell r="L1961">
            <v>2.7554704999999999</v>
          </cell>
          <cell r="M1961" t="str">
            <v xml:space="preserve"> -</v>
          </cell>
          <cell r="N1961" t="str">
            <v>-</v>
          </cell>
        </row>
        <row r="1962">
          <cell r="A1962" t="str">
            <v>EC_2007_A_GB_CAB</v>
          </cell>
          <cell r="B1962" t="str">
            <v>EC</v>
          </cell>
          <cell r="C1962">
            <v>2007</v>
          </cell>
          <cell r="D1962" t="str">
            <v>A</v>
          </cell>
          <cell r="E1962" t="str">
            <v>CAB</v>
          </cell>
          <cell r="F1962" t="str">
            <v>GB</v>
          </cell>
          <cell r="G1962">
            <v>-3.6076036</v>
          </cell>
          <cell r="H1962">
            <v>-3.1893319</v>
          </cell>
          <cell r="I1962">
            <v>-2.5359332000000001</v>
          </cell>
          <cell r="J1962">
            <v>-2.7276137</v>
          </cell>
          <cell r="K1962">
            <v>-2.8267606999999999</v>
          </cell>
          <cell r="L1962">
            <v>-2.5745038999999998</v>
          </cell>
          <cell r="M1962" t="str">
            <v xml:space="preserve"> -</v>
          </cell>
          <cell r="N1962" t="str">
            <v>-</v>
          </cell>
        </row>
        <row r="1963">
          <cell r="A1963" t="str">
            <v>EC_2007_A_D3_CAB</v>
          </cell>
          <cell r="B1963" t="str">
            <v>EC</v>
          </cell>
          <cell r="C1963">
            <v>2007</v>
          </cell>
          <cell r="D1963" t="str">
            <v>A</v>
          </cell>
          <cell r="E1963" t="str">
            <v>CAB</v>
          </cell>
          <cell r="F1963" t="str">
            <v>D3</v>
          </cell>
          <cell r="G1963">
            <v>-2.5149994000000002</v>
          </cell>
          <cell r="H1963">
            <v>-1.9406425</v>
          </cell>
          <cell r="I1963">
            <v>-1.4277299000000001</v>
          </cell>
          <cell r="J1963">
            <v>-1.0207975</v>
          </cell>
          <cell r="K1963">
            <v>-1.1116755</v>
          </cell>
          <cell r="L1963">
            <v>-0.97858529999999999</v>
          </cell>
          <cell r="M1963" t="str">
            <v xml:space="preserve"> -</v>
          </cell>
          <cell r="N1963" t="str">
            <v>-</v>
          </cell>
        </row>
        <row r="1964">
          <cell r="A1964" t="str">
            <v>EC_2007_A_I4_CAB</v>
          </cell>
          <cell r="B1964" t="str">
            <v>EC</v>
          </cell>
          <cell r="C1964">
            <v>2007</v>
          </cell>
          <cell r="D1964" t="str">
            <v>A</v>
          </cell>
          <cell r="E1964" t="str">
            <v>CAB</v>
          </cell>
          <cell r="F1964" t="str">
            <v>I4</v>
          </cell>
          <cell r="G1964">
            <v>-2.4299894000000002</v>
          </cell>
          <cell r="H1964">
            <v>-1.8619068999999999</v>
          </cell>
          <cell r="I1964">
            <v>-1.2457765000000001</v>
          </cell>
          <cell r="J1964">
            <v>-0.68010680000000001</v>
          </cell>
          <cell r="K1964">
            <v>-0.78481909999999999</v>
          </cell>
          <cell r="L1964">
            <v>-0.69051580000000001</v>
          </cell>
          <cell r="M1964" t="str">
            <v xml:space="preserve"> -</v>
          </cell>
          <cell r="N1964" t="str">
            <v>-</v>
          </cell>
        </row>
        <row r="1965">
          <cell r="A1965" t="str">
            <v>EC_2007_A_BE_YER</v>
          </cell>
          <cell r="B1965" t="str">
            <v>EC</v>
          </cell>
          <cell r="C1965">
            <v>2007</v>
          </cell>
          <cell r="D1965" t="str">
            <v>A</v>
          </cell>
          <cell r="E1965" t="str">
            <v>YER</v>
          </cell>
          <cell r="F1965" t="str">
            <v>BE</v>
          </cell>
          <cell r="G1965">
            <v>2.9727492858992566</v>
          </cell>
          <cell r="H1965">
            <v>1.6726854536404323</v>
          </cell>
          <cell r="I1965">
            <v>2.8475441404390622</v>
          </cell>
          <cell r="J1965">
            <v>2.7117520316819022</v>
          </cell>
          <cell r="K1965">
            <v>2.0907457082197434</v>
          </cell>
          <cell r="L1965">
            <v>2.2027680506920166</v>
          </cell>
          <cell r="M1965" t="str">
            <v xml:space="preserve"> -</v>
          </cell>
          <cell r="N1965" t="str">
            <v>-</v>
          </cell>
        </row>
        <row r="1966">
          <cell r="A1966" t="str">
            <v>EC_2007_A_DE_YER</v>
          </cell>
          <cell r="B1966" t="str">
            <v>EC</v>
          </cell>
          <cell r="C1966">
            <v>2007</v>
          </cell>
          <cell r="D1966" t="str">
            <v>A</v>
          </cell>
          <cell r="E1966" t="str">
            <v>YER</v>
          </cell>
          <cell r="F1966" t="str">
            <v>DE</v>
          </cell>
          <cell r="G1966">
            <v>1.0591599481267089</v>
          </cell>
          <cell r="H1966">
            <v>0.78362238709426268</v>
          </cell>
          <cell r="I1966">
            <v>2.8671517822389525</v>
          </cell>
          <cell r="J1966">
            <v>2.5172358505691994</v>
          </cell>
          <cell r="K1966">
            <v>2.089771660932116</v>
          </cell>
          <cell r="L1966">
            <v>2.161452850678014</v>
          </cell>
          <cell r="M1966" t="str">
            <v xml:space="preserve"> -</v>
          </cell>
          <cell r="N1966" t="str">
            <v>-</v>
          </cell>
        </row>
        <row r="1967">
          <cell r="A1967" t="str">
            <v>EC_2007_A_GR_YER</v>
          </cell>
          <cell r="B1967" t="str">
            <v>EC</v>
          </cell>
          <cell r="C1967">
            <v>2007</v>
          </cell>
          <cell r="D1967" t="str">
            <v>A</v>
          </cell>
          <cell r="E1967" t="str">
            <v>YER</v>
          </cell>
          <cell r="F1967" t="str">
            <v>GR</v>
          </cell>
          <cell r="G1967">
            <v>4.5593872179490402</v>
          </cell>
          <cell r="H1967">
            <v>3.3715018552699982</v>
          </cell>
          <cell r="I1967">
            <v>4.2708955179771468</v>
          </cell>
          <cell r="J1967">
            <v>4.0892157485171055</v>
          </cell>
          <cell r="K1967">
            <v>3.7519053601682062</v>
          </cell>
          <cell r="L1967">
            <v>3.697900755946204</v>
          </cell>
          <cell r="M1967" t="str">
            <v xml:space="preserve"> -</v>
          </cell>
          <cell r="N1967" t="str">
            <v>-</v>
          </cell>
        </row>
        <row r="1968">
          <cell r="A1968" t="str">
            <v>EC_2007_A_ES_YER</v>
          </cell>
          <cell r="B1968" t="str">
            <v>EC</v>
          </cell>
          <cell r="C1968">
            <v>2007</v>
          </cell>
          <cell r="D1968" t="str">
            <v>A</v>
          </cell>
          <cell r="E1968" t="str">
            <v>YER</v>
          </cell>
          <cell r="F1968" t="str">
            <v>ES</v>
          </cell>
          <cell r="G1968">
            <v>3.2668314503494056</v>
          </cell>
          <cell r="H1968">
            <v>3.6173062190882233</v>
          </cell>
          <cell r="I1968">
            <v>3.8601903748439748</v>
          </cell>
          <cell r="J1968">
            <v>3.846157348571877</v>
          </cell>
          <cell r="K1968">
            <v>2.9508242311983901</v>
          </cell>
          <cell r="L1968">
            <v>2.2951970655392451</v>
          </cell>
          <cell r="M1968" t="str">
            <v xml:space="preserve"> -</v>
          </cell>
          <cell r="N1968" t="str">
            <v>-</v>
          </cell>
        </row>
        <row r="1969">
          <cell r="A1969" t="str">
            <v>EC_2007_A_FR_YER</v>
          </cell>
          <cell r="B1969" t="str">
            <v>EC</v>
          </cell>
          <cell r="C1969">
            <v>2007</v>
          </cell>
          <cell r="D1969" t="str">
            <v>A</v>
          </cell>
          <cell r="E1969" t="str">
            <v>YER</v>
          </cell>
          <cell r="F1969" t="str">
            <v>FR</v>
          </cell>
          <cell r="G1969">
            <v>2.4701980173586158</v>
          </cell>
          <cell r="H1969">
            <v>1.7110044657821843</v>
          </cell>
          <cell r="I1969">
            <v>1.9895868263626326</v>
          </cell>
          <cell r="J1969">
            <v>1.9018325609295506</v>
          </cell>
          <cell r="K1969">
            <v>2.0429965838195674</v>
          </cell>
          <cell r="L1969">
            <v>1.7976544986619158</v>
          </cell>
          <cell r="M1969" t="str">
            <v xml:space="preserve"> -</v>
          </cell>
          <cell r="N1969" t="str">
            <v>-</v>
          </cell>
        </row>
        <row r="1970">
          <cell r="A1970" t="str">
            <v>EC_2007_A_IE_YER</v>
          </cell>
          <cell r="B1970" t="str">
            <v>EC</v>
          </cell>
          <cell r="C1970">
            <v>2007</v>
          </cell>
          <cell r="D1970" t="str">
            <v>A</v>
          </cell>
          <cell r="E1970" t="str">
            <v>YER</v>
          </cell>
          <cell r="F1970" t="str">
            <v>IE</v>
          </cell>
          <cell r="G1970">
            <v>4.2733028099353643</v>
          </cell>
          <cell r="H1970">
            <v>5.9228864873628773</v>
          </cell>
          <cell r="I1970">
            <v>5.7351244267303869</v>
          </cell>
          <cell r="J1970">
            <v>4.923632643260567</v>
          </cell>
          <cell r="K1970">
            <v>3.5305675175848705</v>
          </cell>
          <cell r="L1970">
            <v>3.7834457669372767</v>
          </cell>
          <cell r="M1970" t="str">
            <v xml:space="preserve"> -</v>
          </cell>
          <cell r="N1970" t="str">
            <v>-</v>
          </cell>
        </row>
        <row r="1971">
          <cell r="A1971" t="str">
            <v>EC_2007_A_IT_YER</v>
          </cell>
          <cell r="B1971" t="str">
            <v>EC</v>
          </cell>
          <cell r="C1971">
            <v>2007</v>
          </cell>
          <cell r="D1971" t="str">
            <v>A</v>
          </cell>
          <cell r="E1971" t="str">
            <v>YER</v>
          </cell>
          <cell r="F1971" t="str">
            <v>IT</v>
          </cell>
          <cell r="G1971">
            <v>1.2035749001060969</v>
          </cell>
          <cell r="H1971">
            <v>8.8009229602592498E-2</v>
          </cell>
          <cell r="I1971">
            <v>1.8717963485572753</v>
          </cell>
          <cell r="J1971">
            <v>1.9411584841477758</v>
          </cell>
          <cell r="K1971">
            <v>1.4102197580739606</v>
          </cell>
          <cell r="L1971">
            <v>1.5811689312012822</v>
          </cell>
          <cell r="M1971" t="str">
            <v xml:space="preserve"> -</v>
          </cell>
          <cell r="N1971" t="str">
            <v>-</v>
          </cell>
        </row>
        <row r="1972">
          <cell r="A1972" t="str">
            <v>EC_2007_A_LU_YER</v>
          </cell>
          <cell r="B1972" t="str">
            <v>EC</v>
          </cell>
          <cell r="C1972">
            <v>2007</v>
          </cell>
          <cell r="D1972" t="str">
            <v>A</v>
          </cell>
          <cell r="E1972" t="str">
            <v>YER</v>
          </cell>
          <cell r="F1972" t="str">
            <v>LU</v>
          </cell>
          <cell r="G1972">
            <v>4.8766396425897307</v>
          </cell>
          <cell r="H1972">
            <v>5.0228506652347571</v>
          </cell>
          <cell r="I1972">
            <v>6.118619983396667</v>
          </cell>
          <cell r="J1972">
            <v>5.2355290347217531</v>
          </cell>
          <cell r="K1972">
            <v>4.6664805952747246</v>
          </cell>
          <cell r="L1972">
            <v>4.5491203189331975</v>
          </cell>
          <cell r="M1972" t="str">
            <v xml:space="preserve"> -</v>
          </cell>
          <cell r="N1972" t="str">
            <v>-</v>
          </cell>
        </row>
        <row r="1973">
          <cell r="A1973" t="str">
            <v>EC_2007_A_NL_YER</v>
          </cell>
          <cell r="B1973" t="str">
            <v>EC</v>
          </cell>
          <cell r="C1973">
            <v>2007</v>
          </cell>
          <cell r="D1973" t="str">
            <v>A</v>
          </cell>
          <cell r="E1973" t="str">
            <v>YER</v>
          </cell>
          <cell r="F1973" t="str">
            <v>NL</v>
          </cell>
          <cell r="G1973">
            <v>2.2365083632368332</v>
          </cell>
          <cell r="H1973">
            <v>1.510294238701948</v>
          </cell>
          <cell r="I1973">
            <v>3.005156137019438</v>
          </cell>
          <cell r="J1973">
            <v>2.7191336561129154</v>
          </cell>
          <cell r="K1973">
            <v>2.6349763259188697</v>
          </cell>
          <cell r="L1973">
            <v>2.5295962071717915</v>
          </cell>
          <cell r="M1973" t="str">
            <v xml:space="preserve"> -</v>
          </cell>
          <cell r="N1973" t="str">
            <v>-</v>
          </cell>
        </row>
        <row r="1974">
          <cell r="A1974" t="str">
            <v>EC_2007_A_AT_YER</v>
          </cell>
          <cell r="B1974" t="str">
            <v>EC</v>
          </cell>
          <cell r="C1974">
            <v>2007</v>
          </cell>
          <cell r="D1974" t="str">
            <v>A</v>
          </cell>
          <cell r="E1974" t="str">
            <v>YER</v>
          </cell>
          <cell r="F1974" t="str">
            <v>AT</v>
          </cell>
          <cell r="G1974">
            <v>2.3090488541799736</v>
          </cell>
          <cell r="H1974">
            <v>2.0432204610008053</v>
          </cell>
          <cell r="I1974">
            <v>3.3024008775499381</v>
          </cell>
          <cell r="J1974">
            <v>3.2741569050251274</v>
          </cell>
          <cell r="K1974">
            <v>2.7244119951740808</v>
          </cell>
          <cell r="L1974">
            <v>2.4332016780200139</v>
          </cell>
          <cell r="M1974" t="str">
            <v xml:space="preserve"> -</v>
          </cell>
          <cell r="N1974" t="str">
            <v>-</v>
          </cell>
        </row>
        <row r="1975">
          <cell r="A1975" t="str">
            <v>EC_2007_A_PT_YER</v>
          </cell>
          <cell r="B1975" t="str">
            <v>EC</v>
          </cell>
          <cell r="C1975">
            <v>2007</v>
          </cell>
          <cell r="D1975" t="str">
            <v>A</v>
          </cell>
          <cell r="E1975" t="str">
            <v>YER</v>
          </cell>
          <cell r="F1975" t="str">
            <v>PT</v>
          </cell>
          <cell r="G1975">
            <v>1.526228036424282</v>
          </cell>
          <cell r="H1975">
            <v>0.49369946942900977</v>
          </cell>
          <cell r="I1975">
            <v>1.2985411054098339</v>
          </cell>
          <cell r="J1975">
            <v>1.7743948265043885</v>
          </cell>
          <cell r="K1975">
            <v>1.9636204017774439</v>
          </cell>
          <cell r="L1975">
            <v>2.0861952217736235</v>
          </cell>
          <cell r="M1975" t="str">
            <v xml:space="preserve"> -</v>
          </cell>
          <cell r="N1975" t="str">
            <v>-</v>
          </cell>
        </row>
        <row r="1976">
          <cell r="A1976" t="str">
            <v>EC_2007_A_FI_YER</v>
          </cell>
          <cell r="B1976" t="str">
            <v>EC</v>
          </cell>
          <cell r="C1976">
            <v>2007</v>
          </cell>
          <cell r="D1976" t="str">
            <v>A</v>
          </cell>
          <cell r="E1976" t="str">
            <v>YER</v>
          </cell>
          <cell r="F1976" t="str">
            <v>FI</v>
          </cell>
          <cell r="G1976">
            <v>3.7276501206946699</v>
          </cell>
          <cell r="H1976">
            <v>2.9181997913119817</v>
          </cell>
          <cell r="I1976">
            <v>5.0059030302221696</v>
          </cell>
          <cell r="J1976">
            <v>4.336140966028923</v>
          </cell>
          <cell r="K1976">
            <v>3.4439281041653169</v>
          </cell>
          <cell r="L1976">
            <v>2.7733914970828888</v>
          </cell>
          <cell r="M1976" t="str">
            <v xml:space="preserve"> -</v>
          </cell>
          <cell r="N1976" t="str">
            <v>-</v>
          </cell>
        </row>
        <row r="1977">
          <cell r="A1977" t="str">
            <v>EC_2007_A_BG_YER</v>
          </cell>
          <cell r="B1977" t="str">
            <v>EC</v>
          </cell>
          <cell r="C1977">
            <v>2007</v>
          </cell>
          <cell r="D1977" t="str">
            <v>A</v>
          </cell>
          <cell r="E1977" t="str">
            <v>YER</v>
          </cell>
          <cell r="F1977" t="str">
            <v>BG</v>
          </cell>
          <cell r="G1977">
            <v>6.641671813917327</v>
          </cell>
          <cell r="H1977">
            <v>6.245583857745407</v>
          </cell>
          <cell r="I1977">
            <v>6.0897420156115656</v>
          </cell>
          <cell r="J1977">
            <v>6.2964673511969105</v>
          </cell>
          <cell r="K1977">
            <v>5.9726071054083008</v>
          </cell>
          <cell r="L1977">
            <v>6.2028397046142603</v>
          </cell>
          <cell r="M1977" t="str">
            <v xml:space="preserve"> -</v>
          </cell>
          <cell r="N1977" t="str">
            <v>-</v>
          </cell>
        </row>
        <row r="1978">
          <cell r="A1978" t="str">
            <v>EC_2007_A_CZ_YER</v>
          </cell>
          <cell r="B1978" t="str">
            <v>EC</v>
          </cell>
          <cell r="C1978">
            <v>2007</v>
          </cell>
          <cell r="D1978" t="str">
            <v>A</v>
          </cell>
          <cell r="E1978" t="str">
            <v>YER</v>
          </cell>
          <cell r="F1978" t="str">
            <v>CZ</v>
          </cell>
          <cell r="G1978">
            <v>4.4846352211191709</v>
          </cell>
          <cell r="H1978">
            <v>6.3728220545948622</v>
          </cell>
          <cell r="I1978">
            <v>6.3599919442787201</v>
          </cell>
          <cell r="J1978">
            <v>5.7974079721504923</v>
          </cell>
          <cell r="K1978">
            <v>4.9819066928352251</v>
          </cell>
          <cell r="L1978">
            <v>4.8856714034725357</v>
          </cell>
          <cell r="M1978" t="str">
            <v xml:space="preserve"> -</v>
          </cell>
          <cell r="N1978" t="str">
            <v>-</v>
          </cell>
        </row>
        <row r="1979">
          <cell r="A1979" t="str">
            <v>EC_2007_A_DK_YER</v>
          </cell>
          <cell r="B1979" t="str">
            <v>EC</v>
          </cell>
          <cell r="C1979">
            <v>2007</v>
          </cell>
          <cell r="D1979" t="str">
            <v>A</v>
          </cell>
          <cell r="E1979" t="str">
            <v>YER</v>
          </cell>
          <cell r="F1979" t="str">
            <v>DK</v>
          </cell>
          <cell r="G1979">
            <v>2.1296946610773526</v>
          </cell>
          <cell r="H1979">
            <v>3.0601259008752324</v>
          </cell>
          <cell r="I1979">
            <v>3.521011191847534</v>
          </cell>
          <cell r="J1979">
            <v>1.9078273367026499</v>
          </cell>
          <cell r="K1979">
            <v>1.2615966152754066</v>
          </cell>
          <cell r="L1979">
            <v>1.3614658733467122</v>
          </cell>
          <cell r="M1979" t="str">
            <v xml:space="preserve"> -</v>
          </cell>
          <cell r="N1979" t="str">
            <v>-</v>
          </cell>
        </row>
        <row r="1980">
          <cell r="A1980" t="str">
            <v>EC_2007_A_EE_YER</v>
          </cell>
          <cell r="B1980" t="str">
            <v>EC</v>
          </cell>
          <cell r="C1980">
            <v>2007</v>
          </cell>
          <cell r="D1980" t="str">
            <v>A</v>
          </cell>
          <cell r="E1980" t="str">
            <v>YER</v>
          </cell>
          <cell r="F1980" t="str">
            <v>EE</v>
          </cell>
          <cell r="G1980">
            <v>8.2561504214480941</v>
          </cell>
          <cell r="H1980">
            <v>10.154698669579032</v>
          </cell>
          <cell r="I1980">
            <v>11.187692411691286</v>
          </cell>
          <cell r="J1980">
            <v>7.7935443175859431</v>
          </cell>
          <cell r="K1980">
            <v>6.4004305338255296</v>
          </cell>
          <cell r="L1980">
            <v>6.1876971617542242</v>
          </cell>
          <cell r="M1980" t="str">
            <v xml:space="preserve"> -</v>
          </cell>
          <cell r="N1980" t="str">
            <v>-</v>
          </cell>
        </row>
        <row r="1981">
          <cell r="A1981" t="str">
            <v>EC_2007_A_CY_YER</v>
          </cell>
          <cell r="B1981" t="str">
            <v>EC</v>
          </cell>
          <cell r="C1981">
            <v>2007</v>
          </cell>
          <cell r="D1981" t="str">
            <v>A</v>
          </cell>
          <cell r="E1981" t="str">
            <v>YER</v>
          </cell>
          <cell r="F1981" t="str">
            <v>CY</v>
          </cell>
          <cell r="G1981">
            <v>4.1756038138074825</v>
          </cell>
          <cell r="H1981">
            <v>3.8836558319601089</v>
          </cell>
          <cell r="I1981">
            <v>3.7858295696988176</v>
          </cell>
          <cell r="J1981">
            <v>3.8472929624114194</v>
          </cell>
          <cell r="K1981">
            <v>3.9461739305081345</v>
          </cell>
          <cell r="L1981">
            <v>3.9126805629622785</v>
          </cell>
          <cell r="M1981" t="str">
            <v xml:space="preserve"> -</v>
          </cell>
          <cell r="N1981" t="str">
            <v>-</v>
          </cell>
        </row>
        <row r="1982">
          <cell r="A1982" t="str">
            <v>EC_2007_A_LV_YER</v>
          </cell>
          <cell r="B1982" t="str">
            <v>EC</v>
          </cell>
          <cell r="C1982">
            <v>2007</v>
          </cell>
          <cell r="D1982" t="str">
            <v>A</v>
          </cell>
          <cell r="E1982" t="str">
            <v>YER</v>
          </cell>
          <cell r="F1982" t="str">
            <v>LV</v>
          </cell>
          <cell r="G1982">
            <v>8.6776549148399162</v>
          </cell>
          <cell r="H1982">
            <v>10.596458161542399</v>
          </cell>
          <cell r="I1982">
            <v>11.927457607862069</v>
          </cell>
          <cell r="J1982">
            <v>10.45117151318442</v>
          </cell>
          <cell r="K1982">
            <v>7.1992536655032024</v>
          </cell>
          <cell r="L1982">
            <v>6.2207212348103891</v>
          </cell>
          <cell r="M1982" t="str">
            <v xml:space="preserve"> -</v>
          </cell>
          <cell r="N1982" t="str">
            <v>-</v>
          </cell>
        </row>
        <row r="1983">
          <cell r="A1983" t="str">
            <v>EC_2007_A_LT_YER</v>
          </cell>
          <cell r="B1983" t="str">
            <v>EC</v>
          </cell>
          <cell r="C1983">
            <v>2007</v>
          </cell>
          <cell r="D1983" t="str">
            <v>A</v>
          </cell>
          <cell r="E1983" t="str">
            <v>YER</v>
          </cell>
          <cell r="F1983" t="str">
            <v>LT</v>
          </cell>
          <cell r="G1983">
            <v>7.3198203882675505</v>
          </cell>
          <cell r="H1983">
            <v>7.937038273890229</v>
          </cell>
          <cell r="I1983">
            <v>7.6628952395148886</v>
          </cell>
          <cell r="J1983">
            <v>8.501162749476121</v>
          </cell>
          <cell r="K1983">
            <v>7.499355223780757</v>
          </cell>
          <cell r="L1983">
            <v>6.3025007969351732</v>
          </cell>
          <cell r="M1983" t="str">
            <v xml:space="preserve"> -</v>
          </cell>
          <cell r="N1983" t="str">
            <v>-</v>
          </cell>
        </row>
        <row r="1984">
          <cell r="A1984" t="str">
            <v>EC_2007_A_HU_YER</v>
          </cell>
          <cell r="B1984" t="str">
            <v>EC</v>
          </cell>
          <cell r="C1984">
            <v>2007</v>
          </cell>
          <cell r="D1984" t="str">
            <v>A</v>
          </cell>
          <cell r="E1984" t="str">
            <v>YER</v>
          </cell>
          <cell r="F1984" t="str">
            <v>HU</v>
          </cell>
          <cell r="G1984">
            <v>4.8129673839407028</v>
          </cell>
          <cell r="H1984">
            <v>4.1323352415672643</v>
          </cell>
          <cell r="I1984">
            <v>3.8774205487375202</v>
          </cell>
          <cell r="J1984">
            <v>2.0446610373733076</v>
          </cell>
          <cell r="K1984">
            <v>2.5570436407113428</v>
          </cell>
          <cell r="L1984">
            <v>3.3602673913286418</v>
          </cell>
          <cell r="M1984" t="str">
            <v xml:space="preserve"> -</v>
          </cell>
          <cell r="N1984" t="str">
            <v>-</v>
          </cell>
        </row>
        <row r="1985">
          <cell r="A1985" t="str">
            <v>EC_2007_A_MT_YER</v>
          </cell>
          <cell r="B1985" t="str">
            <v>EC</v>
          </cell>
          <cell r="C1985">
            <v>2007</v>
          </cell>
          <cell r="D1985" t="str">
            <v>A</v>
          </cell>
          <cell r="E1985" t="str">
            <v>YER</v>
          </cell>
          <cell r="F1985" t="str">
            <v>MT</v>
          </cell>
          <cell r="G1985">
            <v>6.9313325486830557E-2</v>
          </cell>
          <cell r="H1985">
            <v>3.0563945104488788</v>
          </cell>
          <cell r="I1985">
            <v>3.1515255848236778</v>
          </cell>
          <cell r="J1985">
            <v>3.0936706611359721</v>
          </cell>
          <cell r="K1985">
            <v>2.7612494821488642</v>
          </cell>
          <cell r="L1985">
            <v>2.8795086064647313</v>
          </cell>
          <cell r="M1985" t="str">
            <v xml:space="preserve"> -</v>
          </cell>
          <cell r="N1985" t="str">
            <v>-</v>
          </cell>
        </row>
        <row r="1986">
          <cell r="A1986" t="str">
            <v>EC_2007_A_PL_YER</v>
          </cell>
          <cell r="B1986" t="str">
            <v>EC</v>
          </cell>
          <cell r="C1986">
            <v>2007</v>
          </cell>
          <cell r="D1986" t="str">
            <v>A</v>
          </cell>
          <cell r="E1986" t="str">
            <v>YER</v>
          </cell>
          <cell r="F1986" t="str">
            <v>PL</v>
          </cell>
          <cell r="G1986">
            <v>5.3447000857923532</v>
          </cell>
          <cell r="H1986">
            <v>3.6170686030408961</v>
          </cell>
          <cell r="I1986">
            <v>6.130085129171059</v>
          </cell>
          <cell r="J1986">
            <v>6.4843914820316595</v>
          </cell>
          <cell r="K1986">
            <v>5.5941135019761168</v>
          </cell>
          <cell r="L1986">
            <v>5.2082900131241949</v>
          </cell>
          <cell r="M1986" t="str">
            <v xml:space="preserve"> -</v>
          </cell>
          <cell r="N1986" t="str">
            <v>-</v>
          </cell>
        </row>
        <row r="1987">
          <cell r="A1987" t="str">
            <v>EC_2007_A_RO_YER</v>
          </cell>
          <cell r="B1987" t="str">
            <v>EC</v>
          </cell>
          <cell r="C1987">
            <v>2007</v>
          </cell>
          <cell r="D1987" t="str">
            <v>A</v>
          </cell>
          <cell r="E1987" t="str">
            <v>YER</v>
          </cell>
          <cell r="F1987" t="str">
            <v>RO</v>
          </cell>
          <cell r="G1987">
            <v>8.4555835889668529</v>
          </cell>
          <cell r="H1987">
            <v>4.1488050229344875</v>
          </cell>
          <cell r="I1987">
            <v>7.6502006693372371</v>
          </cell>
          <cell r="J1987">
            <v>5.9666528748140157</v>
          </cell>
          <cell r="K1987">
            <v>5.8914625015581201</v>
          </cell>
          <cell r="L1987">
            <v>5.7920930239810042</v>
          </cell>
          <cell r="M1987" t="str">
            <v xml:space="preserve"> -</v>
          </cell>
          <cell r="N1987" t="str">
            <v>-</v>
          </cell>
        </row>
        <row r="1988">
          <cell r="A1988" t="str">
            <v>EC_2007_A_SI_YER</v>
          </cell>
          <cell r="B1988" t="str">
            <v>EC</v>
          </cell>
          <cell r="C1988">
            <v>2007</v>
          </cell>
          <cell r="D1988" t="str">
            <v>A</v>
          </cell>
          <cell r="E1988" t="str">
            <v>YER</v>
          </cell>
          <cell r="F1988" t="str">
            <v>SI</v>
          </cell>
          <cell r="G1988">
            <v>4.4437770981060609</v>
          </cell>
          <cell r="H1988">
            <v>4.1454369049088502</v>
          </cell>
          <cell r="I1988">
            <v>5.7193913293138054</v>
          </cell>
          <cell r="J1988">
            <v>6.0365111526610837</v>
          </cell>
          <cell r="K1988">
            <v>4.5582063203652545</v>
          </cell>
          <cell r="L1988">
            <v>4.0101726959760553</v>
          </cell>
          <cell r="M1988" t="str">
            <v xml:space="preserve"> -</v>
          </cell>
          <cell r="N1988" t="str">
            <v>-</v>
          </cell>
        </row>
        <row r="1989">
          <cell r="A1989" t="str">
            <v>EC_2007_A_SK_YER</v>
          </cell>
          <cell r="B1989" t="str">
            <v>EC</v>
          </cell>
          <cell r="C1989">
            <v>2007</v>
          </cell>
          <cell r="D1989" t="str">
            <v>A</v>
          </cell>
          <cell r="E1989" t="str">
            <v>YER</v>
          </cell>
          <cell r="F1989" t="str">
            <v>SK</v>
          </cell>
          <cell r="G1989">
            <v>5.4160237321140947</v>
          </cell>
          <cell r="H1989">
            <v>6.0367255593545055</v>
          </cell>
          <cell r="I1989">
            <v>8.2657832806403153</v>
          </cell>
          <cell r="J1989">
            <v>8.6967772694694681</v>
          </cell>
          <cell r="K1989">
            <v>7.0040976510648001</v>
          </cell>
          <cell r="L1989">
            <v>6.2011207835776627</v>
          </cell>
          <cell r="M1989" t="str">
            <v xml:space="preserve"> -</v>
          </cell>
          <cell r="N1989" t="str">
            <v>-</v>
          </cell>
        </row>
        <row r="1990">
          <cell r="A1990" t="str">
            <v>EC_2007_A_SE_YER</v>
          </cell>
          <cell r="B1990" t="str">
            <v>EC</v>
          </cell>
          <cell r="C1990">
            <v>2007</v>
          </cell>
          <cell r="D1990" t="str">
            <v>A</v>
          </cell>
          <cell r="E1990" t="str">
            <v>YER</v>
          </cell>
          <cell r="F1990" t="str">
            <v>SE</v>
          </cell>
          <cell r="G1990">
            <v>4.1266980005807863</v>
          </cell>
          <cell r="H1990">
            <v>2.9032200754685045</v>
          </cell>
          <cell r="I1990">
            <v>4.1862351266655162</v>
          </cell>
          <cell r="J1990">
            <v>3.434111353211966</v>
          </cell>
          <cell r="K1990">
            <v>3.1098115528789494</v>
          </cell>
          <cell r="L1990">
            <v>2.3662526161210673</v>
          </cell>
          <cell r="M1990" t="str">
            <v xml:space="preserve"> -</v>
          </cell>
          <cell r="N1990" t="str">
            <v>-</v>
          </cell>
        </row>
        <row r="1991">
          <cell r="A1991" t="str">
            <v>EC_2007_A_GB_YER</v>
          </cell>
          <cell r="B1991" t="str">
            <v>EC</v>
          </cell>
          <cell r="C1991">
            <v>2007</v>
          </cell>
          <cell r="D1991" t="str">
            <v>A</v>
          </cell>
          <cell r="E1991" t="str">
            <v>YER</v>
          </cell>
          <cell r="F1991" t="str">
            <v>GB</v>
          </cell>
          <cell r="G1991">
            <v>3.2586261321418952</v>
          </cell>
          <cell r="H1991">
            <v>1.8387301587301508</v>
          </cell>
          <cell r="I1991">
            <v>2.8463811326226773</v>
          </cell>
          <cell r="J1991">
            <v>3.1167769804847811</v>
          </cell>
          <cell r="K1991">
            <v>2.2227060734457016</v>
          </cell>
          <cell r="L1991">
            <v>2.4568123805077224</v>
          </cell>
          <cell r="M1991" t="str">
            <v xml:space="preserve"> -</v>
          </cell>
          <cell r="N1991" t="str">
            <v>-</v>
          </cell>
        </row>
        <row r="1992">
          <cell r="A1992" t="str">
            <v>EC_2007_A_D3_YER</v>
          </cell>
          <cell r="B1992" t="str">
            <v>EC</v>
          </cell>
          <cell r="C1992">
            <v>2007</v>
          </cell>
          <cell r="D1992" t="str">
            <v>A</v>
          </cell>
          <cell r="E1992" t="str">
            <v>YER</v>
          </cell>
          <cell r="F1992" t="str">
            <v>D3</v>
          </cell>
          <cell r="G1992">
            <v>2.0249056226762541</v>
          </cell>
          <cell r="H1992">
            <v>1.5058774616259818</v>
          </cell>
          <cell r="I1992">
            <v>2.7665498570900615</v>
          </cell>
          <cell r="J1992">
            <v>2.6213306701387884</v>
          </cell>
          <cell r="K1992">
            <v>2.2388408836495399</v>
          </cell>
          <cell r="L1992">
            <v>2.1416645810682589</v>
          </cell>
          <cell r="M1992" t="str">
            <v xml:space="preserve"> -</v>
          </cell>
          <cell r="N1992" t="str">
            <v>-</v>
          </cell>
        </row>
        <row r="1993">
          <cell r="A1993" t="str">
            <v>EC_2007_A_I4_DEF</v>
          </cell>
          <cell r="B1993" t="str">
            <v>EC</v>
          </cell>
          <cell r="C1993">
            <v>2007</v>
          </cell>
          <cell r="D1993" t="str">
            <v>A</v>
          </cell>
          <cell r="E1993" t="str">
            <v>DEF</v>
          </cell>
          <cell r="F1993" t="str">
            <v>I4</v>
          </cell>
          <cell r="G1993">
            <v>-2.8093498000000001</v>
          </cell>
          <cell r="H1993">
            <v>-2.5044870000000001</v>
          </cell>
          <cell r="I1993">
            <v>-1.5278372</v>
          </cell>
          <cell r="J1993">
            <v>-0.77436079999999996</v>
          </cell>
          <cell r="K1993">
            <v>-0.85045110000000002</v>
          </cell>
          <cell r="L1993">
            <v>-0.8084112</v>
          </cell>
          <cell r="M1993" t="str">
            <v xml:space="preserve"> -</v>
          </cell>
          <cell r="N1993" t="str">
            <v>-</v>
          </cell>
        </row>
        <row r="1994">
          <cell r="A1994" t="str">
            <v>EC_2007_A_I4_MAL</v>
          </cell>
          <cell r="B1994" t="str">
            <v>EC</v>
          </cell>
          <cell r="C1994">
            <v>2007</v>
          </cell>
          <cell r="D1994" t="str">
            <v>A</v>
          </cell>
          <cell r="E1994" t="str">
            <v>MAL</v>
          </cell>
          <cell r="F1994" t="str">
            <v>I4</v>
          </cell>
          <cell r="G1994">
            <v>69.550380700000005</v>
          </cell>
          <cell r="H1994">
            <v>70.308880299999998</v>
          </cell>
          <cell r="I1994">
            <v>68.624469000000005</v>
          </cell>
          <cell r="J1994">
            <v>66.550741500000001</v>
          </cell>
          <cell r="K1994">
            <v>64.997098500000007</v>
          </cell>
          <cell r="L1994">
            <v>63.415215400000001</v>
          </cell>
          <cell r="M1994" t="str">
            <v xml:space="preserve"> -</v>
          </cell>
          <cell r="N1994" t="str">
            <v>-</v>
          </cell>
        </row>
        <row r="1995">
          <cell r="A1995" t="str">
            <v>EC_2007_A_I4_CAB</v>
          </cell>
          <cell r="B1995" t="str">
            <v>EC</v>
          </cell>
          <cell r="C1995">
            <v>2007</v>
          </cell>
          <cell r="D1995" t="str">
            <v>A</v>
          </cell>
          <cell r="E1995" t="str">
            <v>CAB</v>
          </cell>
          <cell r="F1995" t="str">
            <v>I4</v>
          </cell>
          <cell r="G1995">
            <v>-2.4272171999999999</v>
          </cell>
          <cell r="H1995">
            <v>-1.8618353000000001</v>
          </cell>
          <cell r="I1995">
            <v>-1.2463472</v>
          </cell>
          <cell r="J1995">
            <v>-0.67977659999999995</v>
          </cell>
          <cell r="K1995">
            <v>-0.78492759999999995</v>
          </cell>
          <cell r="L1995">
            <v>-0.69079570000000001</v>
          </cell>
          <cell r="M1995" t="str">
            <v xml:space="preserve"> -</v>
          </cell>
          <cell r="N1995" t="str">
            <v>-</v>
          </cell>
        </row>
        <row r="1996">
          <cell r="A1996" t="str">
            <v>EC_2007_A_I4_YER</v>
          </cell>
          <cell r="B1996" t="str">
            <v>EC</v>
          </cell>
          <cell r="C1996">
            <v>2007</v>
          </cell>
          <cell r="D1996" t="str">
            <v>A</v>
          </cell>
          <cell r="E1996" t="str">
            <v>YER</v>
          </cell>
          <cell r="F1996" t="str">
            <v>I4</v>
          </cell>
          <cell r="G1996">
            <v>2.0249056226762541</v>
          </cell>
          <cell r="H1996">
            <v>1.5058774616259818</v>
          </cell>
          <cell r="I1996">
            <v>2.7665498570900615</v>
          </cell>
          <cell r="J1996">
            <v>2.6213306701387884</v>
          </cell>
          <cell r="K1996">
            <v>2.2388408836495399</v>
          </cell>
          <cell r="L1996">
            <v>2.1416645810682589</v>
          </cell>
          <cell r="M1996" t="str">
            <v xml:space="preserve"> -</v>
          </cell>
          <cell r="N1996" t="str">
            <v>-</v>
          </cell>
        </row>
        <row r="1997">
          <cell r="A1997" t="str">
            <v>EC_2007_A_I4_STB</v>
          </cell>
          <cell r="B1997" t="str">
            <v>EC</v>
          </cell>
          <cell r="C1997">
            <v>2007</v>
          </cell>
          <cell r="D1997" t="str">
            <v>A</v>
          </cell>
          <cell r="E1997" t="str">
            <v>STB</v>
          </cell>
          <cell r="F1997" t="str">
            <v>I4</v>
          </cell>
          <cell r="G1997">
            <v>-2.7758571999999999</v>
          </cell>
          <cell r="H1997">
            <v>-2.0561061</v>
          </cell>
          <cell r="I1997">
            <v>-1.1496876</v>
          </cell>
          <cell r="J1997">
            <v>-0.70239309999999999</v>
          </cell>
          <cell r="K1997">
            <v>-0.82117549999999995</v>
          </cell>
          <cell r="L1997">
            <v>-0.70478269999999998</v>
          </cell>
          <cell r="M1997" t="str">
            <v xml:space="preserve"> -</v>
          </cell>
          <cell r="N1997" t="str">
            <v>-</v>
          </cell>
        </row>
        <row r="1998">
          <cell r="A1998" t="str">
            <v>EC_2007_A_BE_STB</v>
          </cell>
          <cell r="B1998" t="str">
            <v>EC</v>
          </cell>
          <cell r="C1998">
            <v>2007</v>
          </cell>
          <cell r="D1998" t="str">
            <v>A</v>
          </cell>
          <cell r="E1998" t="str">
            <v>STB</v>
          </cell>
          <cell r="F1998" t="str">
            <v>BE</v>
          </cell>
          <cell r="G1998">
            <v>-0.81012459999999997</v>
          </cell>
          <cell r="H1998">
            <v>2.8626800000000001E-2</v>
          </cell>
          <cell r="I1998">
            <v>-0.25920959999999998</v>
          </cell>
          <cell r="J1998">
            <v>-0.21823409999999999</v>
          </cell>
          <cell r="K1998">
            <v>-0.14672979999999999</v>
          </cell>
          <cell r="L1998">
            <v>-1.85968E-2</v>
          </cell>
          <cell r="M1998" t="str">
            <v xml:space="preserve"> -</v>
          </cell>
          <cell r="N1998" t="str">
            <v>-</v>
          </cell>
        </row>
        <row r="1999">
          <cell r="A1999" t="str">
            <v>EC_2007_A_DE_STB</v>
          </cell>
          <cell r="B1999" t="str">
            <v>EC</v>
          </cell>
          <cell r="C1999">
            <v>2007</v>
          </cell>
          <cell r="D1999" t="str">
            <v>A</v>
          </cell>
          <cell r="E1999" t="str">
            <v>STB</v>
          </cell>
          <cell r="F1999" t="str">
            <v>DE</v>
          </cell>
          <cell r="G1999">
            <v>-2.9826937999999998</v>
          </cell>
          <cell r="H1999">
            <v>-2.3511126999999998</v>
          </cell>
          <cell r="I1999">
            <v>-1.321639</v>
          </cell>
          <cell r="J1999">
            <v>-2.62084E-2</v>
          </cell>
          <cell r="K1999">
            <v>-0.41404370000000001</v>
          </cell>
          <cell r="L1999">
            <v>-0.17314209999999999</v>
          </cell>
          <cell r="M1999" t="str">
            <v xml:space="preserve"> -</v>
          </cell>
          <cell r="N1999" t="str">
            <v>-</v>
          </cell>
        </row>
        <row r="2000">
          <cell r="A2000" t="str">
            <v>EC_2007_A_GR_STB</v>
          </cell>
          <cell r="B2000" t="str">
            <v>EC</v>
          </cell>
          <cell r="C2000">
            <v>2007</v>
          </cell>
          <cell r="D2000" t="str">
            <v>A</v>
          </cell>
          <cell r="E2000" t="str">
            <v>STB</v>
          </cell>
          <cell r="F2000" t="str">
            <v>GR</v>
          </cell>
          <cell r="G2000">
            <v>-7.8964372999999997</v>
          </cell>
          <cell r="H2000">
            <v>-5.4711919</v>
          </cell>
          <cell r="I2000">
            <v>-3.5403250000000002</v>
          </cell>
          <cell r="J2000">
            <v>-3.106611</v>
          </cell>
          <cell r="K2000">
            <v>-2.3530103000000002</v>
          </cell>
          <cell r="L2000">
            <v>-2.3276500000000002</v>
          </cell>
          <cell r="M2000" t="str">
            <v xml:space="preserve"> -</v>
          </cell>
          <cell r="N2000" t="str">
            <v>-</v>
          </cell>
        </row>
        <row r="2001">
          <cell r="A2001" t="str">
            <v>EC_2007_A_ES_STB</v>
          </cell>
          <cell r="B2001" t="str">
            <v>EC</v>
          </cell>
          <cell r="C2001">
            <v>2007</v>
          </cell>
          <cell r="D2001" t="str">
            <v>A</v>
          </cell>
          <cell r="E2001" t="str">
            <v>STB</v>
          </cell>
          <cell r="F2001" t="str">
            <v>ES</v>
          </cell>
          <cell r="G2001">
            <v>-0.1591148</v>
          </cell>
          <cell r="H2001">
            <v>1.3677271</v>
          </cell>
          <cell r="I2001">
            <v>2.1013742</v>
          </cell>
          <cell r="J2001">
            <v>2.0192104999999998</v>
          </cell>
          <cell r="K2001">
            <v>1.6203099999999999</v>
          </cell>
          <cell r="L2001">
            <v>1.3669141</v>
          </cell>
          <cell r="M2001" t="str">
            <v xml:space="preserve"> -</v>
          </cell>
          <cell r="N2001" t="str">
            <v>-</v>
          </cell>
        </row>
        <row r="2002">
          <cell r="A2002" t="str">
            <v>EC_2007_A_FR_STB</v>
          </cell>
          <cell r="B2002" t="str">
            <v>EC</v>
          </cell>
          <cell r="C2002">
            <v>2007</v>
          </cell>
          <cell r="D2002" t="str">
            <v>A</v>
          </cell>
          <cell r="E2002" t="str">
            <v>STB</v>
          </cell>
          <cell r="F2002" t="str">
            <v>FR</v>
          </cell>
          <cell r="G2002">
            <v>-3.7519947</v>
          </cell>
          <cell r="H2002">
            <v>-3.4772104000000001</v>
          </cell>
          <cell r="I2002">
            <v>-2.7537981999999999</v>
          </cell>
          <cell r="J2002">
            <v>-2.4832784000000001</v>
          </cell>
          <cell r="K2002">
            <v>-2.5681706000000002</v>
          </cell>
          <cell r="L2002">
            <v>-2.4315148999999998</v>
          </cell>
          <cell r="M2002" t="str">
            <v xml:space="preserve"> -</v>
          </cell>
          <cell r="N2002" t="str">
            <v>-</v>
          </cell>
        </row>
        <row r="2003">
          <cell r="A2003" t="str">
            <v>EC_2007_A_IE_STB</v>
          </cell>
          <cell r="B2003" t="str">
            <v>EC</v>
          </cell>
          <cell r="C2003">
            <v>2007</v>
          </cell>
          <cell r="D2003" t="str">
            <v>A</v>
          </cell>
          <cell r="E2003" t="str">
            <v>STB</v>
          </cell>
          <cell r="F2003" t="str">
            <v>IE</v>
          </cell>
          <cell r="G2003">
            <v>2.1847121</v>
          </cell>
          <cell r="H2003">
            <v>1.0390299999999999</v>
          </cell>
          <cell r="I2003">
            <v>3.118341</v>
          </cell>
          <cell r="J2003">
            <v>1.2160047</v>
          </cell>
          <cell r="K2003">
            <v>0.25819439999999999</v>
          </cell>
          <cell r="L2003">
            <v>-4.2091499999999997E-2</v>
          </cell>
          <cell r="M2003" t="str">
            <v xml:space="preserve"> -</v>
          </cell>
          <cell r="N2003" t="str">
            <v>-</v>
          </cell>
        </row>
        <row r="2004">
          <cell r="A2004" t="str">
            <v>EC_2007_A_IT_STB</v>
          </cell>
          <cell r="B2004" t="str">
            <v>EC</v>
          </cell>
          <cell r="C2004">
            <v>2007</v>
          </cell>
          <cell r="D2004" t="str">
            <v>A</v>
          </cell>
          <cell r="E2004" t="str">
            <v>STB</v>
          </cell>
          <cell r="F2004" t="str">
            <v>IT</v>
          </cell>
          <cell r="G2004">
            <v>-4.5427545</v>
          </cell>
          <cell r="H2004">
            <v>-3.9894649000000002</v>
          </cell>
          <cell r="I2004">
            <v>-2.6998541999999999</v>
          </cell>
          <cell r="J2004">
            <v>-2.0328325999999999</v>
          </cell>
          <cell r="K2004">
            <v>-1.9898612</v>
          </cell>
          <cell r="L2004">
            <v>-1.8735908999999999</v>
          </cell>
          <cell r="M2004" t="str">
            <v xml:space="preserve"> -</v>
          </cell>
          <cell r="N2004" t="str">
            <v>-</v>
          </cell>
        </row>
        <row r="2005">
          <cell r="A2005" t="str">
            <v>EC_2007_A_LU_STB</v>
          </cell>
          <cell r="B2005" t="str">
            <v>EC</v>
          </cell>
          <cell r="C2005">
            <v>2007</v>
          </cell>
          <cell r="D2005" t="str">
            <v>A</v>
          </cell>
          <cell r="E2005" t="str">
            <v>STB</v>
          </cell>
          <cell r="F2005" t="str">
            <v>LU</v>
          </cell>
          <cell r="G2005">
            <v>-0.3072299</v>
          </cell>
          <cell r="H2005">
            <v>0.6412717</v>
          </cell>
          <cell r="I2005">
            <v>0.805284</v>
          </cell>
          <cell r="J2005">
            <v>1.1500816</v>
          </cell>
          <cell r="K2005">
            <v>1.1538468</v>
          </cell>
          <cell r="L2005">
            <v>1.6635313</v>
          </cell>
          <cell r="M2005" t="str">
            <v xml:space="preserve"> -</v>
          </cell>
          <cell r="N2005" t="str">
            <v>-</v>
          </cell>
        </row>
        <row r="2006">
          <cell r="A2006" t="str">
            <v>EC_2007_A_NL_STB</v>
          </cell>
          <cell r="B2006" t="str">
            <v>EC</v>
          </cell>
          <cell r="C2006">
            <v>2007</v>
          </cell>
          <cell r="D2006" t="str">
            <v>A</v>
          </cell>
          <cell r="E2006" t="str">
            <v>STB</v>
          </cell>
          <cell r="F2006" t="str">
            <v>NL</v>
          </cell>
          <cell r="G2006">
            <v>-1.1551098</v>
          </cell>
          <cell r="H2006">
            <v>0.76056400000000002</v>
          </cell>
          <cell r="I2006">
            <v>1.1003932999999999</v>
          </cell>
          <cell r="J2006">
            <v>-0.15019769999999999</v>
          </cell>
          <cell r="K2006">
            <v>0.50006079999999997</v>
          </cell>
          <cell r="L2006">
            <v>0.74410710000000002</v>
          </cell>
          <cell r="M2006" t="str">
            <v xml:space="preserve"> -</v>
          </cell>
          <cell r="N2006" t="str">
            <v>-</v>
          </cell>
        </row>
        <row r="2007">
          <cell r="A2007" t="str">
            <v>EC_2007_A_AT_STB</v>
          </cell>
          <cell r="B2007" t="str">
            <v>EC</v>
          </cell>
          <cell r="C2007">
            <v>2007</v>
          </cell>
          <cell r="D2007" t="str">
            <v>A</v>
          </cell>
          <cell r="E2007" t="str">
            <v>STB</v>
          </cell>
          <cell r="F2007" t="str">
            <v>AT</v>
          </cell>
          <cell r="G2007">
            <v>-0.48965150000000002</v>
          </cell>
          <cell r="H2007">
            <v>-0.85626690000000005</v>
          </cell>
          <cell r="I2007">
            <v>-1.1702722000000001</v>
          </cell>
          <cell r="J2007">
            <v>-1.0375494000000001</v>
          </cell>
          <cell r="K2007">
            <v>-1.0325221</v>
          </cell>
          <cell r="L2007">
            <v>-0.76862719999999995</v>
          </cell>
          <cell r="M2007" t="str">
            <v xml:space="preserve"> -</v>
          </cell>
          <cell r="N2007" t="str">
            <v>-</v>
          </cell>
        </row>
        <row r="2008">
          <cell r="A2008" t="str">
            <v>EC_2007_A_PT_STB</v>
          </cell>
          <cell r="B2008" t="str">
            <v>EC</v>
          </cell>
          <cell r="C2008">
            <v>2007</v>
          </cell>
          <cell r="D2008" t="str">
            <v>A</v>
          </cell>
          <cell r="E2008" t="str">
            <v>STB</v>
          </cell>
          <cell r="F2008" t="str">
            <v>PT</v>
          </cell>
          <cell r="G2008">
            <v>-4.9155274000000002</v>
          </cell>
          <cell r="H2008">
            <v>-5.0652363999999999</v>
          </cell>
          <cell r="I2008">
            <v>-2.9378088</v>
          </cell>
          <cell r="J2008">
            <v>-2.3324486000000002</v>
          </cell>
          <cell r="K2008">
            <v>-2.0817863999999999</v>
          </cell>
          <cell r="L2008">
            <v>-2.0546248</v>
          </cell>
          <cell r="M2008" t="str">
            <v xml:space="preserve"> -</v>
          </cell>
          <cell r="N2008" t="str">
            <v>-</v>
          </cell>
        </row>
        <row r="2009">
          <cell r="A2009" t="str">
            <v>EC_2007_A_FI_STB</v>
          </cell>
          <cell r="B2009" t="str">
            <v>EC</v>
          </cell>
          <cell r="C2009">
            <v>2007</v>
          </cell>
          <cell r="D2009" t="str">
            <v>A</v>
          </cell>
          <cell r="E2009" t="str">
            <v>STB</v>
          </cell>
          <cell r="F2009" t="str">
            <v>FI</v>
          </cell>
          <cell r="G2009">
            <v>2.9961177999999999</v>
          </cell>
          <cell r="H2009">
            <v>3.7263918</v>
          </cell>
          <cell r="I2009">
            <v>4.0567561999999997</v>
          </cell>
          <cell r="J2009">
            <v>4.3639872999999998</v>
          </cell>
          <cell r="K2009">
            <v>3.9111068000000002</v>
          </cell>
          <cell r="L2009">
            <v>3.9870109</v>
          </cell>
          <cell r="M2009" t="str">
            <v xml:space="preserve"> -</v>
          </cell>
          <cell r="N2009" t="str">
            <v>-</v>
          </cell>
        </row>
        <row r="2010">
          <cell r="A2010" t="str">
            <v>EC_2007_A_BG_STB</v>
          </cell>
          <cell r="B2010" t="str">
            <v>EC</v>
          </cell>
          <cell r="C2010">
            <v>2007</v>
          </cell>
          <cell r="D2010" t="str">
            <v>A</v>
          </cell>
          <cell r="E2010" t="str">
            <v>STB</v>
          </cell>
          <cell r="F2010" t="str">
            <v>BG</v>
          </cell>
          <cell r="G2010">
            <v>1.7909676000000001</v>
          </cell>
          <cell r="H2010">
            <v>1.4436819999999999</v>
          </cell>
          <cell r="I2010">
            <v>2.7209013</v>
          </cell>
          <cell r="J2010">
            <v>2.5276996</v>
          </cell>
          <cell r="K2010">
            <v>3.1376236</v>
          </cell>
          <cell r="L2010">
            <v>3.3966831000000002</v>
          </cell>
          <cell r="M2010" t="str">
            <v xml:space="preserve"> -</v>
          </cell>
          <cell r="N2010" t="str">
            <v>-</v>
          </cell>
        </row>
        <row r="2011">
          <cell r="A2011" t="str">
            <v>EC_2007_A_CZ_STB</v>
          </cell>
          <cell r="B2011" t="str">
            <v>EC</v>
          </cell>
          <cell r="C2011">
            <v>2007</v>
          </cell>
          <cell r="D2011" t="str">
            <v>A</v>
          </cell>
          <cell r="E2011" t="str">
            <v>STB</v>
          </cell>
          <cell r="F2011" t="str">
            <v>CZ</v>
          </cell>
          <cell r="G2011">
            <v>-1.2750307000000001</v>
          </cell>
          <cell r="H2011">
            <v>-2.1995767000000002</v>
          </cell>
          <cell r="I2011">
            <v>-3.3392286000000002</v>
          </cell>
          <cell r="J2011">
            <v>-4.1450639999999996</v>
          </cell>
          <cell r="K2011">
            <v>-3.5763799999999999</v>
          </cell>
          <cell r="L2011">
            <v>-3.2114921999999999</v>
          </cell>
          <cell r="M2011" t="str">
            <v xml:space="preserve"> -</v>
          </cell>
          <cell r="N2011" t="str">
            <v>-</v>
          </cell>
        </row>
        <row r="2012">
          <cell r="A2012" t="str">
            <v>EC_2007_A_DK_STB</v>
          </cell>
          <cell r="B2012" t="str">
            <v>EC</v>
          </cell>
          <cell r="C2012">
            <v>2007</v>
          </cell>
          <cell r="D2012" t="str">
            <v>A</v>
          </cell>
          <cell r="E2012" t="str">
            <v>STB</v>
          </cell>
          <cell r="F2012" t="str">
            <v>DK</v>
          </cell>
          <cell r="G2012">
            <v>2.4925128000000001</v>
          </cell>
          <cell r="H2012">
            <v>4.4613345999999998</v>
          </cell>
          <cell r="I2012">
            <v>3.6381649</v>
          </cell>
          <cell r="J2012">
            <v>3.2486882000000001</v>
          </cell>
          <cell r="K2012">
            <v>3.3608085999999999</v>
          </cell>
          <cell r="L2012">
            <v>3.0355365999999999</v>
          </cell>
          <cell r="M2012" t="str">
            <v xml:space="preserve"> -</v>
          </cell>
          <cell r="N2012" t="str">
            <v>-</v>
          </cell>
        </row>
        <row r="2013">
          <cell r="A2013" t="str">
            <v>EC_2007_A_EE_STB</v>
          </cell>
          <cell r="B2013" t="str">
            <v>EC</v>
          </cell>
          <cell r="C2013">
            <v>2007</v>
          </cell>
          <cell r="D2013" t="str">
            <v>A</v>
          </cell>
          <cell r="E2013" t="str">
            <v>STB</v>
          </cell>
          <cell r="F2013" t="str">
            <v>EE</v>
          </cell>
          <cell r="G2013">
            <v>2.0763867999999999</v>
          </cell>
          <cell r="H2013">
            <v>1.6909529999999999</v>
          </cell>
          <cell r="I2013">
            <v>2.6921759999999999</v>
          </cell>
          <cell r="J2013">
            <v>2.3638965999999999</v>
          </cell>
          <cell r="K2013">
            <v>1.8912466999999999</v>
          </cell>
          <cell r="L2013">
            <v>1.5497688000000001</v>
          </cell>
          <cell r="M2013" t="str">
            <v xml:space="preserve"> -</v>
          </cell>
          <cell r="N2013" t="str">
            <v>-</v>
          </cell>
        </row>
        <row r="2014">
          <cell r="A2014" t="str">
            <v>EC_2007_A_CY_STB</v>
          </cell>
          <cell r="B2014" t="str">
            <v>EC</v>
          </cell>
          <cell r="C2014">
            <v>2007</v>
          </cell>
          <cell r="D2014" t="str">
            <v>A</v>
          </cell>
          <cell r="E2014" t="str">
            <v>STB</v>
          </cell>
          <cell r="F2014" t="str">
            <v>CY</v>
          </cell>
          <cell r="G2014">
            <v>-4.7657870000000004</v>
          </cell>
          <cell r="H2014">
            <v>-2.6658542999999999</v>
          </cell>
          <cell r="I2014">
            <v>-0.65450109999999995</v>
          </cell>
          <cell r="J2014">
            <v>-0.56204719999999997</v>
          </cell>
          <cell r="K2014">
            <v>-0.47514060000000002</v>
          </cell>
          <cell r="L2014">
            <v>-0.37510120000000002</v>
          </cell>
          <cell r="M2014" t="str">
            <v xml:space="preserve"> -</v>
          </cell>
          <cell r="N2014" t="str">
            <v>-</v>
          </cell>
        </row>
        <row r="2015">
          <cell r="A2015" t="str">
            <v>EC_2007_A_LV_STB</v>
          </cell>
          <cell r="B2015" t="str">
            <v>EC</v>
          </cell>
          <cell r="C2015">
            <v>2007</v>
          </cell>
          <cell r="D2015" t="str">
            <v>A</v>
          </cell>
          <cell r="E2015" t="str">
            <v>STB</v>
          </cell>
          <cell r="F2015" t="str">
            <v>LV</v>
          </cell>
          <cell r="G2015">
            <v>-0.74196459999999997</v>
          </cell>
          <cell r="H2015">
            <v>-0.39399119999999999</v>
          </cell>
          <cell r="I2015">
            <v>-0.83252409999999999</v>
          </cell>
          <cell r="J2015">
            <v>0.17058960000000001</v>
          </cell>
          <cell r="K2015">
            <v>0.54007240000000001</v>
          </cell>
          <cell r="L2015">
            <v>0.99584110000000003</v>
          </cell>
          <cell r="M2015" t="str">
            <v xml:space="preserve"> -</v>
          </cell>
          <cell r="N2015" t="str">
            <v>-</v>
          </cell>
        </row>
        <row r="2016">
          <cell r="A2016" t="str">
            <v>EC_2007_A_LT_STB</v>
          </cell>
          <cell r="B2016" t="str">
            <v>EC</v>
          </cell>
          <cell r="C2016">
            <v>2007</v>
          </cell>
          <cell r="D2016" t="str">
            <v>A</v>
          </cell>
          <cell r="E2016" t="str">
            <v>STB</v>
          </cell>
          <cell r="F2016" t="str">
            <v>LT</v>
          </cell>
          <cell r="G2016">
            <v>-1.8586398</v>
          </cell>
          <cell r="H2016">
            <v>-0.81633440000000002</v>
          </cell>
          <cell r="I2016">
            <v>-0.84245150000000002</v>
          </cell>
          <cell r="J2016">
            <v>-1.1931115000000001</v>
          </cell>
          <cell r="K2016">
            <v>-1.5468058</v>
          </cell>
          <cell r="L2016">
            <v>-0.59954110000000005</v>
          </cell>
          <cell r="M2016" t="str">
            <v xml:space="preserve"> -</v>
          </cell>
          <cell r="N2016" t="str">
            <v>-</v>
          </cell>
        </row>
        <row r="2017">
          <cell r="A2017" t="str">
            <v>EC_2007_A_HU_STB</v>
          </cell>
          <cell r="B2017" t="str">
            <v>EC</v>
          </cell>
          <cell r="C2017">
            <v>2007</v>
          </cell>
          <cell r="D2017" t="str">
            <v>A</v>
          </cell>
          <cell r="E2017" t="str">
            <v>STB</v>
          </cell>
          <cell r="F2017" t="str">
            <v>HU</v>
          </cell>
          <cell r="G2017">
            <v>-6.7162233000000002</v>
          </cell>
          <cell r="H2017">
            <v>-8.3699372000000007</v>
          </cell>
          <cell r="I2017">
            <v>-9.3598204999999997</v>
          </cell>
          <cell r="J2017">
            <v>-5.5479371000000004</v>
          </cell>
          <cell r="K2017">
            <v>-4.1938544999999996</v>
          </cell>
          <cell r="L2017">
            <v>-3.8956051</v>
          </cell>
          <cell r="M2017" t="str">
            <v xml:space="preserve"> -</v>
          </cell>
          <cell r="N2017" t="str">
            <v>-</v>
          </cell>
        </row>
        <row r="2018">
          <cell r="A2018" t="str">
            <v>EC_2007_A_MT_STB</v>
          </cell>
          <cell r="B2018" t="str">
            <v>EC</v>
          </cell>
          <cell r="C2018">
            <v>2007</v>
          </cell>
          <cell r="D2018" t="str">
            <v>A</v>
          </cell>
          <cell r="E2018" t="str">
            <v>STB</v>
          </cell>
          <cell r="F2018" t="str">
            <v>MT</v>
          </cell>
          <cell r="G2018">
            <v>-4.3797956999999998</v>
          </cell>
          <cell r="H2018">
            <v>-3.1222679000000002</v>
          </cell>
          <cell r="I2018">
            <v>-2.6608220999999999</v>
          </cell>
          <cell r="J2018">
            <v>-2.3327110000000002</v>
          </cell>
          <cell r="K2018">
            <v>-1.6783604000000001</v>
          </cell>
          <cell r="L2018">
            <v>-1.1678512999999999</v>
          </cell>
          <cell r="M2018" t="str">
            <v xml:space="preserve"> -</v>
          </cell>
          <cell r="N2018" t="str">
            <v>-</v>
          </cell>
        </row>
        <row r="2019">
          <cell r="A2019" t="str">
            <v>EC_2007_A_PL_STB</v>
          </cell>
          <cell r="B2019" t="str">
            <v>EC</v>
          </cell>
          <cell r="C2019">
            <v>2007</v>
          </cell>
          <cell r="D2019" t="str">
            <v>A</v>
          </cell>
          <cell r="E2019" t="str">
            <v>STB</v>
          </cell>
          <cell r="F2019" t="str">
            <v>PL</v>
          </cell>
          <cell r="G2019">
            <v>-5.8350834000000003</v>
          </cell>
          <cell r="H2019">
            <v>-4.1224071000000002</v>
          </cell>
          <cell r="I2019">
            <v>-3.9041481999999998</v>
          </cell>
          <cell r="J2019">
            <v>-3.0308434000000002</v>
          </cell>
          <cell r="K2019">
            <v>-3.3715028</v>
          </cell>
          <cell r="L2019">
            <v>-2.8191920000000001</v>
          </cell>
          <cell r="M2019" t="str">
            <v xml:space="preserve"> -</v>
          </cell>
          <cell r="N2019" t="str">
            <v>-</v>
          </cell>
        </row>
        <row r="2020">
          <cell r="A2020" t="str">
            <v>EC_2007_A_RO_STB</v>
          </cell>
          <cell r="B2020" t="str">
            <v>EC</v>
          </cell>
          <cell r="C2020">
            <v>2007</v>
          </cell>
          <cell r="D2020" t="str">
            <v>A</v>
          </cell>
          <cell r="E2020" t="str">
            <v>STB</v>
          </cell>
          <cell r="F2020" t="str">
            <v>RO</v>
          </cell>
          <cell r="G2020">
            <v>-2.0081039000000001</v>
          </cell>
          <cell r="H2020">
            <v>-1.5714081</v>
          </cell>
          <cell r="I2020">
            <v>-2.6369672</v>
          </cell>
          <cell r="J2020">
            <v>-3.3297191000000002</v>
          </cell>
          <cell r="K2020">
            <v>-3.5866641000000001</v>
          </cell>
          <cell r="L2020">
            <v>-3.9614115999999999</v>
          </cell>
          <cell r="M2020" t="str">
            <v xml:space="preserve"> -</v>
          </cell>
          <cell r="N2020" t="str">
            <v>-</v>
          </cell>
        </row>
        <row r="2021">
          <cell r="A2021" t="str">
            <v>EC_2007_A_SI_STB</v>
          </cell>
          <cell r="B2021" t="str">
            <v>EC</v>
          </cell>
          <cell r="C2021">
            <v>2007</v>
          </cell>
          <cell r="D2021" t="str">
            <v>A</v>
          </cell>
          <cell r="E2021" t="str">
            <v>STB</v>
          </cell>
          <cell r="F2021" t="str">
            <v>SI</v>
          </cell>
          <cell r="G2021">
            <v>-1.4933036</v>
          </cell>
          <cell r="H2021">
            <v>-0.75211380000000005</v>
          </cell>
          <cell r="I2021">
            <v>-1.1305358000000001</v>
          </cell>
          <cell r="J2021">
            <v>-1.0728841</v>
          </cell>
          <cell r="K2021">
            <v>-1.3774386999999999</v>
          </cell>
          <cell r="L2021">
            <v>-0.99385639999999997</v>
          </cell>
          <cell r="M2021" t="str">
            <v xml:space="preserve"> -</v>
          </cell>
          <cell r="N2021" t="str">
            <v>-</v>
          </cell>
        </row>
        <row r="2022">
          <cell r="A2022" t="str">
            <v>EC_2007_A_SK_STB</v>
          </cell>
          <cell r="B2022" t="str">
            <v>EC</v>
          </cell>
          <cell r="C2022">
            <v>2007</v>
          </cell>
          <cell r="D2022" t="str">
            <v>A</v>
          </cell>
          <cell r="E2022" t="str">
            <v>STB</v>
          </cell>
          <cell r="F2022" t="str">
            <v>SK</v>
          </cell>
          <cell r="G2022">
            <v>-1.6266929999999999</v>
          </cell>
          <cell r="H2022">
            <v>-1.1365219</v>
          </cell>
          <cell r="I2022">
            <v>-3.4454074000000001</v>
          </cell>
          <cell r="J2022">
            <v>-3.0206070999999999</v>
          </cell>
          <cell r="K2022">
            <v>-2.7251300999999999</v>
          </cell>
          <cell r="L2022">
            <v>-2.6441431</v>
          </cell>
          <cell r="M2022" t="str">
            <v xml:space="preserve"> -</v>
          </cell>
          <cell r="N2022" t="str">
            <v>-</v>
          </cell>
        </row>
        <row r="2023">
          <cell r="A2023" t="str">
            <v>EC_2007_A_SE_STB</v>
          </cell>
          <cell r="B2023" t="str">
            <v>EC</v>
          </cell>
          <cell r="C2023">
            <v>2007</v>
          </cell>
          <cell r="D2023" t="str">
            <v>A</v>
          </cell>
          <cell r="E2023" t="str">
            <v>STB</v>
          </cell>
          <cell r="F2023" t="str">
            <v>SE</v>
          </cell>
          <cell r="G2023">
            <v>0.45626359999999999</v>
          </cell>
          <cell r="H2023">
            <v>2.0825971999999999</v>
          </cell>
          <cell r="I2023">
            <v>2.1463008000000001</v>
          </cell>
          <cell r="J2023">
            <v>2.7105393000000002</v>
          </cell>
          <cell r="K2023">
            <v>2.3372174999999999</v>
          </cell>
          <cell r="L2023">
            <v>2.6320166</v>
          </cell>
          <cell r="M2023" t="str">
            <v xml:space="preserve"> -</v>
          </cell>
          <cell r="N2023" t="str">
            <v>-</v>
          </cell>
        </row>
        <row r="2024">
          <cell r="A2024" t="str">
            <v>EC_2007_A_GB_STB</v>
          </cell>
          <cell r="B2024" t="str">
            <v>EC</v>
          </cell>
          <cell r="C2024">
            <v>2007</v>
          </cell>
          <cell r="D2024" t="str">
            <v>A</v>
          </cell>
          <cell r="E2024" t="str">
            <v>STB</v>
          </cell>
          <cell r="F2024" t="str">
            <v>GB</v>
          </cell>
          <cell r="G2024">
            <v>-3.6076036</v>
          </cell>
          <cell r="H2024">
            <v>-3.1893319</v>
          </cell>
          <cell r="I2024">
            <v>-2.7770888999999999</v>
          </cell>
          <cell r="J2024">
            <v>-2.7276137</v>
          </cell>
          <cell r="K2024">
            <v>-2.8267606999999999</v>
          </cell>
          <cell r="L2024">
            <v>-2.5745038999999998</v>
          </cell>
          <cell r="M2024" t="str">
            <v xml:space="preserve"> -</v>
          </cell>
          <cell r="N2024" t="str">
            <v>-</v>
          </cell>
        </row>
        <row r="2025">
          <cell r="A2025" t="str">
            <v>EC_2007_A_D3_STB</v>
          </cell>
          <cell r="B2025" t="str">
            <v>EC</v>
          </cell>
          <cell r="C2025">
            <v>2007</v>
          </cell>
          <cell r="D2025" t="str">
            <v>A</v>
          </cell>
          <cell r="E2025" t="str">
            <v>STB</v>
          </cell>
          <cell r="F2025" t="str">
            <v>D3</v>
          </cell>
          <cell r="G2025">
            <v>-2.7844451000000001</v>
          </cell>
          <cell r="H2025">
            <v>-2.0901713000000002</v>
          </cell>
          <cell r="I2025">
            <v>-1.4012331</v>
          </cell>
          <cell r="J2025">
            <v>-1.0356548000000001</v>
          </cell>
          <cell r="K2025">
            <v>-1.136012</v>
          </cell>
          <cell r="L2025">
            <v>-0.99305060000000001</v>
          </cell>
          <cell r="M2025" t="str">
            <v xml:space="preserve"> -</v>
          </cell>
          <cell r="N2025" t="str">
            <v>-</v>
          </cell>
        </row>
        <row r="2026">
          <cell r="N2026" t="str">
            <v>-</v>
          </cell>
        </row>
        <row r="2027">
          <cell r="A2027" t="str">
            <v>Inflation figures</v>
          </cell>
          <cell r="B2027" t="str">
            <v>1.0.0.0.ZCPIH</v>
          </cell>
          <cell r="N2027" t="str">
            <v>-</v>
          </cell>
        </row>
        <row r="2028">
          <cell r="A2028" t="str">
            <v>EC AUTUMN 2007 FORECASTS for inflation</v>
          </cell>
          <cell r="N2028" t="str">
            <v>-</v>
          </cell>
        </row>
        <row r="2029">
          <cell r="A2029" t="str">
            <v>EC_2007_A_BE_HICP</v>
          </cell>
          <cell r="B2029" t="str">
            <v>EC</v>
          </cell>
          <cell r="C2029">
            <v>2007</v>
          </cell>
          <cell r="D2029" t="str">
            <v>A</v>
          </cell>
          <cell r="E2029" t="str">
            <v>HICP</v>
          </cell>
          <cell r="F2029" t="str">
            <v>BE</v>
          </cell>
          <cell r="G2029">
            <v>1.8599428694262787</v>
          </cell>
          <cell r="H2029">
            <v>2.5343279587808576</v>
          </cell>
          <cell r="I2029">
            <v>2.3350194577171246</v>
          </cell>
          <cell r="J2029">
            <v>1.6817479982470074</v>
          </cell>
          <cell r="K2029">
            <v>2.1267598819297406</v>
          </cell>
          <cell r="L2029">
            <v>1.8067527124920657</v>
          </cell>
          <cell r="M2029" t="str">
            <v>-</v>
          </cell>
          <cell r="N2029" t="str">
            <v>-</v>
          </cell>
        </row>
        <row r="2030">
          <cell r="A2030" t="str">
            <v>EC_2007_A_DE_HICP</v>
          </cell>
          <cell r="B2030" t="str">
            <v>EC</v>
          </cell>
          <cell r="C2030">
            <v>2007</v>
          </cell>
          <cell r="D2030" t="str">
            <v>A</v>
          </cell>
          <cell r="E2030" t="str">
            <v>HICP</v>
          </cell>
          <cell r="F2030" t="str">
            <v>DE</v>
          </cell>
          <cell r="G2030">
            <v>1.7898832684824839</v>
          </cell>
          <cell r="H2030">
            <v>1.9198096839959211</v>
          </cell>
          <cell r="I2030">
            <v>1.783630672373282</v>
          </cell>
          <cell r="J2030">
            <v>2.1961932845737886</v>
          </cell>
          <cell r="K2030">
            <v>2.0239995324536242</v>
          </cell>
          <cell r="L2030">
            <v>1.7821632814210231</v>
          </cell>
          <cell r="M2030" t="str">
            <v>-</v>
          </cell>
          <cell r="N2030" t="str">
            <v>-</v>
          </cell>
        </row>
        <row r="2031">
          <cell r="A2031" t="str">
            <v>EC_2007_A_GR_HICP</v>
          </cell>
          <cell r="B2031" t="str">
            <v>EC</v>
          </cell>
          <cell r="C2031">
            <v>2007</v>
          </cell>
          <cell r="D2031" t="str">
            <v>A</v>
          </cell>
          <cell r="E2031" t="str">
            <v>HICP</v>
          </cell>
          <cell r="F2031" t="str">
            <v>GR</v>
          </cell>
          <cell r="G2031">
            <v>3.0298184241390302</v>
          </cell>
          <cell r="H2031">
            <v>3.4848824562393688</v>
          </cell>
          <cell r="I2031">
            <v>3.3133609102364625</v>
          </cell>
          <cell r="J2031">
            <v>2.8006079612825197</v>
          </cell>
          <cell r="K2031">
            <v>3.0991035137442058</v>
          </cell>
          <cell r="L2031">
            <v>3.1000246086414718</v>
          </cell>
          <cell r="M2031" t="str">
            <v>-</v>
          </cell>
          <cell r="N2031" t="str">
            <v>-</v>
          </cell>
        </row>
        <row r="2032">
          <cell r="A2032" t="str">
            <v>EC_2007_A_ES_HICP</v>
          </cell>
          <cell r="B2032" t="str">
            <v>EC</v>
          </cell>
          <cell r="C2032">
            <v>2007</v>
          </cell>
          <cell r="D2032" t="str">
            <v>A</v>
          </cell>
          <cell r="E2032" t="str">
            <v>HICP</v>
          </cell>
          <cell r="F2032" t="str">
            <v>ES</v>
          </cell>
          <cell r="G2032">
            <v>3.0532249833533198</v>
          </cell>
          <cell r="H2032">
            <v>3.3823251041171343</v>
          </cell>
          <cell r="I2032">
            <v>3.5625</v>
          </cell>
          <cell r="J2032">
            <v>2.6438013759806811</v>
          </cell>
          <cell r="K2032">
            <v>2.9265952524311523</v>
          </cell>
          <cell r="L2032">
            <v>2.6541877668078362</v>
          </cell>
          <cell r="M2032" t="str">
            <v>-</v>
          </cell>
          <cell r="N2032" t="str">
            <v>-</v>
          </cell>
        </row>
        <row r="2033">
          <cell r="A2033" t="str">
            <v>EC_2007_A_FR_HICP</v>
          </cell>
          <cell r="B2033" t="str">
            <v>EC</v>
          </cell>
          <cell r="C2033">
            <v>2007</v>
          </cell>
          <cell r="D2033" t="str">
            <v>A</v>
          </cell>
          <cell r="E2033" t="str">
            <v>HICP</v>
          </cell>
          <cell r="F2033" t="str">
            <v>FR</v>
          </cell>
          <cell r="G2033">
            <v>2.3420730873969786</v>
          </cell>
          <cell r="H2033">
            <v>1.8995617669577802</v>
          </cell>
          <cell r="I2033">
            <v>1.9124840632703144</v>
          </cell>
          <cell r="J2033">
            <v>1.5116177148922549</v>
          </cell>
          <cell r="K2033">
            <v>1.7071377258912168</v>
          </cell>
          <cell r="L2033">
            <v>1.607308997856105</v>
          </cell>
          <cell r="M2033" t="str">
            <v>-</v>
          </cell>
          <cell r="N2033" t="str">
            <v>-</v>
          </cell>
        </row>
        <row r="2034">
          <cell r="A2034" t="str">
            <v>EC_2007_A_IE_HICP</v>
          </cell>
          <cell r="B2034" t="str">
            <v>EC</v>
          </cell>
          <cell r="C2034">
            <v>2007</v>
          </cell>
          <cell r="D2034" t="str">
            <v>A</v>
          </cell>
          <cell r="E2034" t="str">
            <v>HICP</v>
          </cell>
          <cell r="F2034" t="str">
            <v>IE</v>
          </cell>
          <cell r="G2034">
            <v>2.299851904277328</v>
          </cell>
          <cell r="H2034">
            <v>2.1800222097181354</v>
          </cell>
          <cell r="I2034">
            <v>2.7002250178514098</v>
          </cell>
          <cell r="J2034">
            <v>2.7996338869432202</v>
          </cell>
          <cell r="K2034">
            <v>2.2497560863379285</v>
          </cell>
          <cell r="L2034">
            <v>2.0001482337915322</v>
          </cell>
          <cell r="M2034" t="str">
            <v>-</v>
          </cell>
          <cell r="N2034" t="str">
            <v>-</v>
          </cell>
        </row>
        <row r="2035">
          <cell r="A2035" t="str">
            <v>EC_2007_A_IT_HICP</v>
          </cell>
          <cell r="B2035" t="str">
            <v>EC</v>
          </cell>
          <cell r="C2035">
            <v>2007</v>
          </cell>
          <cell r="D2035" t="str">
            <v>A</v>
          </cell>
          <cell r="E2035" t="str">
            <v>HICP</v>
          </cell>
          <cell r="F2035" t="str">
            <v>IT</v>
          </cell>
          <cell r="G2035">
            <v>2.2735191629709162</v>
          </cell>
          <cell r="H2035">
            <v>2.2059449443127654</v>
          </cell>
          <cell r="I2035">
            <v>2.2166667000000029</v>
          </cell>
          <cell r="J2035">
            <v>1.9008580134026287</v>
          </cell>
          <cell r="K2035">
            <v>2.0180491103060305</v>
          </cell>
          <cell r="L2035">
            <v>1.8981385415765217</v>
          </cell>
          <cell r="M2035" t="str">
            <v>-</v>
          </cell>
          <cell r="N2035" t="str">
            <v>-</v>
          </cell>
        </row>
        <row r="2036">
          <cell r="A2036" t="str">
            <v>EC_2007_A_LU_HICP</v>
          </cell>
          <cell r="B2036" t="str">
            <v>EC</v>
          </cell>
          <cell r="C2036">
            <v>2007</v>
          </cell>
          <cell r="D2036" t="str">
            <v>A</v>
          </cell>
          <cell r="E2036" t="str">
            <v>HICP</v>
          </cell>
          <cell r="F2036" t="str">
            <v>LU</v>
          </cell>
          <cell r="G2036">
            <v>3.2322276562172902</v>
          </cell>
          <cell r="H2036">
            <v>3.7613814200688767</v>
          </cell>
          <cell r="I2036">
            <v>2.9608579728294782</v>
          </cell>
          <cell r="J2036">
            <v>2.5398212898213091</v>
          </cell>
          <cell r="K2036">
            <v>2.7970636987923347</v>
          </cell>
          <cell r="L2036">
            <v>2.2869674185463706</v>
          </cell>
          <cell r="M2036" t="str">
            <v>-</v>
          </cell>
          <cell r="N2036" t="str">
            <v>-</v>
          </cell>
        </row>
        <row r="2037">
          <cell r="A2037" t="str">
            <v>EC_2007_A_NL_HICP</v>
          </cell>
          <cell r="B2037" t="str">
            <v>EC</v>
          </cell>
          <cell r="C2037">
            <v>2007</v>
          </cell>
          <cell r="D2037" t="str">
            <v>A</v>
          </cell>
          <cell r="E2037" t="str">
            <v>HICP</v>
          </cell>
          <cell r="F2037" t="str">
            <v>NL</v>
          </cell>
          <cell r="G2037">
            <v>1.3797657918876771</v>
          </cell>
          <cell r="H2037">
            <v>1.5022457553937052</v>
          </cell>
          <cell r="I2037">
            <v>1.6508470565085309</v>
          </cell>
          <cell r="J2037">
            <v>1.5897688145597666</v>
          </cell>
          <cell r="K2037">
            <v>2.2592140685220752</v>
          </cell>
          <cell r="L2037">
            <v>2.7036240873492989</v>
          </cell>
          <cell r="M2037" t="str">
            <v>-</v>
          </cell>
          <cell r="N2037" t="str">
            <v>-</v>
          </cell>
        </row>
        <row r="2038">
          <cell r="A2038" t="str">
            <v>EC_2007_A_AT_HICP</v>
          </cell>
          <cell r="B2038" t="str">
            <v>EC</v>
          </cell>
          <cell r="C2038">
            <v>2007</v>
          </cell>
          <cell r="D2038" t="str">
            <v>A</v>
          </cell>
          <cell r="E2038" t="str">
            <v>HICP</v>
          </cell>
          <cell r="F2038" t="str">
            <v>AT</v>
          </cell>
          <cell r="G2038">
            <v>1.9501192452830107</v>
          </cell>
          <cell r="H2038">
            <v>2.1076725754474168</v>
          </cell>
          <cell r="I2038">
            <v>1.6858333000000059</v>
          </cell>
          <cell r="J2038">
            <v>1.9294691662815833</v>
          </cell>
          <cell r="K2038">
            <v>1.9498687990381791</v>
          </cell>
          <cell r="L2038">
            <v>1.8321361735796238</v>
          </cell>
          <cell r="M2038" t="str">
            <v>-</v>
          </cell>
          <cell r="N2038" t="str">
            <v>-</v>
          </cell>
        </row>
        <row r="2039">
          <cell r="A2039" t="str">
            <v>EC_2007_A_PT_HICP</v>
          </cell>
          <cell r="B2039" t="str">
            <v>EC</v>
          </cell>
          <cell r="C2039">
            <v>2007</v>
          </cell>
          <cell r="D2039" t="str">
            <v>A</v>
          </cell>
          <cell r="E2039" t="str">
            <v>HICP</v>
          </cell>
          <cell r="F2039" t="str">
            <v>PT</v>
          </cell>
          <cell r="G2039">
            <v>2.5090512898613859</v>
          </cell>
          <cell r="H2039">
            <v>2.1267904102943769</v>
          </cell>
          <cell r="I2039">
            <v>3.0433332999999951</v>
          </cell>
          <cell r="J2039">
            <v>2.3999963130074686</v>
          </cell>
          <cell r="K2039">
            <v>2.4000046741562642</v>
          </cell>
          <cell r="L2039">
            <v>2.2999962536361274</v>
          </cell>
          <cell r="M2039" t="str">
            <v>-</v>
          </cell>
          <cell r="N2039" t="str">
            <v>-</v>
          </cell>
        </row>
        <row r="2040">
          <cell r="A2040" t="str">
            <v>EC_2007_A_FI_HICP</v>
          </cell>
          <cell r="B2040" t="str">
            <v>EC</v>
          </cell>
          <cell r="C2040">
            <v>2007</v>
          </cell>
          <cell r="D2040" t="str">
            <v>A</v>
          </cell>
          <cell r="E2040" t="str">
            <v>HICP</v>
          </cell>
          <cell r="F2040" t="str">
            <v>FI</v>
          </cell>
          <cell r="G2040">
            <v>0.13959205507647621</v>
          </cell>
          <cell r="H2040">
            <v>0.77088441746300251</v>
          </cell>
          <cell r="I2040">
            <v>1.2749787499291898</v>
          </cell>
          <cell r="J2040">
            <v>1.542304808102446</v>
          </cell>
          <cell r="K2040">
            <v>2.3599995976610444</v>
          </cell>
          <cell r="L2040">
            <v>2.0994432888791659</v>
          </cell>
          <cell r="M2040" t="str">
            <v>-</v>
          </cell>
          <cell r="N2040" t="str">
            <v>-</v>
          </cell>
        </row>
        <row r="2041">
          <cell r="A2041" t="str">
            <v>EC_2007_A_I4_HICP</v>
          </cell>
          <cell r="B2041" t="str">
            <v>EC</v>
          </cell>
          <cell r="C2041">
            <v>2007</v>
          </cell>
          <cell r="D2041" t="str">
            <v>A</v>
          </cell>
          <cell r="E2041" t="str">
            <v>HICP</v>
          </cell>
          <cell r="F2041" t="str">
            <v>I4</v>
          </cell>
          <cell r="G2041">
            <v>2.1461280552282913</v>
          </cell>
          <cell r="H2041">
            <v>2.1776706807369317</v>
          </cell>
          <cell r="I2041">
            <v>2.1862591101417195</v>
          </cell>
          <cell r="J2041">
            <v>2.0214496797571258</v>
          </cell>
          <cell r="K2041">
            <v>2.1402734485222119</v>
          </cell>
          <cell r="L2041">
            <v>1.9942240401695122</v>
          </cell>
          <cell r="M2041" t="str">
            <v>-</v>
          </cell>
          <cell r="N2041" t="str">
            <v>-</v>
          </cell>
        </row>
        <row r="2042">
          <cell r="A2042" t="str">
            <v>EC_2007_A_BG_HICP</v>
          </cell>
          <cell r="B2042" t="str">
            <v>EC</v>
          </cell>
          <cell r="C2042">
            <v>2007</v>
          </cell>
          <cell r="D2042" t="str">
            <v>A</v>
          </cell>
          <cell r="E2042" t="str">
            <v>HICP</v>
          </cell>
          <cell r="F2042" t="str">
            <v>BG</v>
          </cell>
          <cell r="G2042">
            <v>6.1486366089724687</v>
          </cell>
          <cell r="H2042">
            <v>6.0407903948396235</v>
          </cell>
          <cell r="I2042">
            <v>7.4175000000000102</v>
          </cell>
          <cell r="J2042">
            <v>7.0993688179300296</v>
          </cell>
          <cell r="K2042">
            <v>7.2998157144337439</v>
          </cell>
          <cell r="L2042">
            <v>5.8002948984093639</v>
          </cell>
          <cell r="M2042" t="str">
            <v>-</v>
          </cell>
          <cell r="N2042" t="str">
            <v>-</v>
          </cell>
        </row>
        <row r="2043">
          <cell r="A2043" t="str">
            <v>EC_2007_A_CZ_HICP</v>
          </cell>
          <cell r="B2043" t="str">
            <v>EC</v>
          </cell>
          <cell r="C2043">
            <v>2007</v>
          </cell>
          <cell r="D2043" t="str">
            <v>A</v>
          </cell>
          <cell r="E2043" t="str">
            <v>HICP</v>
          </cell>
          <cell r="F2043" t="str">
            <v>CZ</v>
          </cell>
          <cell r="G2043">
            <v>2.5525264811781634</v>
          </cell>
          <cell r="H2043">
            <v>1.6000677282763442</v>
          </cell>
          <cell r="I2043">
            <v>2.0914924096630205</v>
          </cell>
          <cell r="J2043">
            <v>3</v>
          </cell>
          <cell r="K2043">
            <v>3.7998155244715504</v>
          </cell>
          <cell r="L2043">
            <v>3.1999193836513617</v>
          </cell>
          <cell r="M2043" t="str">
            <v>-</v>
          </cell>
          <cell r="N2043" t="str">
            <v>-</v>
          </cell>
        </row>
        <row r="2044">
          <cell r="A2044" t="str">
            <v>EC_2007_A_DK_HICP</v>
          </cell>
          <cell r="B2044" t="str">
            <v>EC</v>
          </cell>
          <cell r="C2044">
            <v>2007</v>
          </cell>
          <cell r="D2044" t="str">
            <v>A</v>
          </cell>
          <cell r="E2044" t="str">
            <v>HICP</v>
          </cell>
          <cell r="F2044" t="str">
            <v>DK</v>
          </cell>
          <cell r="G2044">
            <v>0.8978963571061982</v>
          </cell>
          <cell r="H2044">
            <v>1.6950589371980573</v>
          </cell>
          <cell r="I2044">
            <v>1.8501541788982001</v>
          </cell>
          <cell r="J2044">
            <v>1.6702342519694824</v>
          </cell>
          <cell r="K2044">
            <v>2.4250794535548126</v>
          </cell>
          <cell r="L2044">
            <v>2.3997209246528373</v>
          </cell>
          <cell r="M2044" t="str">
            <v>-</v>
          </cell>
          <cell r="N2044" t="str">
            <v>-</v>
          </cell>
        </row>
        <row r="2045">
          <cell r="A2045" t="str">
            <v>EC_2007_A_EE_HICP</v>
          </cell>
          <cell r="B2045" t="str">
            <v>EC</v>
          </cell>
          <cell r="C2045">
            <v>2007</v>
          </cell>
          <cell r="D2045" t="str">
            <v>A</v>
          </cell>
          <cell r="E2045" t="str">
            <v>HICP</v>
          </cell>
          <cell r="F2045" t="str">
            <v>EE</v>
          </cell>
          <cell r="G2045">
            <v>3.0303572077914565</v>
          </cell>
          <cell r="H2045">
            <v>4.1142480709761564</v>
          </cell>
          <cell r="I2045">
            <v>4.4449999999999878</v>
          </cell>
          <cell r="J2045">
            <v>6.2699856383742647</v>
          </cell>
          <cell r="K2045">
            <v>7.2703357771615185</v>
          </cell>
          <cell r="L2045">
            <v>4.8198943674164996</v>
          </cell>
          <cell r="M2045" t="str">
            <v>-</v>
          </cell>
          <cell r="N2045" t="str">
            <v>-</v>
          </cell>
        </row>
        <row r="2046">
          <cell r="A2046" t="str">
            <v>EC_2007_A_CY_HICP</v>
          </cell>
          <cell r="B2046" t="str">
            <v>EC</v>
          </cell>
          <cell r="C2046">
            <v>2007</v>
          </cell>
          <cell r="D2046" t="str">
            <v>A</v>
          </cell>
          <cell r="E2046" t="str">
            <v>HICP</v>
          </cell>
          <cell r="F2046" t="str">
            <v>CY</v>
          </cell>
          <cell r="G2046">
            <v>1.8958332227936303</v>
          </cell>
          <cell r="H2046">
            <v>2.0416839932170472</v>
          </cell>
          <cell r="I2046">
            <v>2.2450000000000081</v>
          </cell>
          <cell r="J2046">
            <v>2.0000782434348885</v>
          </cell>
          <cell r="K2046">
            <v>2.2993354682779632</v>
          </cell>
          <cell r="L2046">
            <v>2.0601936451936975</v>
          </cell>
          <cell r="M2046" t="str">
            <v>-</v>
          </cell>
          <cell r="N2046" t="str">
            <v>-</v>
          </cell>
        </row>
        <row r="2047">
          <cell r="A2047" t="str">
            <v>EC_2007_A_LV_HICP</v>
          </cell>
          <cell r="B2047" t="str">
            <v>EC</v>
          </cell>
          <cell r="C2047">
            <v>2007</v>
          </cell>
          <cell r="D2047" t="str">
            <v>A</v>
          </cell>
          <cell r="E2047" t="str">
            <v>HICP</v>
          </cell>
          <cell r="F2047" t="str">
            <v>LV</v>
          </cell>
          <cell r="G2047">
            <v>6.1882195294985731</v>
          </cell>
          <cell r="H2047">
            <v>6.8965516504167823</v>
          </cell>
          <cell r="I2047">
            <v>6.5707786457015471</v>
          </cell>
          <cell r="J2047">
            <v>9.5998123298563378</v>
          </cell>
          <cell r="K2047">
            <v>9.8000102938000424</v>
          </cell>
          <cell r="L2047">
            <v>5.9998596308619367</v>
          </cell>
          <cell r="M2047" t="str">
            <v>-</v>
          </cell>
          <cell r="N2047" t="str">
            <v>-</v>
          </cell>
        </row>
        <row r="2048">
          <cell r="A2048" t="str">
            <v>EC_2007_A_LT_HICP</v>
          </cell>
          <cell r="B2048" t="str">
            <v>EC</v>
          </cell>
          <cell r="C2048">
            <v>2007</v>
          </cell>
          <cell r="D2048" t="str">
            <v>A</v>
          </cell>
          <cell r="E2048" t="str">
            <v>HICP</v>
          </cell>
          <cell r="F2048" t="str">
            <v>LT</v>
          </cell>
          <cell r="G2048">
            <v>1.1631529753868497</v>
          </cell>
          <cell r="H2048">
            <v>2.6580091366389613</v>
          </cell>
          <cell r="I2048">
            <v>3.7883648684444493</v>
          </cell>
          <cell r="J2048">
            <v>5.5968783331326044</v>
          </cell>
          <cell r="K2048">
            <v>6.497322076666312</v>
          </cell>
          <cell r="L2048">
            <v>5.2030500158911419</v>
          </cell>
          <cell r="M2048" t="str">
            <v>-</v>
          </cell>
          <cell r="N2048" t="str">
            <v>-</v>
          </cell>
        </row>
        <row r="2049">
          <cell r="A2049" t="str">
            <v>EC_2007_A_HU_HICP</v>
          </cell>
          <cell r="B2049" t="str">
            <v>EC</v>
          </cell>
          <cell r="C2049">
            <v>2007</v>
          </cell>
          <cell r="D2049" t="str">
            <v>A</v>
          </cell>
          <cell r="E2049" t="str">
            <v>HICP</v>
          </cell>
          <cell r="F2049" t="str">
            <v>HU</v>
          </cell>
          <cell r="G2049">
            <v>6.7742143034722924</v>
          </cell>
          <cell r="H2049">
            <v>3.4848223537374157</v>
          </cell>
          <cell r="I2049">
            <v>4.0316331044013332</v>
          </cell>
          <cell r="J2049">
            <v>7.6591081633143432</v>
          </cell>
          <cell r="K2049">
            <v>4.8678136833073538</v>
          </cell>
          <cell r="L2049">
            <v>2.8394336701515144</v>
          </cell>
          <cell r="M2049" t="str">
            <v>-</v>
          </cell>
          <cell r="N2049" t="str">
            <v>-</v>
          </cell>
        </row>
        <row r="2050">
          <cell r="A2050" t="str">
            <v>EC_2007_A_MT_HICP</v>
          </cell>
          <cell r="B2050" t="str">
            <v>EC</v>
          </cell>
          <cell r="C2050">
            <v>2007</v>
          </cell>
          <cell r="D2050" t="str">
            <v>A</v>
          </cell>
          <cell r="E2050" t="str">
            <v>HICP</v>
          </cell>
          <cell r="F2050" t="str">
            <v>MT</v>
          </cell>
          <cell r="G2050">
            <v>2.725261993785888</v>
          </cell>
          <cell r="H2050">
            <v>2.5282170558531769</v>
          </cell>
          <cell r="I2050">
            <v>2.5792096876878556</v>
          </cell>
          <cell r="J2050">
            <v>0.7993916794618805</v>
          </cell>
          <cell r="K2050">
            <v>2.5000483570704723</v>
          </cell>
          <cell r="L2050">
            <v>2.2003528556682195</v>
          </cell>
          <cell r="M2050" t="str">
            <v>-</v>
          </cell>
          <cell r="N2050" t="str">
            <v>-</v>
          </cell>
        </row>
        <row r="2051">
          <cell r="A2051" t="str">
            <v>EC_2007_A_PL_HICP</v>
          </cell>
          <cell r="B2051" t="str">
            <v>EC</v>
          </cell>
          <cell r="C2051">
            <v>2007</v>
          </cell>
          <cell r="D2051" t="str">
            <v>A</v>
          </cell>
          <cell r="E2051" t="str">
            <v>HICP</v>
          </cell>
          <cell r="F2051" t="str">
            <v>PL</v>
          </cell>
          <cell r="G2051">
            <v>3.5896983960450601</v>
          </cell>
          <cell r="H2051">
            <v>2.1796508812260473</v>
          </cell>
          <cell r="I2051">
            <v>1.2665611536593735</v>
          </cell>
          <cell r="J2051">
            <v>2.4843248580597388</v>
          </cell>
          <cell r="K2051">
            <v>2.8306885953502725</v>
          </cell>
          <cell r="L2051">
            <v>2.8661376008395134</v>
          </cell>
          <cell r="M2051" t="str">
            <v>-</v>
          </cell>
          <cell r="N2051" t="str">
            <v>-</v>
          </cell>
        </row>
        <row r="2052">
          <cell r="A2052" t="str">
            <v>EC_2007_A_RO_HICP</v>
          </cell>
          <cell r="B2052" t="str">
            <v>EC</v>
          </cell>
          <cell r="C2052">
            <v>2007</v>
          </cell>
          <cell r="D2052" t="str">
            <v>A</v>
          </cell>
          <cell r="E2052" t="str">
            <v>HICP</v>
          </cell>
          <cell r="F2052" t="str">
            <v>RO</v>
          </cell>
          <cell r="G2052">
            <v>11.891831462045399</v>
          </cell>
          <cell r="H2052">
            <v>9.0682687090398062</v>
          </cell>
          <cell r="I2052">
            <v>6.6051100873698365</v>
          </cell>
          <cell r="J2052">
            <v>4.695121948874359</v>
          </cell>
          <cell r="K2052">
            <v>5.6484924321590357</v>
          </cell>
          <cell r="L2052">
            <v>4.5993096608843542</v>
          </cell>
          <cell r="M2052" t="str">
            <v>-</v>
          </cell>
          <cell r="N2052" t="str">
            <v>-</v>
          </cell>
        </row>
        <row r="2053">
          <cell r="A2053" t="str">
            <v>EC_2007_A_SI_HICP</v>
          </cell>
          <cell r="B2053" t="str">
            <v>EC</v>
          </cell>
          <cell r="C2053">
            <v>2007</v>
          </cell>
          <cell r="D2053" t="str">
            <v>A</v>
          </cell>
          <cell r="E2053" t="str">
            <v>HICP</v>
          </cell>
          <cell r="F2053" t="str">
            <v>SI</v>
          </cell>
          <cell r="G2053">
            <v>3.6561081167193255</v>
          </cell>
          <cell r="H2053">
            <v>2.4598701844262383</v>
          </cell>
          <cell r="I2053">
            <v>2.5424788135240517</v>
          </cell>
          <cell r="J2053">
            <v>3.4843919004922785</v>
          </cell>
          <cell r="K2053">
            <v>3.6921858773897531</v>
          </cell>
          <cell r="L2053">
            <v>2.8991039431487398</v>
          </cell>
          <cell r="M2053" t="str">
            <v>-</v>
          </cell>
          <cell r="N2053" t="str">
            <v>-</v>
          </cell>
        </row>
        <row r="2054">
          <cell r="A2054" t="str">
            <v>EC_2007_A_SK_HICP</v>
          </cell>
          <cell r="B2054" t="str">
            <v>EC</v>
          </cell>
          <cell r="C2054">
            <v>2007</v>
          </cell>
          <cell r="D2054" t="str">
            <v>A</v>
          </cell>
          <cell r="E2054" t="str">
            <v>HICP</v>
          </cell>
          <cell r="F2054" t="str">
            <v>SK</v>
          </cell>
          <cell r="G2054">
            <v>7.4679628811312515</v>
          </cell>
          <cell r="H2054">
            <v>2.7951960320723668</v>
          </cell>
          <cell r="I2054">
            <v>4.2642021335963731</v>
          </cell>
          <cell r="J2054">
            <v>1.7158531608158389</v>
          </cell>
          <cell r="K2054">
            <v>2.49123076861133</v>
          </cell>
          <cell r="L2054">
            <v>3.0277660022753228</v>
          </cell>
          <cell r="M2054" t="str">
            <v>-</v>
          </cell>
          <cell r="N2054" t="str">
            <v>-</v>
          </cell>
        </row>
        <row r="2055">
          <cell r="A2055" t="str">
            <v>EC_2007_A_SE_HICP</v>
          </cell>
          <cell r="B2055" t="str">
            <v>EC</v>
          </cell>
          <cell r="C2055">
            <v>2007</v>
          </cell>
          <cell r="D2055" t="str">
            <v>A</v>
          </cell>
          <cell r="E2055" t="str">
            <v>HICP</v>
          </cell>
          <cell r="F2055" t="str">
            <v>SE</v>
          </cell>
          <cell r="G2055">
            <v>1.0185114455223632</v>
          </cell>
          <cell r="H2055">
            <v>0.82171754089683802</v>
          </cell>
          <cell r="I2055">
            <v>1.4983707592689743</v>
          </cell>
          <cell r="J2055">
            <v>1.5615763213798761</v>
          </cell>
          <cell r="K2055">
            <v>1.9740990832080474</v>
          </cell>
          <cell r="L2055">
            <v>1.9748858659149215</v>
          </cell>
          <cell r="M2055" t="str">
            <v>-</v>
          </cell>
          <cell r="N2055" t="str">
            <v>-</v>
          </cell>
        </row>
        <row r="2056">
          <cell r="A2056" t="str">
            <v>EC_2007_A_GB_HICP</v>
          </cell>
          <cell r="B2056" t="str">
            <v>EC</v>
          </cell>
          <cell r="C2056">
            <v>2007</v>
          </cell>
          <cell r="D2056" t="str">
            <v>A</v>
          </cell>
          <cell r="E2056" t="str">
            <v>HICP</v>
          </cell>
          <cell r="F2056" t="str">
            <v>GB</v>
          </cell>
          <cell r="G2056">
            <v>1.3445957598154035</v>
          </cell>
          <cell r="H2056">
            <v>2.058173193420032</v>
          </cell>
          <cell r="I2056">
            <v>2.3250000000000002</v>
          </cell>
          <cell r="J2056">
            <v>2.3650134375763576</v>
          </cell>
          <cell r="K2056">
            <v>2.1738507804668572</v>
          </cell>
          <cell r="L2056">
            <v>2.0005232569004328</v>
          </cell>
          <cell r="N2056" t="str">
            <v>-</v>
          </cell>
        </row>
        <row r="2057">
          <cell r="A2057" t="str">
            <v>EC_2007_A_D3_HICP</v>
          </cell>
          <cell r="B2057" t="str">
            <v>EC</v>
          </cell>
          <cell r="C2057">
            <v>2007</v>
          </cell>
          <cell r="D2057" t="str">
            <v>A</v>
          </cell>
          <cell r="E2057" t="str">
            <v>HICP</v>
          </cell>
          <cell r="F2057" t="str">
            <v>D3</v>
          </cell>
          <cell r="G2057">
            <v>2.2663877615062944</v>
          </cell>
          <cell r="H2057">
            <v>2.284350459500728</v>
          </cell>
          <cell r="I2057">
            <v>2.3058333000000042</v>
          </cell>
          <cell r="J2057">
            <v>2.31794720155023</v>
          </cell>
          <cell r="K2057">
            <v>2.4240172732505894</v>
          </cell>
          <cell r="L2057">
            <v>2.2140481796556699</v>
          </cell>
          <cell r="N2057" t="str">
            <v>-</v>
          </cell>
        </row>
        <row r="2059">
          <cell r="A2059" t="str">
            <v>ESCB June 2007 PFR</v>
          </cell>
          <cell r="M2059" t="str">
            <v>back to top</v>
          </cell>
          <cell r="N2059" t="str">
            <v>-</v>
          </cell>
        </row>
        <row r="2061">
          <cell r="A2061" t="str">
            <v>ESCB_2007_June_BE_DEF</v>
          </cell>
          <cell r="B2061" t="str">
            <v>ESCB</v>
          </cell>
          <cell r="C2061">
            <v>2007</v>
          </cell>
          <cell r="D2061" t="str">
            <v>June</v>
          </cell>
          <cell r="E2061" t="str">
            <v>DEF</v>
          </cell>
          <cell r="F2061" t="str">
            <v>BE</v>
          </cell>
          <cell r="G2061">
            <v>-3.5093960971784938E-2</v>
          </cell>
          <cell r="H2061">
            <v>-2.2832047468202847</v>
          </cell>
          <cell r="I2061">
            <v>0.20911596607405503</v>
          </cell>
          <cell r="J2061">
            <v>-0.11415014577569889</v>
          </cell>
          <cell r="K2061">
            <v>-0.16738844002196079</v>
          </cell>
          <cell r="L2061">
            <v>-3.6103992933692916E-2</v>
          </cell>
          <cell r="M2061" t="str">
            <v>.</v>
          </cell>
          <cell r="N2061" t="str">
            <v>.</v>
          </cell>
        </row>
        <row r="2062">
          <cell r="A2062" t="str">
            <v>ESCB_2007_June_DE_DEF</v>
          </cell>
          <cell r="B2062" t="str">
            <v>ESCB</v>
          </cell>
          <cell r="C2062">
            <v>2007</v>
          </cell>
          <cell r="D2062" t="str">
            <v>June</v>
          </cell>
          <cell r="E2062" t="str">
            <v>DEF</v>
          </cell>
          <cell r="F2062" t="str">
            <v>DE</v>
          </cell>
          <cell r="G2062">
            <v>-3.7359550561797752</v>
          </cell>
          <cell r="H2062">
            <v>-3.2298081213743863</v>
          </cell>
          <cell r="I2062">
            <v>-1.6001905504309037</v>
          </cell>
          <cell r="J2062">
            <v>-0.25062553159863582</v>
          </cell>
          <cell r="K2062">
            <v>2.6345532402617042E-2</v>
          </cell>
          <cell r="L2062">
            <v>0.54511697277682536</v>
          </cell>
          <cell r="M2062" t="str">
            <v>.</v>
          </cell>
          <cell r="N2062" t="str">
            <v>.</v>
          </cell>
        </row>
        <row r="2063">
          <cell r="A2063" t="str">
            <v>ESCB_2007_June_IE_DEF</v>
          </cell>
          <cell r="B2063" t="str">
            <v>ESCB</v>
          </cell>
          <cell r="C2063">
            <v>2007</v>
          </cell>
          <cell r="D2063" t="str">
            <v>June</v>
          </cell>
          <cell r="E2063" t="str">
            <v>DEF</v>
          </cell>
          <cell r="F2063" t="str">
            <v>IE</v>
          </cell>
          <cell r="G2063">
            <v>1.3982611659630411</v>
          </cell>
          <cell r="H2063">
            <v>1.0096321078659494</v>
          </cell>
          <cell r="I2063">
            <v>2.8687272812082254</v>
          </cell>
          <cell r="J2063">
            <v>1.1203263059385837</v>
          </cell>
          <cell r="K2063">
            <v>0.55734999826603049</v>
          </cell>
          <cell r="L2063">
            <v>5.6803503843342436E-2</v>
          </cell>
          <cell r="M2063" t="str">
            <v>.</v>
          </cell>
          <cell r="N2063" t="str">
            <v>.</v>
          </cell>
        </row>
        <row r="2064">
          <cell r="A2064" t="str">
            <v>ESCB_2007_June_GR_DEF</v>
          </cell>
          <cell r="B2064" t="str">
            <v>ESCB</v>
          </cell>
          <cell r="C2064">
            <v>2007</v>
          </cell>
          <cell r="D2064" t="str">
            <v>June</v>
          </cell>
          <cell r="E2064" t="str">
            <v>DEF</v>
          </cell>
          <cell r="F2064" t="str">
            <v>GR</v>
          </cell>
          <cell r="G2064">
            <v>-7.9439724018359188</v>
          </cell>
          <cell r="H2064">
            <v>-5.4846262590563706</v>
          </cell>
          <cell r="I2064">
            <v>-2.6202148422492355</v>
          </cell>
          <cell r="J2064">
            <v>-2.4486737742314189</v>
          </cell>
          <cell r="K2064">
            <v>-2.0213507954348571</v>
          </cell>
          <cell r="L2064">
            <v>-1.7533099890185029</v>
          </cell>
          <cell r="M2064" t="str">
            <v>.</v>
          </cell>
          <cell r="N2064" t="str">
            <v>.</v>
          </cell>
        </row>
        <row r="2065">
          <cell r="A2065" t="str">
            <v>ESCB_2007_June_ES_DEF</v>
          </cell>
          <cell r="B2065" t="str">
            <v>ESCB</v>
          </cell>
          <cell r="C2065">
            <v>2007</v>
          </cell>
          <cell r="D2065" t="str">
            <v>June</v>
          </cell>
          <cell r="E2065" t="str">
            <v>DEF</v>
          </cell>
          <cell r="F2065" t="str">
            <v>ES</v>
          </cell>
          <cell r="G2065">
            <v>-0.17973922338371587</v>
          </cell>
          <cell r="H2065">
            <v>1.1034231408518369</v>
          </cell>
          <cell r="I2065">
            <v>1.8037490690839582</v>
          </cell>
          <cell r="J2065">
            <v>1.4689598608081815</v>
          </cell>
          <cell r="K2065">
            <v>1.2712250142183597</v>
          </cell>
          <cell r="L2065">
            <v>1.0099846095144442</v>
          </cell>
          <cell r="M2065" t="str">
            <v>.</v>
          </cell>
          <cell r="N2065" t="str">
            <v>.</v>
          </cell>
        </row>
        <row r="2066">
          <cell r="A2066" t="str">
            <v>ESCB_2007_June_FR_DEF</v>
          </cell>
          <cell r="B2066" t="str">
            <v>ESCB</v>
          </cell>
          <cell r="C2066">
            <v>2007</v>
          </cell>
          <cell r="D2066" t="str">
            <v>June</v>
          </cell>
          <cell r="E2066" t="str">
            <v>DEF</v>
          </cell>
          <cell r="F2066" t="str">
            <v>FR</v>
          </cell>
          <cell r="G2066">
            <v>-3.6013369562140216</v>
          </cell>
          <cell r="H2066">
            <v>-2.9607880688343644</v>
          </cell>
          <cell r="I2066">
            <v>-2.5408591430547256</v>
          </cell>
          <cell r="J2066">
            <v>-2.3410778902475893</v>
          </cell>
          <cell r="K2066">
            <v>-2.0645358926983777</v>
          </cell>
          <cell r="L2066">
            <v>-1.7079883826896751</v>
          </cell>
          <cell r="M2066" t="str">
            <v>.</v>
          </cell>
          <cell r="N2066" t="str">
            <v>.</v>
          </cell>
        </row>
        <row r="2067">
          <cell r="A2067" t="str">
            <v>ESCB_2007_June_IT_DEF</v>
          </cell>
          <cell r="B2067" t="str">
            <v>ESCB</v>
          </cell>
          <cell r="C2067">
            <v>2007</v>
          </cell>
          <cell r="D2067" t="str">
            <v>June</v>
          </cell>
          <cell r="E2067" t="str">
            <v>DEF</v>
          </cell>
          <cell r="F2067" t="str">
            <v>IT</v>
          </cell>
          <cell r="G2067">
            <v>-3.4566452289364054</v>
          </cell>
          <cell r="H2067">
            <v>-4.1827823095215342</v>
          </cell>
          <cell r="I2067">
            <v>-4.4397421446779557</v>
          </cell>
          <cell r="J2067">
            <v>-1.9989660071598143</v>
          </cell>
          <cell r="K2067">
            <v>-2.230260098835803</v>
          </cell>
          <cell r="L2067">
            <v>-2.1744595046702777</v>
          </cell>
          <cell r="M2067" t="str">
            <v>.</v>
          </cell>
          <cell r="N2067" t="str">
            <v>.</v>
          </cell>
        </row>
        <row r="2068">
          <cell r="A2068" t="str">
            <v>ESCB_2007_June_LU_DEF</v>
          </cell>
          <cell r="B2068" t="str">
            <v>ESCB</v>
          </cell>
          <cell r="C2068">
            <v>2007</v>
          </cell>
          <cell r="D2068" t="str">
            <v>June</v>
          </cell>
          <cell r="E2068" t="str">
            <v>DEF</v>
          </cell>
          <cell r="F2068" t="str">
            <v>LU</v>
          </cell>
          <cell r="G2068">
            <v>-1.2191761032149089</v>
          </cell>
          <cell r="H2068">
            <v>-0.26880842552149242</v>
          </cell>
          <cell r="I2068">
            <v>9.3874414608468348E-2</v>
          </cell>
          <cell r="J2068">
            <v>9.5959088664353417E-2</v>
          </cell>
          <cell r="K2068">
            <v>0.70777210155901593</v>
          </cell>
          <cell r="L2068">
            <v>0.69019938655635371</v>
          </cell>
          <cell r="M2068" t="str">
            <v>.</v>
          </cell>
          <cell r="N2068" t="str">
            <v>.</v>
          </cell>
        </row>
        <row r="2069">
          <cell r="A2069" t="str">
            <v>ESCB_2007_June_NL_DEF</v>
          </cell>
          <cell r="B2069" t="str">
            <v>ESCB</v>
          </cell>
          <cell r="C2069">
            <v>2007</v>
          </cell>
          <cell r="D2069" t="str">
            <v>June</v>
          </cell>
          <cell r="E2069" t="str">
            <v>DEF</v>
          </cell>
          <cell r="F2069" t="str">
            <v>NL</v>
          </cell>
          <cell r="G2069">
            <v>-1.8058441903097657</v>
          </cell>
          <cell r="H2069">
            <v>-0.28280654845484787</v>
          </cell>
          <cell r="I2069">
            <v>0.57357609922790742</v>
          </cell>
          <cell r="J2069">
            <v>-0.63857121720082421</v>
          </cell>
          <cell r="K2069">
            <v>0.32649398609121816</v>
          </cell>
          <cell r="L2069">
            <v>0.56146470195075726</v>
          </cell>
          <cell r="M2069" t="str">
            <v>.</v>
          </cell>
          <cell r="N2069" t="str">
            <v>.</v>
          </cell>
        </row>
        <row r="2070">
          <cell r="A2070" t="str">
            <v>ESCB_2007_June_AT_DEF</v>
          </cell>
          <cell r="B2070" t="str">
            <v>ESCB</v>
          </cell>
          <cell r="C2070">
            <v>2007</v>
          </cell>
          <cell r="D2070" t="str">
            <v>June</v>
          </cell>
          <cell r="E2070" t="str">
            <v>DEF</v>
          </cell>
          <cell r="F2070" t="str">
            <v>AT</v>
          </cell>
          <cell r="G2070">
            <v>-1.2004995367199773</v>
          </cell>
          <cell r="H2070">
            <v>-1.5773381617835456</v>
          </cell>
          <cell r="I2070">
            <v>-1.119549247256804</v>
          </cell>
          <cell r="J2070">
            <v>-0.73427434077795606</v>
          </cell>
          <cell r="K2070">
            <v>-0.45738366449337153</v>
          </cell>
          <cell r="L2070">
            <v>-0.22955093416938582</v>
          </cell>
          <cell r="M2070" t="str">
            <v>.</v>
          </cell>
          <cell r="N2070" t="str">
            <v>.</v>
          </cell>
        </row>
        <row r="2071">
          <cell r="A2071" t="str">
            <v>ESCB_2007_June_PT_DEF</v>
          </cell>
          <cell r="B2071" t="str">
            <v>ESCB</v>
          </cell>
          <cell r="C2071">
            <v>2007</v>
          </cell>
          <cell r="D2071" t="str">
            <v>June</v>
          </cell>
          <cell r="E2071" t="str">
            <v>DEF</v>
          </cell>
          <cell r="F2071" t="str">
            <v>PT</v>
          </cell>
          <cell r="G2071">
            <v>-3.32183720793198</v>
          </cell>
          <cell r="H2071">
            <v>-6.092644540882806</v>
          </cell>
          <cell r="I2071">
            <v>-3.9275949416355034</v>
          </cell>
          <cell r="J2071">
            <v>-3.3011041254666069</v>
          </cell>
          <cell r="K2071">
            <v>-2.6407563735796189</v>
          </cell>
          <cell r="L2071">
            <v>-2.242809185650771</v>
          </cell>
          <cell r="M2071" t="str">
            <v>.</v>
          </cell>
          <cell r="N2071" t="str">
            <v>.</v>
          </cell>
        </row>
        <row r="2072">
          <cell r="A2072" t="str">
            <v>ESCB_2007_June_SI_DEF</v>
          </cell>
          <cell r="B2072" t="str">
            <v>ESCB</v>
          </cell>
          <cell r="C2072">
            <v>2007</v>
          </cell>
          <cell r="D2072" t="str">
            <v>June</v>
          </cell>
          <cell r="E2072" t="str">
            <v>DEF</v>
          </cell>
          <cell r="F2072" t="str">
            <v>SI</v>
          </cell>
          <cell r="G2072">
            <v>-2.2963472413266084</v>
          </cell>
          <cell r="H2072">
            <v>-1.476923076923077</v>
          </cell>
          <cell r="I2072">
            <v>-1.4023405972558516</v>
          </cell>
          <cell r="J2072">
            <v>-1.8320419110957744</v>
          </cell>
          <cell r="K2072">
            <v>-1.7435022933082442</v>
          </cell>
          <cell r="L2072">
            <v>-1.37717430380797</v>
          </cell>
          <cell r="M2072" t="str">
            <v>.</v>
          </cell>
          <cell r="N2072" t="str">
            <v>.</v>
          </cell>
        </row>
        <row r="2073">
          <cell r="A2073" t="str">
            <v>ESCB_2007_June_FI_DEF</v>
          </cell>
          <cell r="B2073" t="str">
            <v>ESCB</v>
          </cell>
          <cell r="C2073">
            <v>2007</v>
          </cell>
          <cell r="D2073" t="str">
            <v>June</v>
          </cell>
          <cell r="E2073" t="str">
            <v>DEF</v>
          </cell>
          <cell r="F2073" t="str">
            <v>FI</v>
          </cell>
          <cell r="G2073">
            <v>2.3144835734681153</v>
          </cell>
          <cell r="H2073">
            <v>2.7309400491212887</v>
          </cell>
          <cell r="I2073">
            <v>3.8693117187081252</v>
          </cell>
          <cell r="J2073">
            <v>4.1172476233589856</v>
          </cell>
          <cell r="K2073">
            <v>3.4630333202323245</v>
          </cell>
          <cell r="L2073">
            <v>3.387095926550733</v>
          </cell>
          <cell r="M2073" t="str">
            <v>.</v>
          </cell>
          <cell r="N2073" t="str">
            <v>.</v>
          </cell>
        </row>
        <row r="2074">
          <cell r="A2074" t="str">
            <v>ESCB_2007_June_BG_DEF</v>
          </cell>
          <cell r="B2074" t="str">
            <v>ESCB</v>
          </cell>
          <cell r="C2074">
            <v>2007</v>
          </cell>
          <cell r="D2074" t="str">
            <v>June</v>
          </cell>
          <cell r="E2074" t="str">
            <v>DEF</v>
          </cell>
          <cell r="F2074" t="str">
            <v>BG</v>
          </cell>
          <cell r="G2074">
            <v>2.1502401691384203</v>
          </cell>
          <cell r="H2074">
            <v>1.8728469783568678</v>
          </cell>
          <cell r="I2074">
            <v>3.3258906336670089</v>
          </cell>
          <cell r="J2074">
            <v>2.3365492736431559</v>
          </cell>
          <cell r="K2074">
            <v>2.3328536451190631</v>
          </cell>
          <cell r="L2074">
            <v>2.3055262205045643</v>
          </cell>
        </row>
        <row r="2075">
          <cell r="A2075" t="str">
            <v>ESCB_2007_June_CZ_DEF</v>
          </cell>
          <cell r="B2075" t="str">
            <v>ESCB</v>
          </cell>
          <cell r="C2075">
            <v>2007</v>
          </cell>
          <cell r="D2075" t="str">
            <v>June</v>
          </cell>
          <cell r="E2075" t="str">
            <v>DEF</v>
          </cell>
          <cell r="F2075" t="str">
            <v>CZ</v>
          </cell>
          <cell r="G2075">
            <v>-2.9096100048183069</v>
          </cell>
          <cell r="H2075">
            <v>-3.5289491394863952</v>
          </cell>
          <cell r="I2075">
            <v>-2.948890884951278</v>
          </cell>
          <cell r="J2075">
            <v>-3.5263447875888065</v>
          </cell>
          <cell r="K2075">
            <v>-3.4371154053762281</v>
          </cell>
          <cell r="L2075">
            <v>-3.4737749999999998</v>
          </cell>
          <cell r="M2075" t="str">
            <v>.</v>
          </cell>
          <cell r="N2075" t="str">
            <v>.</v>
          </cell>
        </row>
        <row r="2076">
          <cell r="A2076" t="str">
            <v>ESCB_2007_June_DK_DEF</v>
          </cell>
          <cell r="B2076" t="str">
            <v>ESCB</v>
          </cell>
          <cell r="C2076">
            <v>2007</v>
          </cell>
          <cell r="D2076" t="str">
            <v>June</v>
          </cell>
          <cell r="E2076" t="str">
            <v>DEF</v>
          </cell>
          <cell r="F2076" t="str">
            <v>DK</v>
          </cell>
          <cell r="G2076">
            <v>1.973484957496173</v>
          </cell>
          <cell r="H2076">
            <v>4.6632434839142842</v>
          </cell>
          <cell r="I2076">
            <v>4.2040222108047045</v>
          </cell>
          <cell r="J2076">
            <v>2.9147378074178265</v>
          </cell>
          <cell r="K2076">
            <v>2.7668115298648357</v>
          </cell>
          <cell r="L2076">
            <v>2.6311923705762532</v>
          </cell>
          <cell r="M2076" t="str">
            <v>.</v>
          </cell>
          <cell r="N2076" t="str">
            <v>.</v>
          </cell>
        </row>
        <row r="2077">
          <cell r="A2077" t="str">
            <v>ESCB_2007_June_EE_DEF</v>
          </cell>
          <cell r="B2077" t="str">
            <v>ESCB</v>
          </cell>
          <cell r="C2077">
            <v>2007</v>
          </cell>
          <cell r="D2077" t="str">
            <v>June</v>
          </cell>
          <cell r="E2077" t="str">
            <v>DEF</v>
          </cell>
          <cell r="F2077" t="str">
            <v>EE</v>
          </cell>
          <cell r="G2077">
            <v>2.3334287700928464</v>
          </cell>
          <cell r="H2077">
            <v>2.3465578809906278</v>
          </cell>
          <cell r="I2077">
            <v>3.7715833317037877</v>
          </cell>
          <cell r="J2077">
            <v>3.5048953704218677</v>
          </cell>
          <cell r="K2077">
            <v>1.4166645238786177</v>
          </cell>
          <cell r="L2077">
            <v>1.0378546845035943</v>
          </cell>
          <cell r="M2077" t="str">
            <v>.</v>
          </cell>
          <cell r="N2077" t="str">
            <v>.</v>
          </cell>
        </row>
        <row r="2078">
          <cell r="A2078" t="str">
            <v>ESCB_2007_June_CY_DEF</v>
          </cell>
          <cell r="B2078" t="str">
            <v>ESCB</v>
          </cell>
          <cell r="C2078">
            <v>2007</v>
          </cell>
          <cell r="D2078" t="str">
            <v>June</v>
          </cell>
          <cell r="E2078" t="str">
            <v>DEF</v>
          </cell>
          <cell r="F2078" t="str">
            <v>CY</v>
          </cell>
          <cell r="G2078">
            <v>-4.0582965709491452</v>
          </cell>
          <cell r="H2078">
            <v>-2.3354024626030325</v>
          </cell>
          <cell r="I2078">
            <v>-1.5367670010081671</v>
          </cell>
          <cell r="J2078">
            <v>-1.4130214319518626</v>
          </cell>
          <cell r="K2078">
            <v>-1.0842395030217375</v>
          </cell>
          <cell r="L2078">
            <v>-0.79380790244674948</v>
          </cell>
          <cell r="M2078" t="str">
            <v>.</v>
          </cell>
          <cell r="N2078" t="str">
            <v>.</v>
          </cell>
        </row>
        <row r="2079">
          <cell r="A2079" t="str">
            <v>ESCB_2007_June_LV_DEF</v>
          </cell>
          <cell r="B2079" t="str">
            <v>ESCB</v>
          </cell>
          <cell r="C2079">
            <v>2007</v>
          </cell>
          <cell r="D2079" t="str">
            <v>June</v>
          </cell>
          <cell r="E2079" t="str">
            <v>DEF</v>
          </cell>
          <cell r="F2079" t="str">
            <v>LV</v>
          </cell>
          <cell r="G2079">
            <v>-1.0221923335574983</v>
          </cell>
          <cell r="H2079">
            <v>-0.22077491996909152</v>
          </cell>
          <cell r="I2079">
            <v>0.4172214824678207</v>
          </cell>
          <cell r="J2079">
            <v>-0.35892176970407269</v>
          </cell>
          <cell r="K2079">
            <v>0.19863438857852267</v>
          </cell>
          <cell r="L2079">
            <v>0.19212295869356388</v>
          </cell>
          <cell r="M2079" t="str">
            <v>.</v>
          </cell>
          <cell r="N2079" t="str">
            <v>.</v>
          </cell>
        </row>
        <row r="2080">
          <cell r="A2080" t="str">
            <v>ESCB_2007_June_LT_DEF</v>
          </cell>
          <cell r="B2080" t="str">
            <v>ESCB</v>
          </cell>
          <cell r="C2080">
            <v>2007</v>
          </cell>
          <cell r="D2080" t="str">
            <v>June</v>
          </cell>
          <cell r="E2080" t="str">
            <v>DEF</v>
          </cell>
          <cell r="F2080" t="str">
            <v>LT</v>
          </cell>
          <cell r="G2080">
            <v>-1.5386581878025789</v>
          </cell>
          <cell r="H2080">
            <v>-0.5084269662921348</v>
          </cell>
          <cell r="I2080">
            <v>-0.27442036321059626</v>
          </cell>
          <cell r="J2080">
            <v>-0.31006579444906601</v>
          </cell>
          <cell r="K2080">
            <v>-1.2942725736074532</v>
          </cell>
          <cell r="L2080">
            <v>-1.2829845313921746</v>
          </cell>
          <cell r="M2080" t="str">
            <v>.</v>
          </cell>
          <cell r="N2080" t="str">
            <v>.</v>
          </cell>
        </row>
        <row r="2081">
          <cell r="A2081" t="str">
            <v>ESCB_2007_June_HU_DEF</v>
          </cell>
          <cell r="B2081" t="str">
            <v>ESCB</v>
          </cell>
          <cell r="C2081">
            <v>2007</v>
          </cell>
          <cell r="D2081" t="str">
            <v>June</v>
          </cell>
          <cell r="E2081" t="str">
            <v>DEF</v>
          </cell>
          <cell r="F2081" t="str">
            <v>HU</v>
          </cell>
          <cell r="G2081">
            <v>-6.4520178367615735</v>
          </cell>
          <cell r="H2081">
            <v>-7.7892073096542571</v>
          </cell>
          <cell r="I2081">
            <v>-9.1836487837175405</v>
          </cell>
          <cell r="J2081">
            <v>-6.0444708136049359</v>
          </cell>
          <cell r="K2081">
            <v>-3.8870621612774161</v>
          </cell>
          <cell r="L2081">
            <v>-3.3678035470668486</v>
          </cell>
          <cell r="M2081" t="str">
            <v>.</v>
          </cell>
          <cell r="N2081" t="str">
            <v>.</v>
          </cell>
        </row>
        <row r="2082">
          <cell r="A2082" t="str">
            <v>ESCB_2007_June_MT_DEF</v>
          </cell>
          <cell r="B2082" t="str">
            <v>ESCB</v>
          </cell>
          <cell r="C2082">
            <v>2007</v>
          </cell>
          <cell r="D2082" t="str">
            <v>June</v>
          </cell>
          <cell r="E2082" t="str">
            <v>DEF</v>
          </cell>
          <cell r="F2082" t="str">
            <v>MT</v>
          </cell>
          <cell r="G2082">
            <v>-4.9491019565416545</v>
          </cell>
          <cell r="H2082">
            <v>-3.1038448147926725</v>
          </cell>
          <cell r="I2082">
            <v>-2.5516787096718878</v>
          </cell>
          <cell r="J2082">
            <v>-1.9488270555782785</v>
          </cell>
          <cell r="K2082">
            <v>-1.3370487417540571</v>
          </cell>
          <cell r="L2082">
            <v>-0.19994132555353622</v>
          </cell>
          <cell r="M2082" t="str">
            <v>.</v>
          </cell>
          <cell r="N2082" t="str">
            <v>.</v>
          </cell>
        </row>
        <row r="2083">
          <cell r="A2083" t="str">
            <v>ESCB_2007_June_PL_DEF</v>
          </cell>
          <cell r="B2083" t="str">
            <v>ESCB</v>
          </cell>
          <cell r="C2083">
            <v>2007</v>
          </cell>
          <cell r="D2083" t="str">
            <v>June</v>
          </cell>
          <cell r="E2083" t="str">
            <v>DEF</v>
          </cell>
          <cell r="F2083" t="str">
            <v>PL</v>
          </cell>
          <cell r="G2083">
            <v>-5.6985218563217517</v>
          </cell>
          <cell r="H2083">
            <v>-4.3245993903711204</v>
          </cell>
          <cell r="I2083">
            <v>-3.9299964071629825</v>
          </cell>
          <cell r="J2083">
            <v>-3.6924080071290399</v>
          </cell>
          <cell r="K2083">
            <v>-3.2765456011373448</v>
          </cell>
          <cell r="L2083">
            <v>-2.7545804267989498</v>
          </cell>
          <cell r="M2083" t="str">
            <v>.</v>
          </cell>
          <cell r="N2083" t="str">
            <v>.</v>
          </cell>
        </row>
        <row r="2084">
          <cell r="A2084" t="str">
            <v>ESCB_2007_June_RO_DEF</v>
          </cell>
          <cell r="B2084" t="str">
            <v>ESCB</v>
          </cell>
          <cell r="C2084">
            <v>2007</v>
          </cell>
          <cell r="D2084" t="str">
            <v>June</v>
          </cell>
          <cell r="E2084" t="str">
            <v>DEF</v>
          </cell>
          <cell r="F2084" t="str">
            <v>RO</v>
          </cell>
          <cell r="G2084">
            <v>-1.5108472279892535</v>
          </cell>
          <cell r="H2084">
            <v>-1.3781740391698878</v>
          </cell>
          <cell r="I2084">
            <v>-1.9031505353106437</v>
          </cell>
          <cell r="J2084">
            <v>-3.2346555789954796</v>
          </cell>
          <cell r="K2084">
            <v>-3.0829968012467455</v>
          </cell>
          <cell r="L2084">
            <v>-2.8165466147453526</v>
          </cell>
        </row>
        <row r="2085">
          <cell r="A2085" t="str">
            <v>ESCB_2007_June_SK_DEF</v>
          </cell>
          <cell r="B2085" t="str">
            <v>ESCB</v>
          </cell>
          <cell r="C2085">
            <v>2007</v>
          </cell>
          <cell r="D2085" t="str">
            <v>June</v>
          </cell>
          <cell r="E2085" t="str">
            <v>DEF</v>
          </cell>
          <cell r="F2085" t="str">
            <v>SK</v>
          </cell>
          <cell r="G2085">
            <v>-2.4052913753945733</v>
          </cell>
          <cell r="H2085">
            <v>-2.8326505253441061</v>
          </cell>
          <cell r="I2085">
            <v>-3.386680503073161</v>
          </cell>
          <cell r="J2085">
            <v>-2.7877111944981752</v>
          </cell>
          <cell r="K2085">
            <v>-2.1660143136717602</v>
          </cell>
          <cell r="L2085">
            <v>-1.7766893887125965</v>
          </cell>
          <cell r="M2085" t="str">
            <v>.</v>
          </cell>
          <cell r="N2085" t="str">
            <v>.</v>
          </cell>
        </row>
        <row r="2086">
          <cell r="A2086" t="str">
            <v>ESCB_2007_June_SE_DEF</v>
          </cell>
          <cell r="B2086" t="str">
            <v>ESCB</v>
          </cell>
          <cell r="C2086">
            <v>2007</v>
          </cell>
          <cell r="D2086" t="str">
            <v>June</v>
          </cell>
          <cell r="E2086" t="str">
            <v>DEF</v>
          </cell>
          <cell r="F2086" t="str">
            <v>SE</v>
          </cell>
          <cell r="G2086">
            <v>0.81545977943561465</v>
          </cell>
          <cell r="H2086">
            <v>2.0669922678762065</v>
          </cell>
          <cell r="I2086">
            <v>2.231423767937847</v>
          </cell>
          <cell r="J2086">
            <v>2.0447899040607767</v>
          </cell>
          <cell r="K2086">
            <v>2.569198647086266</v>
          </cell>
          <cell r="L2086">
            <v>2.3992628888816458</v>
          </cell>
          <cell r="M2086" t="str">
            <v>.</v>
          </cell>
          <cell r="N2086" t="str">
            <v>.</v>
          </cell>
        </row>
        <row r="2087">
          <cell r="A2087" t="str">
            <v>ESCB_2007_June_GB_DEF</v>
          </cell>
          <cell r="B2087" t="str">
            <v>ESCB</v>
          </cell>
          <cell r="C2087">
            <v>2007</v>
          </cell>
          <cell r="D2087" t="str">
            <v>June</v>
          </cell>
          <cell r="E2087" t="str">
            <v>DEF</v>
          </cell>
          <cell r="F2087" t="str">
            <v>GB</v>
          </cell>
          <cell r="G2087">
            <v>-3.1444085779345894</v>
          </cell>
          <cell r="H2087">
            <v>-3.0799540804808418</v>
          </cell>
          <cell r="I2087">
            <v>-2.769572875251344</v>
          </cell>
          <cell r="J2087">
            <v>-2.6492917529472133</v>
          </cell>
          <cell r="K2087">
            <v>-2.2843168079444629</v>
          </cell>
          <cell r="L2087">
            <v>-2.0112211449732915</v>
          </cell>
          <cell r="M2087" t="str">
            <v>.</v>
          </cell>
          <cell r="N2087" t="str">
            <v>.</v>
          </cell>
        </row>
        <row r="2088">
          <cell r="A2088" t="str">
            <v>ESCB_2007_June_I3_DEF</v>
          </cell>
          <cell r="B2088" t="str">
            <v>ESCB</v>
          </cell>
          <cell r="C2088">
            <v>2007</v>
          </cell>
          <cell r="D2088" t="str">
            <v>June</v>
          </cell>
          <cell r="E2088" t="str">
            <v>DEF</v>
          </cell>
          <cell r="F2088" t="str">
            <v>I3</v>
          </cell>
          <cell r="G2088">
            <v>-2.7910431161639062</v>
          </cell>
          <cell r="H2088">
            <v>-2.467601926412831</v>
          </cell>
          <cell r="I2088">
            <v>-1.5413255968813484</v>
          </cell>
          <cell r="J2088">
            <v>-0.82248281292515923</v>
          </cell>
          <cell r="K2088">
            <v>-0.68141809446256796</v>
          </cell>
          <cell r="L2088">
            <v>-0.45698469734822594</v>
          </cell>
          <cell r="M2088" t="str">
            <v>.</v>
          </cell>
          <cell r="N2088" t="str">
            <v>.</v>
          </cell>
        </row>
        <row r="2089">
          <cell r="A2089" t="str">
            <v>ESCB_2007_June_D3_DEF</v>
          </cell>
          <cell r="B2089" t="str">
            <v>ESCB</v>
          </cell>
          <cell r="C2089">
            <v>2007</v>
          </cell>
          <cell r="D2089" t="str">
            <v>June</v>
          </cell>
          <cell r="E2089" t="str">
            <v>DEF</v>
          </cell>
          <cell r="F2089" t="str">
            <v>D3</v>
          </cell>
          <cell r="G2089">
            <v>-2.7319479092072521</v>
          </cell>
          <cell r="H2089">
            <v>-2.3802807989900665</v>
          </cell>
          <cell r="I2089">
            <v>-1.6543273475570717</v>
          </cell>
          <cell r="J2089">
            <v>-1.1345019353816053</v>
          </cell>
          <cell r="K2089">
            <v>-0.93503645865109519</v>
          </cell>
          <cell r="L2089">
            <v>-0.71804987195981007</v>
          </cell>
          <cell r="M2089" t="str">
            <v>.</v>
          </cell>
          <cell r="N2089" t="str">
            <v>.</v>
          </cell>
        </row>
        <row r="2090">
          <cell r="A2090" t="str">
            <v>ESCB_2007_June_BE_MAL</v>
          </cell>
          <cell r="B2090" t="str">
            <v>ESCB</v>
          </cell>
          <cell r="C2090">
            <v>2007</v>
          </cell>
          <cell r="D2090" t="str">
            <v>June</v>
          </cell>
          <cell r="E2090" t="str">
            <v>MAL</v>
          </cell>
          <cell r="F2090" t="str">
            <v>BE</v>
          </cell>
          <cell r="G2090">
            <v>94.268734769445459</v>
          </cell>
          <cell r="H2090">
            <v>93.161774483831181</v>
          </cell>
          <cell r="I2090">
            <v>88.823343811418667</v>
          </cell>
          <cell r="J2090">
            <v>85.61443476054481</v>
          </cell>
          <cell r="K2090">
            <v>82.724265084275899</v>
          </cell>
          <cell r="L2090">
            <v>79.906560627280271</v>
          </cell>
          <cell r="M2090" t="str">
            <v>.</v>
          </cell>
          <cell r="N2090" t="str">
            <v>.</v>
          </cell>
        </row>
        <row r="2091">
          <cell r="A2091" t="str">
            <v>ESCB_2007_June_DE_MAL</v>
          </cell>
          <cell r="B2091" t="str">
            <v>ESCB</v>
          </cell>
          <cell r="C2091">
            <v>2007</v>
          </cell>
          <cell r="D2091" t="str">
            <v>June</v>
          </cell>
          <cell r="E2091" t="str">
            <v>MAL</v>
          </cell>
          <cell r="F2091" t="str">
            <v>DE</v>
          </cell>
          <cell r="G2091">
            <v>65.744291409931137</v>
          </cell>
          <cell r="H2091">
            <v>67.897367246764844</v>
          </cell>
          <cell r="I2091">
            <v>67.856913949157686</v>
          </cell>
          <cell r="J2091">
            <v>64.442471737532728</v>
          </cell>
          <cell r="K2091">
            <v>62.225520941116542</v>
          </cell>
          <cell r="L2091">
            <v>60.061965204154589</v>
          </cell>
          <cell r="M2091" t="str">
            <v>.</v>
          </cell>
          <cell r="N2091" t="str">
            <v>.</v>
          </cell>
        </row>
        <row r="2092">
          <cell r="A2092" t="str">
            <v>ESCB_2007_June_IE_MAL</v>
          </cell>
          <cell r="B2092" t="str">
            <v>ESCB</v>
          </cell>
          <cell r="C2092">
            <v>2007</v>
          </cell>
          <cell r="D2092" t="str">
            <v>June</v>
          </cell>
          <cell r="E2092" t="str">
            <v>MAL</v>
          </cell>
          <cell r="F2092" t="str">
            <v>IE</v>
          </cell>
          <cell r="G2092">
            <v>29.712202427339072</v>
          </cell>
          <cell r="H2092">
            <v>27.443644012583533</v>
          </cell>
          <cell r="I2092">
            <v>24.895474842856736</v>
          </cell>
          <cell r="J2092">
            <v>23.711591780517725</v>
          </cell>
          <cell r="K2092">
            <v>23.36663112029289</v>
          </cell>
          <cell r="L2092">
            <v>23.221184443192559</v>
          </cell>
          <cell r="M2092" t="str">
            <v>.</v>
          </cell>
          <cell r="N2092" t="str">
            <v>.</v>
          </cell>
        </row>
        <row r="2093">
          <cell r="A2093" t="str">
            <v>ESCB_2007_June_GR_MAL</v>
          </cell>
          <cell r="B2093" t="str">
            <v>ESCB</v>
          </cell>
          <cell r="C2093">
            <v>2007</v>
          </cell>
          <cell r="D2093" t="str">
            <v>June</v>
          </cell>
          <cell r="E2093" t="str">
            <v>MAL</v>
          </cell>
          <cell r="F2093" t="str">
            <v>GR</v>
          </cell>
          <cell r="G2093">
            <v>108.4819228462685</v>
          </cell>
          <cell r="H2093">
            <v>107.49801201625728</v>
          </cell>
          <cell r="I2093">
            <v>104.61291000087085</v>
          </cell>
          <cell r="J2093">
            <v>100.52065934275707</v>
          </cell>
          <cell r="K2093">
            <v>95.595232277640307</v>
          </cell>
          <cell r="L2093">
            <v>93.470360317427421</v>
          </cell>
          <cell r="M2093" t="str">
            <v>.</v>
          </cell>
          <cell r="N2093" t="str">
            <v>.</v>
          </cell>
        </row>
        <row r="2094">
          <cell r="A2094" t="str">
            <v>ESCB_2007_June_ES_MAL</v>
          </cell>
          <cell r="B2094" t="str">
            <v>ESCB</v>
          </cell>
          <cell r="C2094">
            <v>2007</v>
          </cell>
          <cell r="D2094" t="str">
            <v>June</v>
          </cell>
          <cell r="E2094" t="str">
            <v>MAL</v>
          </cell>
          <cell r="F2094" t="str">
            <v>ES</v>
          </cell>
          <cell r="G2094">
            <v>46.228928254291716</v>
          </cell>
          <cell r="H2094">
            <v>43.169566681944438</v>
          </cell>
          <cell r="I2094">
            <v>39.852938314199406</v>
          </cell>
          <cell r="J2094">
            <v>36.953016061993189</v>
          </cell>
          <cell r="K2094">
            <v>34.474227138635094</v>
          </cell>
          <cell r="L2094">
            <v>32.561333603072292</v>
          </cell>
          <cell r="M2094" t="str">
            <v>.</v>
          </cell>
          <cell r="N2094" t="str">
            <v>.</v>
          </cell>
        </row>
        <row r="2095">
          <cell r="A2095" t="str">
            <v>ESCB_2007_June_FR_MAL</v>
          </cell>
          <cell r="B2095" t="str">
            <v>ESCB</v>
          </cell>
          <cell r="C2095">
            <v>2007</v>
          </cell>
          <cell r="D2095" t="str">
            <v>June</v>
          </cell>
          <cell r="E2095" t="str">
            <v>MAL</v>
          </cell>
          <cell r="F2095" t="str">
            <v>FR</v>
          </cell>
          <cell r="G2095">
            <v>64.349360223444435</v>
          </cell>
          <cell r="H2095">
            <v>66.17446320290631</v>
          </cell>
          <cell r="I2095">
            <v>63.739285636071251</v>
          </cell>
          <cell r="J2095">
            <v>63.077835976957786</v>
          </cell>
          <cell r="K2095">
            <v>62.245129064809525</v>
          </cell>
          <cell r="L2095">
            <v>61.348571447952708</v>
          </cell>
          <cell r="M2095" t="str">
            <v>.</v>
          </cell>
          <cell r="N2095" t="str">
            <v>.</v>
          </cell>
        </row>
        <row r="2096">
          <cell r="A2096" t="str">
            <v>ESCB_2007_June_IT_MAL</v>
          </cell>
          <cell r="B2096" t="str">
            <v>ESCB</v>
          </cell>
          <cell r="C2096">
            <v>2007</v>
          </cell>
          <cell r="D2096" t="str">
            <v>June</v>
          </cell>
          <cell r="E2096" t="str">
            <v>MAL</v>
          </cell>
          <cell r="F2096" t="str">
            <v>IT</v>
          </cell>
          <cell r="G2096">
            <v>103.77242206079799</v>
          </cell>
          <cell r="H2096">
            <v>106.17533632034899</v>
          </cell>
          <cell r="I2096">
            <v>106.77409056927574</v>
          </cell>
          <cell r="J2096">
            <v>105.42227668554507</v>
          </cell>
          <cell r="K2096">
            <v>104.5079578738396</v>
          </cell>
          <cell r="L2096">
            <v>103.48714053632087</v>
          </cell>
          <cell r="M2096" t="str">
            <v>.</v>
          </cell>
          <cell r="N2096" t="str">
            <v>.</v>
          </cell>
        </row>
        <row r="2097">
          <cell r="A2097" t="str">
            <v>ESCB_2007_June_LU_MAL</v>
          </cell>
          <cell r="B2097" t="str">
            <v>ESCB</v>
          </cell>
          <cell r="C2097">
            <v>2007</v>
          </cell>
          <cell r="D2097" t="str">
            <v>June</v>
          </cell>
          <cell r="E2097" t="str">
            <v>MAL</v>
          </cell>
          <cell r="F2097" t="str">
            <v>LU</v>
          </cell>
          <cell r="G2097">
            <v>6.5732087227414331</v>
          </cell>
          <cell r="H2097">
            <v>6.1280292824971765</v>
          </cell>
          <cell r="I2097">
            <v>6.821006328884156</v>
          </cell>
          <cell r="J2097">
            <v>7.1154017348520338</v>
          </cell>
          <cell r="K2097">
            <v>7.3883193447835946</v>
          </cell>
          <cell r="L2097">
            <v>7.6273628552495838</v>
          </cell>
          <cell r="M2097" t="str">
            <v>.</v>
          </cell>
          <cell r="N2097" t="str">
            <v>.</v>
          </cell>
        </row>
        <row r="2098">
          <cell r="A2098" t="str">
            <v>ESCB_2007_June_NL_MAL</v>
          </cell>
          <cell r="B2098" t="str">
            <v>ESCB</v>
          </cell>
          <cell r="C2098">
            <v>2007</v>
          </cell>
          <cell r="D2098" t="str">
            <v>June</v>
          </cell>
          <cell r="E2098" t="str">
            <v>MAL</v>
          </cell>
          <cell r="F2098" t="str">
            <v>NL</v>
          </cell>
          <cell r="G2098">
            <v>52.588322234788322</v>
          </cell>
          <cell r="H2098">
            <v>52.671038631770053</v>
          </cell>
          <cell r="I2098">
            <v>48.678577652505325</v>
          </cell>
          <cell r="J2098">
            <v>47.325001894602373</v>
          </cell>
          <cell r="K2098">
            <v>45.929524236828932</v>
          </cell>
          <cell r="L2098">
            <v>43.991309531433977</v>
          </cell>
          <cell r="M2098" t="str">
            <v>.</v>
          </cell>
          <cell r="N2098" t="str">
            <v>.</v>
          </cell>
        </row>
        <row r="2099">
          <cell r="A2099" t="str">
            <v>ESCB_2007_June_AT_MAL</v>
          </cell>
          <cell r="B2099" t="str">
            <v>ESCB</v>
          </cell>
          <cell r="C2099">
            <v>2007</v>
          </cell>
          <cell r="D2099" t="str">
            <v>June</v>
          </cell>
          <cell r="E2099" t="str">
            <v>MAL</v>
          </cell>
          <cell r="F2099" t="str">
            <v>AT</v>
          </cell>
          <cell r="G2099">
            <v>63.86208037113289</v>
          </cell>
          <cell r="H2099">
            <v>63.468511987623152</v>
          </cell>
          <cell r="I2099">
            <v>62.213769784885386</v>
          </cell>
          <cell r="J2099">
            <v>60.845642504921059</v>
          </cell>
          <cell r="K2099">
            <v>59.025347685161655</v>
          </cell>
          <cell r="L2099">
            <v>57.526500080935797</v>
          </cell>
          <cell r="M2099" t="str">
            <v>.</v>
          </cell>
          <cell r="N2099" t="str">
            <v>.</v>
          </cell>
        </row>
        <row r="2100">
          <cell r="A2100" t="str">
            <v>ESCB_2007_June_PT_MAL</v>
          </cell>
          <cell r="B2100" t="str">
            <v>ESCB</v>
          </cell>
          <cell r="C2100">
            <v>2007</v>
          </cell>
          <cell r="D2100" t="str">
            <v>June</v>
          </cell>
          <cell r="E2100" t="str">
            <v>MAL</v>
          </cell>
          <cell r="F2100" t="str">
            <v>PT</v>
          </cell>
          <cell r="G2100">
            <v>58.177072682086497</v>
          </cell>
          <cell r="H2100">
            <v>63.748007817968414</v>
          </cell>
          <cell r="I2100">
            <v>65.208662400550082</v>
          </cell>
          <cell r="J2100">
            <v>65.402045484246372</v>
          </cell>
          <cell r="K2100">
            <v>65.302080051080026</v>
          </cell>
          <cell r="L2100">
            <v>64.467546977989201</v>
          </cell>
          <cell r="M2100" t="str">
            <v>.</v>
          </cell>
          <cell r="N2100" t="str">
            <v>.</v>
          </cell>
        </row>
        <row r="2101">
          <cell r="A2101" t="str">
            <v>ESCB_2007_June_SI_MAL</v>
          </cell>
          <cell r="B2101" t="str">
            <v>ESCB</v>
          </cell>
          <cell r="C2101">
            <v>2007</v>
          </cell>
          <cell r="D2101" t="str">
            <v>June</v>
          </cell>
          <cell r="E2101" t="str">
            <v>MAL</v>
          </cell>
          <cell r="F2101" t="str">
            <v>SI</v>
          </cell>
          <cell r="G2101">
            <v>28.943145346171477</v>
          </cell>
          <cell r="H2101">
            <v>28.369230769230768</v>
          </cell>
          <cell r="I2101">
            <v>27.831584611245631</v>
          </cell>
          <cell r="J2101">
            <v>27.863349750603884</v>
          </cell>
          <cell r="K2101">
            <v>27.922497941902858</v>
          </cell>
          <cell r="L2101">
            <v>27.701114460330189</v>
          </cell>
          <cell r="M2101" t="str">
            <v>.</v>
          </cell>
          <cell r="N2101" t="str">
            <v>.</v>
          </cell>
        </row>
        <row r="2102">
          <cell r="A2102" t="str">
            <v>ESCB_2007_June_FI_MAL</v>
          </cell>
          <cell r="B2102" t="str">
            <v>ESCB</v>
          </cell>
          <cell r="C2102">
            <v>2007</v>
          </cell>
          <cell r="D2102" t="str">
            <v>June</v>
          </cell>
          <cell r="E2102" t="str">
            <v>MAL</v>
          </cell>
          <cell r="F2102" t="str">
            <v>FI</v>
          </cell>
          <cell r="G2102">
            <v>44.137976303784178</v>
          </cell>
          <cell r="H2102">
            <v>41.392321299041754</v>
          </cell>
          <cell r="I2102">
            <v>39.114173580051336</v>
          </cell>
          <cell r="J2102">
            <v>37.034857401539156</v>
          </cell>
          <cell r="K2102">
            <v>35.580702214070485</v>
          </cell>
          <cell r="L2102">
            <v>34.075919298300931</v>
          </cell>
          <cell r="M2102" t="str">
            <v>.</v>
          </cell>
          <cell r="N2102" t="str">
            <v>.</v>
          </cell>
        </row>
        <row r="2103">
          <cell r="A2103" t="str">
            <v>ESCB_2007_June_BG_MAL</v>
          </cell>
          <cell r="B2103" t="str">
            <v>ESCB</v>
          </cell>
          <cell r="C2103">
            <v>2007</v>
          </cell>
          <cell r="D2103" t="str">
            <v>June</v>
          </cell>
          <cell r="E2103" t="str">
            <v>MAL</v>
          </cell>
          <cell r="F2103" t="str">
            <v>BG</v>
          </cell>
          <cell r="G2103">
            <v>37.897474257289041</v>
          </cell>
          <cell r="H2103">
            <v>29.17536364934233</v>
          </cell>
          <cell r="I2103">
            <v>22.755064563263726</v>
          </cell>
          <cell r="J2103">
            <v>19.423637615420528</v>
          </cell>
          <cell r="K2103">
            <v>18.230462960214183</v>
          </cell>
          <cell r="L2103">
            <v>16.722226758527093</v>
          </cell>
        </row>
        <row r="2104">
          <cell r="A2104" t="str">
            <v>ESCB_2007_June_CZ_MAL</v>
          </cell>
          <cell r="B2104" t="str">
            <v>ESCB</v>
          </cell>
          <cell r="C2104">
            <v>2007</v>
          </cell>
          <cell r="D2104" t="str">
            <v>June</v>
          </cell>
          <cell r="E2104" t="str">
            <v>MAL</v>
          </cell>
          <cell r="F2104" t="str">
            <v>CZ</v>
          </cell>
          <cell r="G2104">
            <v>30.747340941943001</v>
          </cell>
          <cell r="H2104">
            <v>30.4173606292511</v>
          </cell>
          <cell r="I2104">
            <v>30.36856688615724</v>
          </cell>
          <cell r="J2104">
            <v>30.801797883137596</v>
          </cell>
          <cell r="K2104">
            <v>31.5475547878657</v>
          </cell>
          <cell r="L2104">
            <v>31.675000000000001</v>
          </cell>
          <cell r="M2104" t="str">
            <v>.</v>
          </cell>
          <cell r="N2104" t="str">
            <v>.</v>
          </cell>
        </row>
        <row r="2105">
          <cell r="A2105" t="str">
            <v>ESCB_2007_June_DK_MAL</v>
          </cell>
          <cell r="B2105" t="str">
            <v>ESCB</v>
          </cell>
          <cell r="C2105">
            <v>2007</v>
          </cell>
          <cell r="D2105" t="str">
            <v>June</v>
          </cell>
          <cell r="E2105" t="str">
            <v>MAL</v>
          </cell>
          <cell r="F2105" t="str">
            <v>DK</v>
          </cell>
          <cell r="G2105">
            <v>43.983889247484235</v>
          </cell>
          <cell r="H2105">
            <v>36.282987975904121</v>
          </cell>
          <cell r="I2105">
            <v>30.210262203082607</v>
          </cell>
          <cell r="J2105">
            <v>25.865358045131686</v>
          </cell>
          <cell r="K2105">
            <v>22.043991899749731</v>
          </cell>
          <cell r="L2105">
            <v>18.63678620653813</v>
          </cell>
          <cell r="M2105" t="str">
            <v>.</v>
          </cell>
          <cell r="N2105" t="str">
            <v>.</v>
          </cell>
        </row>
        <row r="2106">
          <cell r="A2106" t="str">
            <v>ESCB_2007_June_EE_MAL</v>
          </cell>
          <cell r="B2106" t="str">
            <v>ESCB</v>
          </cell>
          <cell r="C2106">
            <v>2007</v>
          </cell>
          <cell r="D2106" t="str">
            <v>June</v>
          </cell>
          <cell r="E2106" t="str">
            <v>MAL</v>
          </cell>
          <cell r="F2106" t="str">
            <v>EE</v>
          </cell>
          <cell r="G2106">
            <v>5.1871242177594175</v>
          </cell>
          <cell r="H2106">
            <v>4.4480012943338227</v>
          </cell>
          <cell r="I2106">
            <v>4.0580085648917654</v>
          </cell>
          <cell r="J2106">
            <v>2.6648227918979353</v>
          </cell>
          <cell r="K2106">
            <v>2.3553893568329838</v>
          </cell>
          <cell r="L2106">
            <v>2.1309203737187699</v>
          </cell>
          <cell r="M2106" t="str">
            <v>.</v>
          </cell>
          <cell r="N2106" t="str">
            <v>.</v>
          </cell>
        </row>
        <row r="2107">
          <cell r="A2107" t="str">
            <v>ESCB_2007_June_CY_MAL</v>
          </cell>
          <cell r="B2107" t="str">
            <v>ESCB</v>
          </cell>
          <cell r="C2107">
            <v>2007</v>
          </cell>
          <cell r="D2107" t="str">
            <v>June</v>
          </cell>
          <cell r="E2107" t="str">
            <v>MAL</v>
          </cell>
          <cell r="F2107" t="str">
            <v>CY</v>
          </cell>
          <cell r="G2107">
            <v>70.353730818154744</v>
          </cell>
          <cell r="H2107">
            <v>69.235270174010381</v>
          </cell>
          <cell r="I2107">
            <v>65.309607723778996</v>
          </cell>
          <cell r="J2107">
            <v>61.469812723953751</v>
          </cell>
          <cell r="K2107">
            <v>53.999978905846248</v>
          </cell>
          <cell r="L2107">
            <v>50.999683268667354</v>
          </cell>
          <cell r="M2107" t="str">
            <v>.</v>
          </cell>
          <cell r="N2107" t="str">
            <v>.</v>
          </cell>
        </row>
        <row r="2108">
          <cell r="A2108" t="str">
            <v>ESCB_2007_June_LV_MAL</v>
          </cell>
          <cell r="B2108" t="str">
            <v>ESCB</v>
          </cell>
          <cell r="C2108">
            <v>2007</v>
          </cell>
          <cell r="D2108" t="str">
            <v>June</v>
          </cell>
          <cell r="E2108" t="str">
            <v>MAL</v>
          </cell>
          <cell r="F2108" t="str">
            <v>LV</v>
          </cell>
          <cell r="G2108">
            <v>14.52589105581708</v>
          </cell>
          <cell r="H2108">
            <v>11.977039408323215</v>
          </cell>
          <cell r="I2108">
            <v>10.013315579227697</v>
          </cell>
          <cell r="J2108">
            <v>8.8265455610899508</v>
          </cell>
          <cell r="K2108">
            <v>8.6964618249534453</v>
          </cell>
          <cell r="L2108">
            <v>7.2846621837976304</v>
          </cell>
          <cell r="M2108" t="str">
            <v>.</v>
          </cell>
          <cell r="N2108" t="str">
            <v>.</v>
          </cell>
        </row>
        <row r="2109">
          <cell r="A2109" t="str">
            <v>ESCB_2007_June_LT_MAL</v>
          </cell>
          <cell r="B2109" t="str">
            <v>ESCB</v>
          </cell>
          <cell r="C2109">
            <v>2007</v>
          </cell>
          <cell r="D2109" t="str">
            <v>June</v>
          </cell>
          <cell r="E2109" t="str">
            <v>MAL</v>
          </cell>
          <cell r="F2109" t="str">
            <v>LT</v>
          </cell>
          <cell r="G2109">
            <v>19.420966015306693</v>
          </cell>
          <cell r="H2109">
            <v>18.646067415730336</v>
          </cell>
          <cell r="I2109">
            <v>18.220292471124878</v>
          </cell>
          <cell r="J2109">
            <v>18.461339008869825</v>
          </cell>
          <cell r="K2109">
            <v>19.051456425173946</v>
          </cell>
          <cell r="L2109">
            <v>19.609645131938123</v>
          </cell>
          <cell r="M2109" t="str">
            <v>.</v>
          </cell>
          <cell r="N2109" t="str">
            <v>.</v>
          </cell>
        </row>
        <row r="2110">
          <cell r="A2110" t="str">
            <v>ESCB_2007_June_HU_MAL</v>
          </cell>
          <cell r="B2110" t="str">
            <v>ESCB</v>
          </cell>
          <cell r="C2110">
            <v>2007</v>
          </cell>
          <cell r="D2110" t="str">
            <v>June</v>
          </cell>
          <cell r="E2110" t="str">
            <v>MAL</v>
          </cell>
          <cell r="F2110" t="str">
            <v>HU</v>
          </cell>
          <cell r="G2110">
            <v>59.366762133381748</v>
          </cell>
          <cell r="H2110">
            <v>61.663176972010412</v>
          </cell>
          <cell r="I2110">
            <v>66.03063041268507</v>
          </cell>
          <cell r="J2110">
            <v>65.601042357402946</v>
          </cell>
          <cell r="K2110">
            <v>65.489397301131206</v>
          </cell>
          <cell r="L2110">
            <v>64.181446111869036</v>
          </cell>
          <cell r="M2110" t="str">
            <v>.</v>
          </cell>
          <cell r="N2110" t="str">
            <v>.</v>
          </cell>
        </row>
        <row r="2111">
          <cell r="A2111" t="str">
            <v>ESCB_2007_June_MT_MAL</v>
          </cell>
          <cell r="B2111" t="str">
            <v>ESCB</v>
          </cell>
          <cell r="C2111">
            <v>2007</v>
          </cell>
          <cell r="D2111" t="str">
            <v>June</v>
          </cell>
          <cell r="E2111" t="str">
            <v>MAL</v>
          </cell>
          <cell r="F2111" t="str">
            <v>MT</v>
          </cell>
          <cell r="G2111">
            <v>73.870395994880269</v>
          </cell>
          <cell r="H2111">
            <v>72.363914777148835</v>
          </cell>
          <cell r="I2111">
            <v>66.454336363017191</v>
          </cell>
          <cell r="J2111">
            <v>64.865420630708186</v>
          </cell>
          <cell r="K2111">
            <v>63.125659643215968</v>
          </cell>
          <cell r="L2111">
            <v>60.078110356854729</v>
          </cell>
          <cell r="M2111" t="str">
            <v>.</v>
          </cell>
          <cell r="N2111" t="str">
            <v>.</v>
          </cell>
        </row>
        <row r="2112">
          <cell r="A2112" t="str">
            <v>ESCB_2007_June_PL_MAL</v>
          </cell>
          <cell r="B2112" t="str">
            <v>ESCB</v>
          </cell>
          <cell r="C2112">
            <v>2007</v>
          </cell>
          <cell r="D2112" t="str">
            <v>June</v>
          </cell>
          <cell r="E2112" t="str">
            <v>MAL</v>
          </cell>
          <cell r="F2112" t="str">
            <v>PL</v>
          </cell>
          <cell r="G2112">
            <v>45.685845254602839</v>
          </cell>
          <cell r="H2112">
            <v>47.095204897385926</v>
          </cell>
          <cell r="I2112">
            <v>47.787096042206379</v>
          </cell>
          <cell r="J2112">
            <v>47.575039666152271</v>
          </cell>
          <cell r="K2112">
            <v>47.105272783075954</v>
          </cell>
          <cell r="L2112">
            <v>46.248862344399242</v>
          </cell>
          <cell r="M2112" t="str">
            <v>.</v>
          </cell>
          <cell r="N2112" t="str">
            <v>.</v>
          </cell>
        </row>
        <row r="2113">
          <cell r="A2113" t="str">
            <v>ESCB_2007_June_RO_MAL</v>
          </cell>
          <cell r="B2113" t="str">
            <v>ESCB</v>
          </cell>
          <cell r="C2113">
            <v>2007</v>
          </cell>
          <cell r="D2113" t="str">
            <v>June</v>
          </cell>
          <cell r="E2113" t="str">
            <v>MAL</v>
          </cell>
          <cell r="F2113" t="str">
            <v>RO</v>
          </cell>
          <cell r="G2113">
            <v>18.809343767973349</v>
          </cell>
          <cell r="H2113">
            <v>15.828796470585784</v>
          </cell>
          <cell r="I2113">
            <v>12.430216869440276</v>
          </cell>
          <cell r="J2113">
            <v>12.556926433383936</v>
          </cell>
          <cell r="K2113">
            <v>12.549804231496708</v>
          </cell>
          <cell r="L2113">
            <v>12.266251333760996</v>
          </cell>
        </row>
        <row r="2114">
          <cell r="A2114" t="str">
            <v>ESCB_2007_June_SK_MAL</v>
          </cell>
          <cell r="B2114" t="str">
            <v>ESCB</v>
          </cell>
          <cell r="C2114">
            <v>2007</v>
          </cell>
          <cell r="D2114" t="str">
            <v>June</v>
          </cell>
          <cell r="E2114" t="str">
            <v>MAL</v>
          </cell>
          <cell r="F2114" t="str">
            <v>SK</v>
          </cell>
          <cell r="G2114">
            <v>41.62339090153786</v>
          </cell>
          <cell r="H2114">
            <v>34.492373554768406</v>
          </cell>
          <cell r="I2114">
            <v>30.749274413709777</v>
          </cell>
          <cell r="J2114">
            <v>31.136977031751446</v>
          </cell>
          <cell r="K2114">
            <v>29.720779927593171</v>
          </cell>
          <cell r="L2114">
            <v>28.074751015565795</v>
          </cell>
          <cell r="M2114" t="str">
            <v>.</v>
          </cell>
          <cell r="N2114" t="str">
            <v>.</v>
          </cell>
        </row>
        <row r="2115">
          <cell r="A2115" t="str">
            <v>ESCB_2007_June_SE_MAL</v>
          </cell>
          <cell r="B2115" t="str">
            <v>ESCB</v>
          </cell>
          <cell r="C2115">
            <v>2007</v>
          </cell>
          <cell r="D2115" t="str">
            <v>June</v>
          </cell>
          <cell r="E2115" t="str">
            <v>MAL</v>
          </cell>
          <cell r="F2115" t="str">
            <v>SE</v>
          </cell>
          <cell r="G2115">
            <v>52.420726876918089</v>
          </cell>
          <cell r="H2115">
            <v>52.155344953674287</v>
          </cell>
          <cell r="I2115">
            <v>46.894601629361773</v>
          </cell>
          <cell r="J2115">
            <v>42.297295310499315</v>
          </cell>
          <cell r="K2115">
            <v>37.381214376990322</v>
          </cell>
          <cell r="L2115">
            <v>33.277229109249625</v>
          </cell>
          <cell r="M2115" t="str">
            <v>.</v>
          </cell>
          <cell r="N2115" t="str">
            <v>.</v>
          </cell>
        </row>
        <row r="2116">
          <cell r="A2116" t="str">
            <v>ESCB_2007_June_GB_MAL</v>
          </cell>
          <cell r="B2116" t="str">
            <v>ESCB</v>
          </cell>
          <cell r="C2116">
            <v>2007</v>
          </cell>
          <cell r="D2116" t="str">
            <v>June</v>
          </cell>
          <cell r="E2116" t="str">
            <v>MAL</v>
          </cell>
          <cell r="F2116" t="str">
            <v>GB</v>
          </cell>
          <cell r="G2116">
            <v>40.323132230646678</v>
          </cell>
          <cell r="H2116">
            <v>42.196483666388609</v>
          </cell>
          <cell r="I2116">
            <v>43.48757198090852</v>
          </cell>
          <cell r="J2116">
            <v>43.825615352693795</v>
          </cell>
          <cell r="K2116">
            <v>44.317237803216777</v>
          </cell>
          <cell r="L2116">
            <v>44.405721581851502</v>
          </cell>
          <cell r="M2116" t="str">
            <v>.</v>
          </cell>
          <cell r="N2116" t="str">
            <v>.</v>
          </cell>
        </row>
        <row r="2117">
          <cell r="A2117" t="str">
            <v>ESCB_2007_June_I3_MAL</v>
          </cell>
          <cell r="B2117" t="str">
            <v>ESCB</v>
          </cell>
          <cell r="C2117">
            <v>2007</v>
          </cell>
          <cell r="D2117" t="str">
            <v>June</v>
          </cell>
          <cell r="E2117" t="str">
            <v>MAL</v>
          </cell>
          <cell r="F2117" t="str">
            <v>I3</v>
          </cell>
          <cell r="G2117">
            <v>69.661045538185874</v>
          </cell>
          <cell r="H2117">
            <v>70.48745612771009</v>
          </cell>
          <cell r="I2117">
            <v>68.913277604527764</v>
          </cell>
          <cell r="J2117">
            <v>66.723607388640943</v>
          </cell>
          <cell r="K2117">
            <v>64.985213639343215</v>
          </cell>
          <cell r="L2117">
            <v>63.350642539721406</v>
          </cell>
          <cell r="M2117" t="str">
            <v>.</v>
          </cell>
          <cell r="N2117" t="str">
            <v>.</v>
          </cell>
        </row>
        <row r="2118">
          <cell r="A2118" t="str">
            <v>ESCB_2007_June_D3_MAL</v>
          </cell>
          <cell r="B2118" t="str">
            <v>ESCB</v>
          </cell>
          <cell r="C2118">
            <v>2007</v>
          </cell>
          <cell r="D2118" t="str">
            <v>June</v>
          </cell>
          <cell r="E2118" t="str">
            <v>MAL</v>
          </cell>
          <cell r="F2118" t="str">
            <v>D3</v>
          </cell>
          <cell r="G2118">
            <v>62.10649828038175</v>
          </cell>
          <cell r="H2118">
            <v>62.753957538435671</v>
          </cell>
          <cell r="I2118">
            <v>61.481905412061941</v>
          </cell>
          <cell r="J2118">
            <v>59.654878629028282</v>
          </cell>
          <cell r="K2118">
            <v>58.202496442855889</v>
          </cell>
          <cell r="L2118">
            <v>56.761158745003748</v>
          </cell>
          <cell r="M2118" t="str">
            <v>.</v>
          </cell>
          <cell r="N2118" t="str">
            <v>.</v>
          </cell>
        </row>
        <row r="2119">
          <cell r="A2119" t="str">
            <v>ESCB_2007_June_BE_YER</v>
          </cell>
          <cell r="B2119" t="str">
            <v>ESCB</v>
          </cell>
          <cell r="C2119">
            <v>2007</v>
          </cell>
          <cell r="D2119" t="str">
            <v>June</v>
          </cell>
          <cell r="E2119" t="str">
            <v>YER</v>
          </cell>
          <cell r="F2119" t="str">
            <v>BE</v>
          </cell>
          <cell r="G2119">
            <v>2.9566412844110657</v>
          </cell>
          <cell r="H2119">
            <v>1.0702864901115161</v>
          </cell>
          <cell r="I2119">
            <v>3.1592721995647333</v>
          </cell>
          <cell r="J2119">
            <v>2.6082605961369909</v>
          </cell>
          <cell r="K2119">
            <v>2.1964885362432351</v>
          </cell>
          <cell r="L2119">
            <v>2.2514655034624242</v>
          </cell>
          <cell r="M2119" t="str">
            <v>.</v>
          </cell>
          <cell r="N2119" t="str">
            <v>.</v>
          </cell>
        </row>
        <row r="2120">
          <cell r="A2120" t="str">
            <v>ESCB_2007_June_DE_YER</v>
          </cell>
          <cell r="B2120" t="str">
            <v>ESCB</v>
          </cell>
          <cell r="C2120">
            <v>2007</v>
          </cell>
          <cell r="D2120" t="str">
            <v>June</v>
          </cell>
          <cell r="E2120" t="str">
            <v>YER</v>
          </cell>
          <cell r="F2120" t="str">
            <v>DE</v>
          </cell>
          <cell r="G2120">
            <v>1.2519355313900471</v>
          </cell>
          <cell r="H2120">
            <v>0.90410891389403059</v>
          </cell>
          <cell r="I2120">
            <v>2.777634272048668</v>
          </cell>
          <cell r="J2120">
            <v>2.5319827962806851</v>
          </cell>
          <cell r="K2120">
            <v>2.5263696461273133</v>
          </cell>
          <cell r="L2120">
            <v>2.0072950658977184</v>
          </cell>
          <cell r="M2120" t="str">
            <v>.</v>
          </cell>
          <cell r="N2120" t="str">
            <v>.</v>
          </cell>
        </row>
        <row r="2121">
          <cell r="A2121" t="str">
            <v>ESCB_2007_June_GR_YER</v>
          </cell>
          <cell r="B2121" t="str">
            <v>ESCB</v>
          </cell>
          <cell r="C2121">
            <v>2007</v>
          </cell>
          <cell r="D2121" t="str">
            <v>June</v>
          </cell>
          <cell r="E2121" t="str">
            <v>YER</v>
          </cell>
          <cell r="F2121" t="str">
            <v>GR</v>
          </cell>
          <cell r="G2121">
            <v>4.3098532303364356</v>
          </cell>
          <cell r="H2121">
            <v>5.5257494941972851</v>
          </cell>
          <cell r="I2121">
            <v>5.9872408661084897</v>
          </cell>
          <cell r="J2121">
            <v>4.8567856370941076</v>
          </cell>
          <cell r="K2121">
            <v>3.945837870914759</v>
          </cell>
          <cell r="L2121">
            <v>3.9499824129740846</v>
          </cell>
          <cell r="M2121" t="str">
            <v>.</v>
          </cell>
          <cell r="N2121" t="str">
            <v>.</v>
          </cell>
        </row>
        <row r="2122">
          <cell r="A2122" t="str">
            <v>ESCB_2007_June_ES_YER</v>
          </cell>
          <cell r="B2122" t="str">
            <v>ESCB</v>
          </cell>
          <cell r="C2122">
            <v>2007</v>
          </cell>
          <cell r="D2122" t="str">
            <v>June</v>
          </cell>
          <cell r="E2122" t="str">
            <v>YER</v>
          </cell>
          <cell r="F2122" t="str">
            <v>ES</v>
          </cell>
          <cell r="G2122">
            <v>4.6761248936125321</v>
          </cell>
          <cell r="H2122">
            <v>3.6581842128251552</v>
          </cell>
          <cell r="I2122">
            <v>4.3400470630943655</v>
          </cell>
          <cell r="J2122">
            <v>-20.887074728497225</v>
          </cell>
          <cell r="K2122">
            <v>3.7797340914266897</v>
          </cell>
          <cell r="L2122">
            <v>3.8161180476731005</v>
          </cell>
          <cell r="M2122" t="str">
            <v>.</v>
          </cell>
          <cell r="N2122" t="str">
            <v>.</v>
          </cell>
        </row>
        <row r="2123">
          <cell r="A2123" t="str">
            <v>ESCB_2007_June_FR_YER</v>
          </cell>
          <cell r="B2123" t="str">
            <v>ESCB</v>
          </cell>
          <cell r="C2123">
            <v>2007</v>
          </cell>
          <cell r="D2123" t="str">
            <v>June</v>
          </cell>
          <cell r="E2123" t="str">
            <v>YER</v>
          </cell>
          <cell r="F2123" t="str">
            <v>FR</v>
          </cell>
          <cell r="G2123">
            <v>3.2430652145235994</v>
          </cell>
          <cell r="H2123">
            <v>3.530868144543331</v>
          </cell>
          <cell r="I2123">
            <v>3.8525597757337549</v>
          </cell>
          <cell r="J2123">
            <v>3.6650281634569737</v>
          </cell>
          <cell r="K2123">
            <v>3.1376653582638747</v>
          </cell>
          <cell r="L2123">
            <v>2.9063854560805957</v>
          </cell>
          <cell r="M2123" t="str">
            <v>.</v>
          </cell>
          <cell r="N2123" t="str">
            <v>.</v>
          </cell>
        </row>
        <row r="2124">
          <cell r="A2124" t="str">
            <v>ESCB_2007_June_IE_YER</v>
          </cell>
          <cell r="B2124" t="str">
            <v>ESCB</v>
          </cell>
          <cell r="C2124">
            <v>2007</v>
          </cell>
          <cell r="D2124" t="str">
            <v>June</v>
          </cell>
          <cell r="E2124" t="str">
            <v>YER</v>
          </cell>
          <cell r="F2124" t="str">
            <v>IE</v>
          </cell>
          <cell r="G2124">
            <v>2.4703192838461119</v>
          </cell>
          <cell r="H2124">
            <v>1.7108876768063164</v>
          </cell>
          <cell r="I2124">
            <v>1.9893341621433747</v>
          </cell>
          <cell r="J2124">
            <v>2.3678878248972524</v>
          </cell>
          <cell r="K2124">
            <v>2.1059563598159414</v>
          </cell>
          <cell r="L2124">
            <v>2.3294029445093845</v>
          </cell>
          <cell r="M2124" t="str">
            <v>.</v>
          </cell>
          <cell r="N2124" t="str">
            <v>.</v>
          </cell>
        </row>
        <row r="2125">
          <cell r="A2125" t="str">
            <v>ESCB_2007_June_IT_YER</v>
          </cell>
          <cell r="B2125" t="str">
            <v>ESCB</v>
          </cell>
          <cell r="C2125">
            <v>2007</v>
          </cell>
          <cell r="D2125" t="str">
            <v>June</v>
          </cell>
          <cell r="E2125" t="str">
            <v>YER</v>
          </cell>
          <cell r="F2125" t="str">
            <v>IT</v>
          </cell>
          <cell r="G2125">
            <v>1.2035749001060747</v>
          </cell>
          <cell r="H2125">
            <v>8.8009229602592498E-2</v>
          </cell>
          <cell r="I2125">
            <v>1.8717963485572753</v>
          </cell>
          <cell r="J2125">
            <v>1.9226052834419471</v>
          </cell>
          <cell r="K2125">
            <v>1.5571178904884686</v>
          </cell>
          <cell r="L2125">
            <v>1.6753287115246707</v>
          </cell>
          <cell r="M2125" t="str">
            <v>.</v>
          </cell>
          <cell r="N2125" t="str">
            <v>.</v>
          </cell>
        </row>
        <row r="2126">
          <cell r="A2126" t="str">
            <v>ESCB_2007_June_LU_YER</v>
          </cell>
          <cell r="B2126" t="str">
            <v>ESCB</v>
          </cell>
          <cell r="C2126">
            <v>2007</v>
          </cell>
          <cell r="D2126" t="str">
            <v>June</v>
          </cell>
          <cell r="E2126" t="str">
            <v>YER</v>
          </cell>
          <cell r="F2126" t="str">
            <v>LU</v>
          </cell>
          <cell r="G2126">
            <v>3.6341575419512218</v>
          </cell>
          <cell r="H2126">
            <v>3.9652824359208916</v>
          </cell>
          <cell r="I2126">
            <v>6.2102183025271929</v>
          </cell>
          <cell r="J2126">
            <v>4.9974907005404523</v>
          </cell>
          <cell r="K2126">
            <v>4.6175096460480125</v>
          </cell>
          <cell r="L2126">
            <v>4.4736263881740346</v>
          </cell>
          <cell r="M2126" t="str">
            <v>.</v>
          </cell>
          <cell r="N2126" t="str">
            <v>.</v>
          </cell>
        </row>
        <row r="2127">
          <cell r="A2127" t="str">
            <v>ESCB_2007_June_NL_YER</v>
          </cell>
          <cell r="B2127" t="str">
            <v>ESCB</v>
          </cell>
          <cell r="C2127">
            <v>2007</v>
          </cell>
          <cell r="D2127" t="str">
            <v>June</v>
          </cell>
          <cell r="E2127" t="str">
            <v>YER</v>
          </cell>
          <cell r="F2127" t="str">
            <v>NL</v>
          </cell>
          <cell r="G2127">
            <v>1.9529414514978916</v>
          </cell>
          <cell r="H2127">
            <v>1.5296283812445743</v>
          </cell>
          <cell r="I2127">
            <v>2.8525937803473456</v>
          </cell>
          <cell r="J2127">
            <v>2.7688666091374881</v>
          </cell>
          <cell r="K2127">
            <v>2.6459785783420342</v>
          </cell>
          <cell r="L2127">
            <v>2.414579061852784</v>
          </cell>
          <cell r="M2127" t="str">
            <v>.</v>
          </cell>
          <cell r="N2127" t="str">
            <v>.</v>
          </cell>
        </row>
        <row r="2128">
          <cell r="A2128" t="str">
            <v>ESCB_2007_June_AT_YER</v>
          </cell>
          <cell r="B2128" t="str">
            <v>ESCB</v>
          </cell>
          <cell r="C2128">
            <v>2007</v>
          </cell>
          <cell r="D2128" t="str">
            <v>June</v>
          </cell>
          <cell r="E2128" t="str">
            <v>YER</v>
          </cell>
          <cell r="F2128" t="str">
            <v>AT</v>
          </cell>
          <cell r="G2128">
            <v>2.4419687399150902</v>
          </cell>
          <cell r="H2128">
            <v>2.0434146634273676</v>
          </cell>
          <cell r="I2128">
            <v>3.2428872625530847</v>
          </cell>
          <cell r="J2128">
            <v>3.1944051749989377</v>
          </cell>
          <cell r="K2128">
            <v>2.6990697286317422</v>
          </cell>
          <cell r="L2128">
            <v>2.2708421251764532</v>
          </cell>
          <cell r="M2128" t="str">
            <v>.</v>
          </cell>
          <cell r="N2128" t="str">
            <v>.</v>
          </cell>
        </row>
        <row r="2129">
          <cell r="A2129" t="str">
            <v>ESCB_2007_June_PT_YER</v>
          </cell>
          <cell r="B2129" t="str">
            <v>ESCB</v>
          </cell>
          <cell r="C2129">
            <v>2007</v>
          </cell>
          <cell r="D2129" t="str">
            <v>June</v>
          </cell>
          <cell r="E2129" t="str">
            <v>YER</v>
          </cell>
          <cell r="F2129" t="str">
            <v>PT</v>
          </cell>
          <cell r="G2129">
            <v>1.3330360157952637</v>
          </cell>
          <cell r="H2129">
            <v>0.5031179699237498</v>
          </cell>
          <cell r="I2129">
            <v>1.2942651601429711</v>
          </cell>
          <cell r="J2129">
            <v>1.8353781283264148</v>
          </cell>
          <cell r="K2129">
            <v>2.1684090291330227</v>
          </cell>
          <cell r="L2129">
            <v>2.4901428575698992</v>
          </cell>
          <cell r="M2129" t="str">
            <v>.</v>
          </cell>
          <cell r="N2129" t="str">
            <v>.</v>
          </cell>
        </row>
        <row r="2130">
          <cell r="A2130" t="str">
            <v>ESCB_2007_June_SI_YER</v>
          </cell>
          <cell r="B2130" t="str">
            <v>ESCB</v>
          </cell>
          <cell r="C2130">
            <v>2007</v>
          </cell>
          <cell r="D2130" t="str">
            <v>June</v>
          </cell>
          <cell r="E2130" t="str">
            <v>YER</v>
          </cell>
          <cell r="F2130" t="str">
            <v>SI</v>
          </cell>
          <cell r="G2130">
            <v>4.426723917599551</v>
          </cell>
          <cell r="H2130">
            <v>4.0285868128640656</v>
          </cell>
          <cell r="I2130">
            <v>5.2042160737812981</v>
          </cell>
          <cell r="J2130">
            <v>4.62027014938724</v>
          </cell>
          <cell r="K2130">
            <v>4.3777521268864028</v>
          </cell>
          <cell r="L2130">
            <v>4.0098300225271277</v>
          </cell>
          <cell r="M2130" t="str">
            <v>.</v>
          </cell>
          <cell r="N2130" t="str">
            <v>.</v>
          </cell>
        </row>
        <row r="2131">
          <cell r="A2131" t="str">
            <v>ESCB_2007_June_FI_YER</v>
          </cell>
          <cell r="B2131" t="str">
            <v>ESCB</v>
          </cell>
          <cell r="C2131">
            <v>2007</v>
          </cell>
          <cell r="D2131" t="str">
            <v>June</v>
          </cell>
          <cell r="E2131" t="str">
            <v>YER</v>
          </cell>
          <cell r="F2131" t="str">
            <v>FI</v>
          </cell>
          <cell r="G2131">
            <v>3.7276501206946921</v>
          </cell>
          <cell r="H2131">
            <v>2.9181997913119817</v>
          </cell>
          <cell r="I2131">
            <v>5.4594691941863394</v>
          </cell>
          <cell r="J2131">
            <v>2.9062413034128598</v>
          </cell>
          <cell r="K2131">
            <v>2.7811410975827178</v>
          </cell>
          <cell r="L2131">
            <v>2.6269524242351849</v>
          </cell>
          <cell r="M2131" t="str">
            <v>.</v>
          </cell>
          <cell r="N2131" t="str">
            <v>.</v>
          </cell>
        </row>
        <row r="2132">
          <cell r="A2132" t="str">
            <v>ESCB_2007_June_BG_YER</v>
          </cell>
          <cell r="B2132" t="str">
            <v>ESCB</v>
          </cell>
          <cell r="C2132">
            <v>2007</v>
          </cell>
          <cell r="D2132" t="str">
            <v>June</v>
          </cell>
          <cell r="E2132" t="str">
            <v>YER</v>
          </cell>
          <cell r="F2132" t="str">
            <v>BG</v>
          </cell>
          <cell r="G2132">
            <v>6.6416802846091638</v>
          </cell>
          <cell r="H2132">
            <v>6.2455698263685022</v>
          </cell>
          <cell r="I2132">
            <v>6.0897225499224605</v>
          </cell>
          <cell r="J2132">
            <v>6.1695073294200764</v>
          </cell>
          <cell r="K2132">
            <v>6.1660329154182847</v>
          </cell>
          <cell r="L2132">
            <v>6.2275642038237544</v>
          </cell>
        </row>
        <row r="2133">
          <cell r="A2133" t="str">
            <v>ESCB_2007_June_CZ_YER</v>
          </cell>
          <cell r="B2133" t="str">
            <v>ESCB</v>
          </cell>
          <cell r="C2133">
            <v>2007</v>
          </cell>
          <cell r="D2133" t="str">
            <v>June</v>
          </cell>
          <cell r="E2133" t="str">
            <v>YER</v>
          </cell>
          <cell r="F2133" t="str">
            <v>CZ</v>
          </cell>
          <cell r="G2133">
            <v>4.2147242735717017</v>
          </cell>
          <cell r="H2133">
            <v>6.0784603757069178</v>
          </cell>
          <cell r="I2133" t="str">
            <v>.</v>
          </cell>
          <cell r="J2133" t="str">
            <v>.</v>
          </cell>
          <cell r="K2133" t="str">
            <v>.</v>
          </cell>
          <cell r="L2133" t="str">
            <v>.</v>
          </cell>
          <cell r="M2133" t="str">
            <v>.</v>
          </cell>
          <cell r="N2133" t="str">
            <v>.</v>
          </cell>
        </row>
        <row r="2134">
          <cell r="A2134" t="str">
            <v>ESCB_2007_June_DK_YER</v>
          </cell>
          <cell r="B2134" t="str">
            <v>ESCB</v>
          </cell>
          <cell r="C2134">
            <v>2007</v>
          </cell>
          <cell r="D2134" t="str">
            <v>June</v>
          </cell>
          <cell r="E2134" t="str">
            <v>YER</v>
          </cell>
          <cell r="F2134" t="str">
            <v>DK</v>
          </cell>
          <cell r="G2134">
            <v>2.1297723748229025</v>
          </cell>
          <cell r="H2134">
            <v>3.0601259008752324</v>
          </cell>
          <cell r="I2134">
            <v>3.1507931745706985</v>
          </cell>
          <cell r="J2134">
            <v>2.4647783675889601</v>
          </cell>
          <cell r="K2134">
            <v>1.9885908932345542</v>
          </cell>
          <cell r="L2134">
            <v>1.6786681716332685</v>
          </cell>
          <cell r="M2134" t="str">
            <v>.</v>
          </cell>
          <cell r="N2134" t="str">
            <v>.</v>
          </cell>
        </row>
        <row r="2135">
          <cell r="A2135" t="str">
            <v>ESCB_2007_June_EE_YER</v>
          </cell>
          <cell r="B2135" t="str">
            <v>ESCB</v>
          </cell>
          <cell r="C2135">
            <v>2007</v>
          </cell>
          <cell r="D2135" t="str">
            <v>June</v>
          </cell>
          <cell r="E2135" t="str">
            <v>YER</v>
          </cell>
          <cell r="F2135" t="str">
            <v>EE</v>
          </cell>
          <cell r="G2135">
            <v>8.0698331539289505</v>
          </cell>
          <cell r="H2135">
            <v>10.474834251564102</v>
          </cell>
          <cell r="I2135">
            <v>11.395445484577627</v>
          </cell>
          <cell r="J2135">
            <v>8.3726532909255358</v>
          </cell>
          <cell r="K2135">
            <v>6.4536569341745453</v>
          </cell>
          <cell r="L2135">
            <v>5.5845773802966292</v>
          </cell>
          <cell r="M2135" t="str">
            <v>.</v>
          </cell>
          <cell r="N2135" t="str">
            <v>.</v>
          </cell>
        </row>
        <row r="2136">
          <cell r="A2136" t="str">
            <v>ESCB_2007_June_CY_YER</v>
          </cell>
          <cell r="B2136" t="str">
            <v>ESCB</v>
          </cell>
          <cell r="C2136">
            <v>2007</v>
          </cell>
          <cell r="D2136" t="str">
            <v>June</v>
          </cell>
          <cell r="E2136" t="str">
            <v>YER</v>
          </cell>
          <cell r="F2136" t="str">
            <v>CY</v>
          </cell>
          <cell r="G2136">
            <v>4.0658821820294788</v>
          </cell>
          <cell r="H2136">
            <v>3.8843422269530858</v>
          </cell>
          <cell r="I2136">
            <v>17.840525422874709</v>
          </cell>
          <cell r="J2136">
            <v>3.7745531259799847</v>
          </cell>
          <cell r="K2136">
            <v>4.0273618856624838</v>
          </cell>
          <cell r="L2136">
            <v>3.961232735627318</v>
          </cell>
          <cell r="M2136" t="str">
            <v>.</v>
          </cell>
          <cell r="N2136" t="str">
            <v>.</v>
          </cell>
        </row>
        <row r="2137">
          <cell r="A2137" t="str">
            <v>ESCB_2007_June_LV_YER</v>
          </cell>
          <cell r="B2137" t="str">
            <v>ESCB</v>
          </cell>
          <cell r="C2137">
            <v>2007</v>
          </cell>
          <cell r="D2137" t="str">
            <v>June</v>
          </cell>
          <cell r="E2137" t="str">
            <v>YER</v>
          </cell>
          <cell r="F2137" t="str">
            <v>LV</v>
          </cell>
          <cell r="G2137">
            <v>8.688972345510404</v>
          </cell>
          <cell r="H2137">
            <v>10.585833202450123</v>
          </cell>
          <cell r="I2137">
            <v>11.930123561994034</v>
          </cell>
          <cell r="J2137">
            <v>9.7195787336632478</v>
          </cell>
          <cell r="K2137">
            <v>8.2918931421302133</v>
          </cell>
          <cell r="L2137">
            <v>7.4754378470738958</v>
          </cell>
          <cell r="M2137" t="str">
            <v>.</v>
          </cell>
          <cell r="N2137" t="str">
            <v>.</v>
          </cell>
        </row>
        <row r="2138">
          <cell r="A2138" t="str">
            <v>ESCB_2007_June_LT_YER</v>
          </cell>
          <cell r="B2138" t="str">
            <v>ESCB</v>
          </cell>
          <cell r="C2138">
            <v>2007</v>
          </cell>
          <cell r="D2138" t="str">
            <v>June</v>
          </cell>
          <cell r="E2138" t="str">
            <v>YER</v>
          </cell>
          <cell r="F2138" t="str">
            <v>LT</v>
          </cell>
          <cell r="G2138">
            <v>7.3192807784024705</v>
          </cell>
          <cell r="H2138">
            <v>7.5564421954067651</v>
          </cell>
          <cell r="I2138">
            <v>7.5065973007615083</v>
          </cell>
          <cell r="J2138">
            <v>7.9292497159608955</v>
          </cell>
          <cell r="K2138">
            <v>5.450575728432927</v>
          </cell>
          <cell r="L2138">
            <v>4.918659107715051</v>
          </cell>
          <cell r="M2138" t="str">
            <v>.</v>
          </cell>
          <cell r="N2138" t="str">
            <v>.</v>
          </cell>
        </row>
        <row r="2139">
          <cell r="A2139" t="str">
            <v>ESCB_2007_June_HU_YER</v>
          </cell>
          <cell r="B2139" t="str">
            <v>ESCB</v>
          </cell>
          <cell r="C2139">
            <v>2007</v>
          </cell>
          <cell r="D2139" t="str">
            <v>June</v>
          </cell>
          <cell r="E2139" t="str">
            <v>YER</v>
          </cell>
          <cell r="F2139" t="str">
            <v>HU</v>
          </cell>
          <cell r="G2139">
            <v>4.9000283083690199</v>
          </cell>
          <cell r="H2139">
            <v>4.2712739469988881</v>
          </cell>
          <cell r="I2139">
            <v>3.9097657176909273</v>
          </cell>
          <cell r="J2139" t="str">
            <v>.</v>
          </cell>
          <cell r="K2139" t="str">
            <v>.</v>
          </cell>
          <cell r="L2139" t="str">
            <v>.</v>
          </cell>
          <cell r="M2139" t="str">
            <v>.</v>
          </cell>
          <cell r="N2139" t="str">
            <v>.</v>
          </cell>
        </row>
        <row r="2140">
          <cell r="A2140" t="str">
            <v>ESCB_2007_June_MT_YER</v>
          </cell>
          <cell r="B2140" t="str">
            <v>ESCB</v>
          </cell>
          <cell r="C2140">
            <v>2007</v>
          </cell>
          <cell r="D2140" t="str">
            <v>June</v>
          </cell>
          <cell r="E2140" t="str">
            <v>YER</v>
          </cell>
          <cell r="F2140" t="str">
            <v>MT</v>
          </cell>
          <cell r="G2140">
            <v>0.42918454935623185</v>
          </cell>
          <cell r="H2140">
            <v>2.9677113010446288</v>
          </cell>
          <cell r="I2140">
            <v>2.8533548535854214</v>
          </cell>
          <cell r="J2140">
            <v>3.0863083562181259</v>
          </cell>
          <cell r="K2140">
            <v>2.5803957770300645</v>
          </cell>
          <cell r="L2140">
            <v>2.9417563407870828</v>
          </cell>
          <cell r="M2140" t="str">
            <v>.</v>
          </cell>
          <cell r="N2140" t="str">
            <v>.</v>
          </cell>
        </row>
        <row r="2141">
          <cell r="A2141" t="str">
            <v>ESCB_2007_June_PL_YER</v>
          </cell>
          <cell r="B2141" t="str">
            <v>ESCB</v>
          </cell>
          <cell r="C2141">
            <v>2007</v>
          </cell>
          <cell r="D2141" t="str">
            <v>June</v>
          </cell>
          <cell r="E2141" t="str">
            <v>YER</v>
          </cell>
          <cell r="F2141" t="str">
            <v>PL</v>
          </cell>
          <cell r="G2141">
            <v>5.3230361347919031</v>
          </cell>
          <cell r="H2141">
            <v>3.5489317876987947</v>
          </cell>
          <cell r="I2141" t="str">
            <v>.</v>
          </cell>
          <cell r="J2141" t="str">
            <v>.</v>
          </cell>
          <cell r="K2141">
            <v>5.004686401624614</v>
          </cell>
          <cell r="L2141">
            <v>5.3159118158017105</v>
          </cell>
          <cell r="M2141" t="str">
            <v>.</v>
          </cell>
          <cell r="N2141" t="str">
            <v>.</v>
          </cell>
        </row>
        <row r="2142">
          <cell r="A2142" t="str">
            <v>ESCB_2007_June_RO_YER</v>
          </cell>
          <cell r="B2142" t="str">
            <v>ESCB</v>
          </cell>
          <cell r="C2142">
            <v>2007</v>
          </cell>
          <cell r="D2142" t="str">
            <v>June</v>
          </cell>
          <cell r="E2142" t="str">
            <v>YER</v>
          </cell>
          <cell r="F2142" t="str">
            <v>RO</v>
          </cell>
          <cell r="G2142">
            <v>8.4554736252276932</v>
          </cell>
          <cell r="H2142">
            <v>4.1488270789837634</v>
          </cell>
          <cell r="I2142">
            <v>7.6502694676638727</v>
          </cell>
          <cell r="J2142">
            <v>6.0147099254864056</v>
          </cell>
          <cell r="K2142">
            <v>4.9805903180395683</v>
          </cell>
          <cell r="L2142">
            <v>5.2162651079674882</v>
          </cell>
        </row>
        <row r="2143">
          <cell r="A2143" t="str">
            <v>ESCB_2007_June_SK_YER</v>
          </cell>
          <cell r="B2143" t="str">
            <v>ESCB</v>
          </cell>
          <cell r="C2143">
            <v>2007</v>
          </cell>
          <cell r="D2143" t="str">
            <v>June</v>
          </cell>
          <cell r="E2143" t="str">
            <v>YER</v>
          </cell>
          <cell r="F2143" t="str">
            <v>SK</v>
          </cell>
          <cell r="G2143">
            <v>5.4160237321140725</v>
          </cell>
          <cell r="H2143">
            <v>6.0367255593545055</v>
          </cell>
          <cell r="I2143">
            <v>8.2657832806403384</v>
          </cell>
          <cell r="J2143">
            <v>8.934063331697061</v>
          </cell>
          <cell r="K2143">
            <v>6.9201676377389276</v>
          </cell>
          <cell r="L2143">
            <v>6.5681469313009888</v>
          </cell>
          <cell r="M2143" t="str">
            <v>.</v>
          </cell>
          <cell r="N2143" t="str">
            <v>.</v>
          </cell>
        </row>
        <row r="2144">
          <cell r="A2144" t="str">
            <v>ESCB_2007_June_SE_YER</v>
          </cell>
          <cell r="B2144" t="str">
            <v>ESCB</v>
          </cell>
          <cell r="C2144">
            <v>2007</v>
          </cell>
          <cell r="D2144" t="str">
            <v>June</v>
          </cell>
          <cell r="E2144" t="str">
            <v>YER</v>
          </cell>
          <cell r="F2144" t="str">
            <v>SE</v>
          </cell>
          <cell r="G2144">
            <v>4.1266980005807863</v>
          </cell>
          <cell r="H2144">
            <v>2.9032200754685267</v>
          </cell>
          <cell r="I2144">
            <v>4.4293076208085091</v>
          </cell>
          <cell r="J2144">
            <v>3.7207047319960607</v>
          </cell>
          <cell r="K2144">
            <v>3.005369378786793</v>
          </cell>
          <cell r="L2144">
            <v>2.3985337455524558</v>
          </cell>
          <cell r="M2144" t="str">
            <v>.</v>
          </cell>
          <cell r="N2144" t="str">
            <v>.</v>
          </cell>
        </row>
        <row r="2145">
          <cell r="A2145" t="str">
            <v>ESCB_2007_June_GB_YER</v>
          </cell>
          <cell r="B2145" t="str">
            <v>ESCB</v>
          </cell>
          <cell r="C2145">
            <v>2007</v>
          </cell>
          <cell r="D2145" t="str">
            <v>June</v>
          </cell>
          <cell r="E2145" t="str">
            <v>YER</v>
          </cell>
          <cell r="F2145" t="str">
            <v>GB</v>
          </cell>
          <cell r="G2145">
            <v>3.2628236073983796</v>
          </cell>
          <cell r="H2145">
            <v>1.9320153193612244</v>
          </cell>
          <cell r="I2145">
            <v>2.7626181467201194</v>
          </cell>
          <cell r="J2145">
            <v>3.1674243938182745</v>
          </cell>
          <cell r="K2145">
            <v>2.8783143173181314</v>
          </cell>
          <cell r="L2145">
            <v>2.8178297961074961</v>
          </cell>
          <cell r="M2145" t="str">
            <v>.</v>
          </cell>
          <cell r="N2145" t="str">
            <v>.</v>
          </cell>
        </row>
        <row r="2146">
          <cell r="A2146" t="str">
            <v>ESCB_2007_June_I3_YER</v>
          </cell>
          <cell r="B2146" t="str">
            <v>ESCB</v>
          </cell>
          <cell r="C2146">
            <v>2007</v>
          </cell>
          <cell r="D2146" t="str">
            <v>June</v>
          </cell>
          <cell r="E2146" t="str">
            <v>YER</v>
          </cell>
          <cell r="F2146" t="str">
            <v>I3</v>
          </cell>
          <cell r="G2146">
            <v>2.0347421167495661</v>
          </cell>
          <cell r="H2146">
            <v>1.4764234219995176</v>
          </cell>
          <cell r="I2146">
            <v>2.7389395425042595</v>
          </cell>
          <cell r="J2146">
            <v>2.092459891660825</v>
          </cell>
          <cell r="K2146">
            <v>2.3985429801856917</v>
          </cell>
          <cell r="L2146">
            <v>2.2662745031759801</v>
          </cell>
          <cell r="M2146" t="str">
            <v>.</v>
          </cell>
          <cell r="N2146" t="str">
            <v>.</v>
          </cell>
        </row>
        <row r="2147">
          <cell r="A2147" t="str">
            <v>ESCB_2007_June_D3_YER</v>
          </cell>
          <cell r="B2147" t="str">
            <v>ESCB</v>
          </cell>
          <cell r="C2147">
            <v>2007</v>
          </cell>
          <cell r="D2147" t="str">
            <v>June</v>
          </cell>
          <cell r="E2147" t="str">
            <v>YER</v>
          </cell>
          <cell r="F2147" t="str">
            <v>D3</v>
          </cell>
          <cell r="G2147">
            <v>2.4956336784258681</v>
          </cell>
          <cell r="H2147">
            <v>1.8146727467275525</v>
          </cell>
          <cell r="I2147" t="str">
            <v>.</v>
          </cell>
          <cell r="J2147" t="str">
            <v>.</v>
          </cell>
          <cell r="K2147" t="str">
            <v>.</v>
          </cell>
          <cell r="L2147" t="str">
            <v>.</v>
          </cell>
          <cell r="M2147" t="str">
            <v>.</v>
          </cell>
          <cell r="N2147" t="str">
            <v>.</v>
          </cell>
        </row>
        <row r="2148">
          <cell r="A2148" t="str">
            <v>ESCB_2007_June_BE_PDF</v>
          </cell>
          <cell r="B2148" t="str">
            <v>ESCB</v>
          </cell>
          <cell r="C2148">
            <v>2007</v>
          </cell>
          <cell r="D2148" t="str">
            <v>June</v>
          </cell>
          <cell r="E2148" t="str">
            <v>PDF</v>
          </cell>
          <cell r="F2148" t="str">
            <v>BE</v>
          </cell>
          <cell r="G2148">
            <v>4.6772374558950771</v>
          </cell>
          <cell r="H2148">
            <v>2.0335907073369177</v>
          </cell>
          <cell r="I2148">
            <v>4.3083365251536136</v>
          </cell>
          <cell r="J2148">
            <v>3.8249425978711238</v>
          </cell>
          <cell r="K2148">
            <v>3.6639728819647628</v>
          </cell>
          <cell r="L2148">
            <v>3.6723918083678417</v>
          </cell>
          <cell r="M2148" t="str">
            <v>.</v>
          </cell>
          <cell r="N2148" t="str">
            <v>.</v>
          </cell>
        </row>
        <row r="2149">
          <cell r="A2149" t="str">
            <v>ESCB_2007_June_DE_PDF</v>
          </cell>
          <cell r="B2149" t="str">
            <v>ESCB</v>
          </cell>
          <cell r="C2149">
            <v>2007</v>
          </cell>
          <cell r="D2149" t="str">
            <v>June</v>
          </cell>
          <cell r="E2149" t="str">
            <v>PDF</v>
          </cell>
          <cell r="F2149" t="str">
            <v>DE</v>
          </cell>
          <cell r="G2149">
            <v>-0.9052192823486771</v>
          </cell>
          <cell r="H2149">
            <v>-0.47300312360553326</v>
          </cell>
          <cell r="I2149">
            <v>1.2177904811398381</v>
          </cell>
          <cell r="J2149">
            <v>2.5065443404873777</v>
          </cell>
          <cell r="K2149">
            <v>2.7305035100845285</v>
          </cell>
          <cell r="L2149">
            <v>3.2040085182935738</v>
          </cell>
          <cell r="M2149" t="str">
            <v>.</v>
          </cell>
          <cell r="N2149" t="str">
            <v>.</v>
          </cell>
        </row>
        <row r="2150">
          <cell r="A2150" t="str">
            <v>ESCB_2007_June_GR_PDF</v>
          </cell>
          <cell r="B2150" t="str">
            <v>ESCB</v>
          </cell>
          <cell r="C2150">
            <v>2007</v>
          </cell>
          <cell r="D2150" t="str">
            <v>June</v>
          </cell>
          <cell r="E2150" t="str">
            <v>PDF</v>
          </cell>
          <cell r="F2150" t="str">
            <v>GR</v>
          </cell>
          <cell r="G2150">
            <v>2.5519724223922369</v>
          </cell>
          <cell r="H2150">
            <v>2.0458500983476355</v>
          </cell>
          <cell r="I2150">
            <v>3.8681868790352403</v>
          </cell>
          <cell r="J2150">
            <v>2.1397690090728365</v>
          </cell>
          <cell r="K2150">
            <v>1.5181795946474841</v>
          </cell>
          <cell r="L2150">
            <v>1.0459375907294204</v>
          </cell>
          <cell r="M2150" t="str">
            <v>.</v>
          </cell>
          <cell r="N2150" t="str">
            <v>.</v>
          </cell>
        </row>
        <row r="2151">
          <cell r="A2151" t="str">
            <v>ESCB_2007_June_ES_PDF</v>
          </cell>
          <cell r="B2151" t="str">
            <v>ESCB</v>
          </cell>
          <cell r="C2151">
            <v>2007</v>
          </cell>
          <cell r="D2151" t="str">
            <v>June</v>
          </cell>
          <cell r="E2151" t="str">
            <v>PDF</v>
          </cell>
          <cell r="F2151" t="str">
            <v>ES</v>
          </cell>
          <cell r="G2151">
            <v>-2.4748095501047995</v>
          </cell>
          <cell r="H2151">
            <v>-0.6124094362961654</v>
          </cell>
          <cell r="I2151">
            <v>1.9665698493440498</v>
          </cell>
          <cell r="J2151">
            <v>1.9895772685189603</v>
          </cell>
          <cell r="K2151">
            <v>2.1102013798495758</v>
          </cell>
          <cell r="L2151">
            <v>2.1627333568157803</v>
          </cell>
          <cell r="M2151" t="str">
            <v>.</v>
          </cell>
          <cell r="N2151" t="str">
            <v>.</v>
          </cell>
        </row>
        <row r="2152">
          <cell r="A2152" t="str">
            <v>ESCB_2007_June_FR_PDF</v>
          </cell>
          <cell r="B2152" t="str">
            <v>ESCB</v>
          </cell>
          <cell r="C2152">
            <v>2007</v>
          </cell>
          <cell r="D2152" t="str">
            <v>June</v>
          </cell>
          <cell r="E2152" t="str">
            <v>PDF</v>
          </cell>
          <cell r="F2152" t="str">
            <v>FR</v>
          </cell>
          <cell r="G2152">
            <v>1.8511949682540061</v>
          </cell>
          <cell r="H2152">
            <v>2.8863941333362786</v>
          </cell>
          <cell r="I2152">
            <v>3.4403173975531378</v>
          </cell>
          <cell r="J2152">
            <v>3.0207993384943279</v>
          </cell>
          <cell r="K2152">
            <v>2.7314573210356916</v>
          </cell>
          <cell r="L2152">
            <v>2.390689567162867</v>
          </cell>
          <cell r="M2152" t="str">
            <v>.</v>
          </cell>
          <cell r="N2152" t="str">
            <v>.</v>
          </cell>
        </row>
        <row r="2153">
          <cell r="A2153" t="str">
            <v>ESCB_2007_June_IE_PDF</v>
          </cell>
          <cell r="B2153" t="str">
            <v>ESCB</v>
          </cell>
          <cell r="C2153">
            <v>2007</v>
          </cell>
          <cell r="D2153" t="str">
            <v>June</v>
          </cell>
          <cell r="E2153" t="str">
            <v>PDF</v>
          </cell>
          <cell r="F2153" t="str">
            <v>IE</v>
          </cell>
          <cell r="G2153">
            <v>-0.8921875762337903</v>
          </cell>
          <cell r="H2153">
            <v>-0.34565035295569468</v>
          </cell>
          <cell r="I2153">
            <v>-2.2545234978237006E-2</v>
          </cell>
          <cell r="J2153">
            <v>0.18818991818017641</v>
          </cell>
          <cell r="K2153">
            <v>0.44317343341200532</v>
          </cell>
          <cell r="L2153">
            <v>0.77820889571000673</v>
          </cell>
          <cell r="M2153" t="str">
            <v>.</v>
          </cell>
          <cell r="N2153" t="str">
            <v>.</v>
          </cell>
        </row>
        <row r="2154">
          <cell r="A2154" t="str">
            <v>ESCB_2007_June_IT_PDF</v>
          </cell>
          <cell r="B2154" t="str">
            <v>ESCB</v>
          </cell>
          <cell r="C2154">
            <v>2007</v>
          </cell>
          <cell r="D2154" t="str">
            <v>June</v>
          </cell>
          <cell r="E2154" t="str">
            <v>PDF</v>
          </cell>
          <cell r="F2154" t="str">
            <v>IT</v>
          </cell>
          <cell r="G2154">
            <v>1.2677098592703979</v>
          </cell>
          <cell r="H2154">
            <v>0.32957426594183753</v>
          </cell>
          <cell r="I2154">
            <v>0.13880972020487989</v>
          </cell>
          <cell r="J2154">
            <v>2.7419693005702586</v>
          </cell>
          <cell r="K2154">
            <v>2.5021024227680795</v>
          </cell>
          <cell r="L2154">
            <v>2.5746053849098347</v>
          </cell>
          <cell r="M2154" t="str">
            <v>.</v>
          </cell>
          <cell r="N2154" t="str">
            <v>.</v>
          </cell>
        </row>
        <row r="2155">
          <cell r="A2155" t="str">
            <v>ESCB_2007_June_LU_PDF</v>
          </cell>
          <cell r="B2155" t="str">
            <v>ESCB</v>
          </cell>
          <cell r="C2155">
            <v>2007</v>
          </cell>
          <cell r="D2155" t="str">
            <v>June</v>
          </cell>
          <cell r="E2155" t="str">
            <v>PDF</v>
          </cell>
          <cell r="F2155" t="str">
            <v>LU</v>
          </cell>
          <cell r="G2155">
            <v>-1.0603383451683763</v>
          </cell>
          <cell r="H2155">
            <v>-0.10848267134751194</v>
          </cell>
          <cell r="I2155">
            <v>0.25058387889202172</v>
          </cell>
          <cell r="J2155">
            <v>0.27136902725887824</v>
          </cell>
          <cell r="K2155">
            <v>0.90454490836593249</v>
          </cell>
          <cell r="L2155">
            <v>0.90840449564667081</v>
          </cell>
          <cell r="M2155" t="str">
            <v>.</v>
          </cell>
          <cell r="N2155" t="str">
            <v>.</v>
          </cell>
        </row>
        <row r="2156">
          <cell r="A2156" t="str">
            <v>ESCB_2007_June_NL_PDF</v>
          </cell>
          <cell r="B2156" t="str">
            <v>ESCB</v>
          </cell>
          <cell r="C2156">
            <v>2007</v>
          </cell>
          <cell r="D2156" t="str">
            <v>June</v>
          </cell>
          <cell r="E2156" t="str">
            <v>PDF</v>
          </cell>
          <cell r="F2156" t="str">
            <v>NL</v>
          </cell>
          <cell r="G2156">
            <v>0.70408734030956166</v>
          </cell>
          <cell r="H2156">
            <v>2.0830778845279108</v>
          </cell>
          <cell r="I2156">
            <v>2.8764045795164384</v>
          </cell>
          <cell r="J2156">
            <v>1.6735654251307275</v>
          </cell>
          <cell r="K2156">
            <v>2.5468946832559665</v>
          </cell>
          <cell r="L2156">
            <v>2.6864583384651763</v>
          </cell>
          <cell r="M2156" t="str">
            <v>.</v>
          </cell>
          <cell r="N2156" t="str">
            <v>.</v>
          </cell>
        </row>
        <row r="2157">
          <cell r="A2157" t="str">
            <v>ESCB_2007_June_AT_PDF</v>
          </cell>
          <cell r="B2157" t="str">
            <v>ESCB</v>
          </cell>
          <cell r="C2157">
            <v>2007</v>
          </cell>
          <cell r="D2157" t="str">
            <v>June</v>
          </cell>
          <cell r="E2157" t="str">
            <v>PDF</v>
          </cell>
          <cell r="F2157" t="str">
            <v>AT</v>
          </cell>
          <cell r="G2157">
            <v>1.6357495277088099</v>
          </cell>
          <cell r="H2157">
            <v>1.2935388743009057</v>
          </cell>
          <cell r="I2157">
            <v>1.5997182405322539</v>
          </cell>
          <cell r="J2157">
            <v>1.870971772007594</v>
          </cell>
          <cell r="K2157">
            <v>2.0306796810825931</v>
          </cell>
          <cell r="L2157">
            <v>2.1934109748928665</v>
          </cell>
          <cell r="M2157" t="str">
            <v>.</v>
          </cell>
          <cell r="N2157" t="str">
            <v>.</v>
          </cell>
        </row>
        <row r="2158">
          <cell r="A2158" t="str">
            <v>ESCB_2007_June_PT_PDF</v>
          </cell>
          <cell r="B2158" t="str">
            <v>ESCB</v>
          </cell>
          <cell r="C2158">
            <v>2007</v>
          </cell>
          <cell r="D2158" t="str">
            <v>June</v>
          </cell>
          <cell r="E2158" t="str">
            <v>PDF</v>
          </cell>
          <cell r="F2158" t="str">
            <v>PT</v>
          </cell>
          <cell r="G2158">
            <v>-0.67396179589120386</v>
          </cell>
          <cell r="H2158">
            <v>-3.3810559641622611</v>
          </cell>
          <cell r="I2158">
            <v>-1.1030711498730219</v>
          </cell>
          <cell r="J2158">
            <v>-0.36857859717165009</v>
          </cell>
          <cell r="K2158">
            <v>0.40790434838852863</v>
          </cell>
          <cell r="L2158">
            <v>0.84007099637497795</v>
          </cell>
          <cell r="M2158" t="str">
            <v>.</v>
          </cell>
          <cell r="N2158" t="str">
            <v>.</v>
          </cell>
        </row>
        <row r="2159">
          <cell r="A2159" t="str">
            <v>ESCB_2007_June_SI_PDF</v>
          </cell>
          <cell r="B2159" t="str">
            <v>ESCB</v>
          </cell>
          <cell r="C2159">
            <v>2007</v>
          </cell>
          <cell r="D2159" t="str">
            <v>June</v>
          </cell>
          <cell r="E2159" t="str">
            <v>PDF</v>
          </cell>
          <cell r="F2159" t="str">
            <v>SI</v>
          </cell>
          <cell r="G2159">
            <v>-0.47760965917774723</v>
          </cell>
          <cell r="H2159">
            <v>0.18461538461538463</v>
          </cell>
          <cell r="I2159">
            <v>0.15469464622006995</v>
          </cell>
          <cell r="J2159">
            <v>-0.27606110989114407</v>
          </cell>
          <cell r="K2159">
            <v>-0.24403151828766317</v>
          </cell>
          <cell r="L2159">
            <v>-7.7431486961090673E-2</v>
          </cell>
          <cell r="M2159" t="str">
            <v>.</v>
          </cell>
          <cell r="N2159" t="str">
            <v>.</v>
          </cell>
        </row>
        <row r="2160">
          <cell r="A2160" t="str">
            <v>ESCB_2007_June_FI_PDF</v>
          </cell>
          <cell r="B2160" t="str">
            <v>ESCB</v>
          </cell>
          <cell r="C2160">
            <v>2007</v>
          </cell>
          <cell r="D2160" t="str">
            <v>June</v>
          </cell>
          <cell r="E2160" t="str">
            <v>PDF</v>
          </cell>
          <cell r="F2160" t="str">
            <v>FI</v>
          </cell>
          <cell r="G2160">
            <v>3.8393120876956908</v>
          </cell>
          <cell r="H2160">
            <v>4.2274850154617525</v>
          </cell>
          <cell r="I2160">
            <v>5.2992359047352471</v>
          </cell>
          <cell r="J2160">
            <v>5.5760525124490723</v>
          </cell>
          <cell r="K2160">
            <v>4.8648412594436437</v>
          </cell>
          <cell r="L2160">
            <v>4.7308979877129085</v>
          </cell>
          <cell r="M2160" t="str">
            <v>.</v>
          </cell>
          <cell r="N2160" t="str">
            <v>.</v>
          </cell>
        </row>
        <row r="2161">
          <cell r="A2161" t="str">
            <v>ESCB_2007_June_BG_PDF</v>
          </cell>
          <cell r="B2161" t="str">
            <v>ESCB</v>
          </cell>
          <cell r="C2161">
            <v>2007</v>
          </cell>
          <cell r="D2161" t="str">
            <v>June</v>
          </cell>
          <cell r="E2161" t="str">
            <v>PDF</v>
          </cell>
          <cell r="F2161" t="str">
            <v>BG</v>
          </cell>
          <cell r="G2161">
            <v>3.9679166589392172</v>
          </cell>
          <cell r="H2161">
            <v>3.4231043420618206</v>
          </cell>
          <cell r="I2161">
            <v>4.614568855428768</v>
          </cell>
          <cell r="J2161">
            <v>3.6150899112967245</v>
          </cell>
          <cell r="K2161">
            <v>3.5096128091845396</v>
          </cell>
          <cell r="L2161">
            <v>3.3946116848404793</v>
          </cell>
        </row>
        <row r="2162">
          <cell r="A2162" t="str">
            <v>ESCB_2007_June_CZ_PDF</v>
          </cell>
          <cell r="B2162" t="str">
            <v>ESCB</v>
          </cell>
          <cell r="C2162">
            <v>2007</v>
          </cell>
          <cell r="D2162" t="str">
            <v>June</v>
          </cell>
          <cell r="E2162" t="str">
            <v>PDF</v>
          </cell>
          <cell r="F2162" t="str">
            <v>CZ</v>
          </cell>
          <cell r="G2162">
            <v>-1.7197759127814574</v>
          </cell>
          <cell r="H2162">
            <v>-2.3657180294930309</v>
          </cell>
          <cell r="I2162">
            <v>-1.8304752119637238</v>
          </cell>
          <cell r="J2162">
            <v>-2.2122952008119472</v>
          </cell>
          <cell r="K2162">
            <v>-1.9851020187844111</v>
          </cell>
          <cell r="L2162">
            <v>-1.9987999999999999</v>
          </cell>
          <cell r="M2162" t="str">
            <v>.</v>
          </cell>
          <cell r="N2162" t="str">
            <v>.</v>
          </cell>
        </row>
        <row r="2163">
          <cell r="A2163" t="str">
            <v>ESCB_2007_June_DK_PDF</v>
          </cell>
          <cell r="B2163" t="str">
            <v>ESCB</v>
          </cell>
          <cell r="C2163">
            <v>2007</v>
          </cell>
          <cell r="D2163" t="str">
            <v>June</v>
          </cell>
          <cell r="E2163" t="str">
            <v>PDF</v>
          </cell>
          <cell r="F2163" t="str">
            <v>DK</v>
          </cell>
          <cell r="G2163">
            <v>4.2963605541462986</v>
          </cell>
          <cell r="H2163">
            <v>6.4996227368236568</v>
          </cell>
          <cell r="I2163">
            <v>5.7863190582462405</v>
          </cell>
          <cell r="J2163">
            <v>4.4045480430056196</v>
          </cell>
          <cell r="K2163">
            <v>3.9911368268933618</v>
          </cell>
          <cell r="L2163">
            <v>3.6655853402041845</v>
          </cell>
          <cell r="M2163" t="str">
            <v>.</v>
          </cell>
          <cell r="N2163" t="str">
            <v>.</v>
          </cell>
        </row>
        <row r="2164">
          <cell r="A2164" t="str">
            <v>ESCB_2007_June_EE_PDF</v>
          </cell>
          <cell r="B2164" t="str">
            <v>ESCB</v>
          </cell>
          <cell r="C2164">
            <v>2007</v>
          </cell>
          <cell r="D2164" t="str">
            <v>June</v>
          </cell>
          <cell r="E2164" t="str">
            <v>PDF</v>
          </cell>
          <cell r="F2164" t="str">
            <v>EE</v>
          </cell>
          <cell r="G2164">
            <v>2.5399811853245531</v>
          </cell>
          <cell r="H2164">
            <v>2.5279957471888688</v>
          </cell>
          <cell r="I2164">
            <v>3.9216644830755394</v>
          </cell>
          <cell r="J2164">
            <v>3.6387115012037179</v>
          </cell>
          <cell r="K2164">
            <v>1.5158449992836969</v>
          </cell>
          <cell r="L2164">
            <v>1.1236578000147186</v>
          </cell>
          <cell r="M2164" t="str">
            <v>.</v>
          </cell>
          <cell r="N2164" t="str">
            <v>.</v>
          </cell>
        </row>
        <row r="2165">
          <cell r="A2165" t="str">
            <v>ESCB_2007_June_CY_PDF</v>
          </cell>
          <cell r="B2165" t="str">
            <v>ESCB</v>
          </cell>
          <cell r="C2165">
            <v>2007</v>
          </cell>
          <cell r="D2165" t="str">
            <v>June</v>
          </cell>
          <cell r="E2165" t="str">
            <v>PDF</v>
          </cell>
          <cell r="F2165" t="str">
            <v>CY</v>
          </cell>
          <cell r="G2165">
            <v>-0.7645673766543073</v>
          </cell>
          <cell r="H2165">
            <v>1.0990129235778976</v>
          </cell>
          <cell r="I2165">
            <v>1.7221357832309421</v>
          </cell>
          <cell r="J2165">
            <v>1.9110720483176706</v>
          </cell>
          <cell r="K2165">
            <v>1.9701939607437799</v>
          </cell>
          <cell r="L2165">
            <v>1.9409691978779</v>
          </cell>
          <cell r="M2165" t="str">
            <v>.</v>
          </cell>
          <cell r="N2165" t="str">
            <v>.</v>
          </cell>
        </row>
        <row r="2166">
          <cell r="A2166" t="str">
            <v>ESCB_2007_June_LV_PDF</v>
          </cell>
          <cell r="B2166" t="str">
            <v>ESCB</v>
          </cell>
          <cell r="C2166">
            <v>2007</v>
          </cell>
          <cell r="D2166" t="str">
            <v>June</v>
          </cell>
          <cell r="E2166" t="str">
            <v>PDF</v>
          </cell>
          <cell r="F2166" t="str">
            <v>LV</v>
          </cell>
          <cell r="G2166">
            <v>-0.29589778076664425</v>
          </cell>
          <cell r="H2166">
            <v>0.34220112595209184</v>
          </cell>
          <cell r="I2166">
            <v>0.88770528184642694</v>
          </cell>
          <cell r="J2166">
            <v>7.3249340755933201E-2</v>
          </cell>
          <cell r="K2166">
            <v>0.63935443823711979</v>
          </cell>
          <cell r="L2166">
            <v>0.58704237378588964</v>
          </cell>
          <cell r="M2166" t="str">
            <v>.</v>
          </cell>
          <cell r="N2166" t="str">
            <v>.</v>
          </cell>
        </row>
        <row r="2167">
          <cell r="A2167" t="str">
            <v>ESCB_2007_June_LT_PDF</v>
          </cell>
          <cell r="B2167" t="str">
            <v>ESCB</v>
          </cell>
          <cell r="C2167">
            <v>2007</v>
          </cell>
          <cell r="D2167" t="str">
            <v>June</v>
          </cell>
          <cell r="E2167" t="str">
            <v>PDF</v>
          </cell>
          <cell r="F2167" t="str">
            <v>LT</v>
          </cell>
          <cell r="G2167">
            <v>-0.60236151277421823</v>
          </cell>
          <cell r="H2167">
            <v>0.31320224719101125</v>
          </cell>
          <cell r="I2167">
            <v>0.17806832457220914</v>
          </cell>
          <cell r="J2167">
            <v>0.40945970765225093</v>
          </cell>
          <cell r="K2167">
            <v>-0.5346122095994339</v>
          </cell>
          <cell r="L2167">
            <v>-0.48043676069153773</v>
          </cell>
          <cell r="M2167" t="str">
            <v>.</v>
          </cell>
          <cell r="N2167" t="str">
            <v>.</v>
          </cell>
        </row>
        <row r="2168">
          <cell r="A2168" t="str">
            <v>ESCB_2007_June_HU_PDF</v>
          </cell>
          <cell r="B2168" t="str">
            <v>ESCB</v>
          </cell>
          <cell r="C2168">
            <v>2007</v>
          </cell>
          <cell r="D2168" t="str">
            <v>June</v>
          </cell>
          <cell r="E2168" t="str">
            <v>PDF</v>
          </cell>
          <cell r="F2168" t="str">
            <v>HU</v>
          </cell>
          <cell r="G2168">
            <v>-2.0745663924975908</v>
          </cell>
          <cell r="H2168">
            <v>-3.6649965768910184</v>
          </cell>
          <cell r="I2168">
            <v>-5.292096657477968</v>
          </cell>
          <cell r="J2168">
            <v>-1.9608573079413829</v>
          </cell>
          <cell r="K2168">
            <v>5.7614665551231223E-2</v>
          </cell>
          <cell r="L2168">
            <v>0.45218281036834929</v>
          </cell>
          <cell r="M2168" t="str">
            <v>.</v>
          </cell>
          <cell r="N2168" t="str">
            <v>.</v>
          </cell>
        </row>
        <row r="2169">
          <cell r="A2169" t="str">
            <v>ESCB_2007_June_MT_PDF</v>
          </cell>
          <cell r="B2169" t="str">
            <v>ESCB</v>
          </cell>
          <cell r="C2169">
            <v>2007</v>
          </cell>
          <cell r="D2169" t="str">
            <v>June</v>
          </cell>
          <cell r="E2169" t="str">
            <v>PDF</v>
          </cell>
          <cell r="F2169" t="str">
            <v>MT</v>
          </cell>
          <cell r="G2169">
            <v>-1.2141075195021347</v>
          </cell>
          <cell r="H2169">
            <v>0.74066854592742826</v>
          </cell>
          <cell r="I2169">
            <v>1.1017075490614932</v>
          </cell>
          <cell r="J2169">
            <v>1.5726893642005844</v>
          </cell>
          <cell r="K2169">
            <v>2.0121883380448917</v>
          </cell>
          <cell r="L2169">
            <v>2.9314405391529696</v>
          </cell>
          <cell r="M2169" t="str">
            <v>.</v>
          </cell>
          <cell r="N2169" t="str">
            <v>.</v>
          </cell>
        </row>
        <row r="2170">
          <cell r="A2170" t="str">
            <v>ESCB_2007_June_PL_PDF</v>
          </cell>
          <cell r="B2170" t="str">
            <v>ESCB</v>
          </cell>
          <cell r="C2170">
            <v>2007</v>
          </cell>
          <cell r="D2170" t="str">
            <v>June</v>
          </cell>
          <cell r="E2170" t="str">
            <v>PDF</v>
          </cell>
          <cell r="F2170" t="str">
            <v>PL</v>
          </cell>
          <cell r="G2170">
            <v>-2.9425507658960477</v>
          </cell>
          <cell r="H2170">
            <v>-1.5278378529664705</v>
          </cell>
          <cell r="I2170">
            <v>-1.4862053968193938</v>
          </cell>
          <cell r="J2170">
            <v>-1.2564498250342324</v>
          </cell>
          <cell r="K2170">
            <v>-0.96233817245596209</v>
          </cell>
          <cell r="L2170">
            <v>-0.52448467472499993</v>
          </cell>
          <cell r="M2170" t="str">
            <v>.</v>
          </cell>
          <cell r="N2170" t="str">
            <v>.</v>
          </cell>
        </row>
        <row r="2171">
          <cell r="A2171" t="str">
            <v>ESCB_2007_June_RO_PDF</v>
          </cell>
          <cell r="B2171" t="str">
            <v>ESCB</v>
          </cell>
          <cell r="C2171">
            <v>2007</v>
          </cell>
          <cell r="D2171" t="str">
            <v>June</v>
          </cell>
          <cell r="E2171" t="str">
            <v>PDF</v>
          </cell>
          <cell r="F2171" t="str">
            <v>RO</v>
          </cell>
          <cell r="G2171">
            <v>-7.5170971341270112E-2</v>
          </cell>
          <cell r="H2171">
            <v>-0.27901619106273334</v>
          </cell>
          <cell r="I2171">
            <v>-1.1382929635708403</v>
          </cell>
          <cell r="J2171">
            <v>-2.3365932865503116</v>
          </cell>
          <cell r="K2171">
            <v>-2.0652457951989946</v>
          </cell>
          <cell r="L2171">
            <v>-1.6737511806403986</v>
          </cell>
        </row>
        <row r="2172">
          <cell r="A2172" t="str">
            <v>ESCB_2007_June_SK_PDF</v>
          </cell>
          <cell r="B2172" t="str">
            <v>ESCB</v>
          </cell>
          <cell r="C2172">
            <v>2007</v>
          </cell>
          <cell r="D2172" t="str">
            <v>June</v>
          </cell>
          <cell r="E2172" t="str">
            <v>PDF</v>
          </cell>
          <cell r="F2172" t="str">
            <v>SK</v>
          </cell>
          <cell r="G2172">
            <v>-0.21899824535772419</v>
          </cell>
          <cell r="H2172">
            <v>-1.2960096687514573</v>
          </cell>
          <cell r="I2172">
            <v>-2.0086624216278191</v>
          </cell>
          <cell r="J2172">
            <v>-0.97428524821954543</v>
          </cell>
          <cell r="K2172">
            <v>-0.71752444623762535</v>
          </cell>
          <cell r="L2172">
            <v>-0.47918431250689886</v>
          </cell>
          <cell r="M2172" t="str">
            <v>.</v>
          </cell>
          <cell r="N2172" t="str">
            <v>.</v>
          </cell>
        </row>
        <row r="2173">
          <cell r="A2173" t="str">
            <v>ESCB_2007_June_SE_PDF</v>
          </cell>
          <cell r="B2173" t="str">
            <v>ESCB</v>
          </cell>
          <cell r="C2173">
            <v>2007</v>
          </cell>
          <cell r="D2173" t="str">
            <v>June</v>
          </cell>
          <cell r="E2173" t="str">
            <v>PDF</v>
          </cell>
          <cell r="F2173" t="str">
            <v>SE</v>
          </cell>
          <cell r="G2173">
            <v>2.4457945557523892</v>
          </cell>
          <cell r="H2173">
            <v>3.7654458056720217</v>
          </cell>
          <cell r="I2173">
            <v>3.9195860220433114</v>
          </cell>
          <cell r="J2173">
            <v>3.6193733610271299</v>
          </cell>
          <cell r="K2173">
            <v>4.0427995882436463</v>
          </cell>
          <cell r="L2173">
            <v>3.7622726103946431</v>
          </cell>
          <cell r="M2173" t="str">
            <v>.</v>
          </cell>
          <cell r="N2173" t="str">
            <v>.</v>
          </cell>
        </row>
        <row r="2174">
          <cell r="A2174" t="str">
            <v>ESCB_2007_June_GB_PDF</v>
          </cell>
          <cell r="B2174" t="str">
            <v>ESCB</v>
          </cell>
          <cell r="C2174">
            <v>2007</v>
          </cell>
          <cell r="D2174" t="str">
            <v>June</v>
          </cell>
          <cell r="E2174" t="str">
            <v>PDF</v>
          </cell>
          <cell r="F2174" t="str">
            <v>GB</v>
          </cell>
          <cell r="G2174">
            <v>-1.0868386590929944</v>
          </cell>
          <cell r="H2174">
            <v>-0.88364653498161139</v>
          </cell>
          <cell r="I2174">
            <v>-0.61881526953485044</v>
          </cell>
          <cell r="J2174">
            <v>-0.56251783155098156</v>
          </cell>
          <cell r="K2174">
            <v>-0.30207328496761393</v>
          </cell>
          <cell r="L2174">
            <v>-6.125771062675215E-2</v>
          </cell>
          <cell r="M2174" t="str">
            <v>.</v>
          </cell>
          <cell r="N2174" t="str">
            <v>.</v>
          </cell>
        </row>
        <row r="2175">
          <cell r="A2175" t="str">
            <v>ESCB_2007_June_I3_PDF</v>
          </cell>
          <cell r="B2175" t="str">
            <v>ESCB</v>
          </cell>
          <cell r="C2175">
            <v>2007</v>
          </cell>
          <cell r="D2175" t="str">
            <v>June</v>
          </cell>
          <cell r="E2175" t="str">
            <v>PDF</v>
          </cell>
          <cell r="F2175" t="str">
            <v>I3</v>
          </cell>
          <cell r="G2175">
            <v>0.2994940751679665</v>
          </cell>
          <cell r="H2175">
            <v>0.47114771460339017</v>
          </cell>
          <cell r="I2175">
            <v>1.3575381785237639</v>
          </cell>
          <cell r="J2175">
            <v>2.0656183285762286</v>
          </cell>
          <cell r="K2175">
            <v>2.1497924915024171</v>
          </cell>
          <cell r="L2175">
            <v>2.3286524913382469</v>
          </cell>
          <cell r="M2175" t="str">
            <v>.</v>
          </cell>
          <cell r="N2175" t="str">
            <v>.</v>
          </cell>
        </row>
        <row r="2176">
          <cell r="A2176" t="str">
            <v>ESCB_2007_June_D3_PDF</v>
          </cell>
          <cell r="B2176" t="str">
            <v>ESCB</v>
          </cell>
          <cell r="C2176">
            <v>2007</v>
          </cell>
          <cell r="D2176" t="str">
            <v>June</v>
          </cell>
          <cell r="E2176" t="str">
            <v>PDF</v>
          </cell>
          <cell r="F2176" t="str">
            <v>D3</v>
          </cell>
          <cell r="G2176">
            <v>9.1657084423228619E-2</v>
          </cell>
          <cell r="H2176">
            <v>0.33834244644068379</v>
          </cell>
          <cell r="I2176">
            <v>1.0045281751698991</v>
          </cell>
          <cell r="J2176">
            <v>1.5052202419905982</v>
          </cell>
          <cell r="K2176">
            <v>1.6328068073068531</v>
          </cell>
          <cell r="L2176">
            <v>1.8000072294278717</v>
          </cell>
          <cell r="M2176" t="str">
            <v>.</v>
          </cell>
          <cell r="N2176" t="str">
            <v>.</v>
          </cell>
        </row>
        <row r="2177">
          <cell r="A2177" t="str">
            <v>ESCB_2007_June_BE_YEN</v>
          </cell>
          <cell r="B2177" t="str">
            <v>ESCB</v>
          </cell>
          <cell r="C2177">
            <v>2007</v>
          </cell>
          <cell r="D2177" t="str">
            <v>June</v>
          </cell>
          <cell r="E2177" t="str">
            <v>YEN</v>
          </cell>
          <cell r="F2177" t="str">
            <v>BE</v>
          </cell>
          <cell r="H2177">
            <v>3.1199083964719594</v>
          </cell>
          <cell r="I2177">
            <v>5.2063888063578396</v>
          </cell>
          <cell r="J2177">
            <v>4.6502831566450027</v>
          </cell>
          <cell r="K2177">
            <v>4.3459808165690479</v>
          </cell>
          <cell r="L2177">
            <v>4.1771302664598871</v>
          </cell>
          <cell r="M2177" t="str">
            <v>.</v>
          </cell>
          <cell r="N2177" t="str">
            <v>.</v>
          </cell>
        </row>
        <row r="2178">
          <cell r="A2178" t="str">
            <v>ESCB_2007_June_DE_YEN</v>
          </cell>
          <cell r="B2178" t="str">
            <v>ESCB</v>
          </cell>
          <cell r="C2178">
            <v>2007</v>
          </cell>
          <cell r="D2178" t="str">
            <v>June</v>
          </cell>
          <cell r="E2178" t="str">
            <v>YEN</v>
          </cell>
          <cell r="F2178" t="str">
            <v>DE</v>
          </cell>
          <cell r="H2178">
            <v>1.5313519391083725</v>
          </cell>
          <cell r="I2178">
            <v>3.0388219544846051</v>
          </cell>
          <cell r="J2178">
            <v>4.8867524143605738</v>
          </cell>
          <cell r="K2178">
            <v>3.7498864546603139</v>
          </cell>
          <cell r="L2178">
            <v>3.5299829669367546</v>
          </cell>
          <cell r="M2178" t="str">
            <v>.</v>
          </cell>
          <cell r="N2178" t="str">
            <v>.</v>
          </cell>
        </row>
        <row r="2179">
          <cell r="A2179" t="str">
            <v>ESCB_2007_June_IE_YEN</v>
          </cell>
          <cell r="B2179" t="str">
            <v>ESCB</v>
          </cell>
          <cell r="C2179">
            <v>2007</v>
          </cell>
          <cell r="D2179" t="str">
            <v>June</v>
          </cell>
          <cell r="E2179" t="str">
            <v>YEN</v>
          </cell>
          <cell r="F2179" t="str">
            <v>IE</v>
          </cell>
          <cell r="H2179">
            <v>9.2119618619086676</v>
          </cell>
          <cell r="I2179">
            <v>9.079006968100618</v>
          </cell>
          <cell r="J2179">
            <v>7.5889530418953894</v>
          </cell>
          <cell r="K2179">
            <v>6.7216183064038582</v>
          </cell>
          <cell r="L2179">
            <v>6.4097419358034964</v>
          </cell>
          <cell r="M2179" t="str">
            <v>.</v>
          </cell>
          <cell r="N2179" t="str">
            <v>.</v>
          </cell>
        </row>
        <row r="2180">
          <cell r="A2180" t="str">
            <v>ESCB_2007_June_GR_YEN</v>
          </cell>
          <cell r="B2180" t="str">
            <v>ESCB</v>
          </cell>
          <cell r="C2180">
            <v>2007</v>
          </cell>
          <cell r="D2180" t="str">
            <v>June</v>
          </cell>
          <cell r="E2180" t="str">
            <v>YEN</v>
          </cell>
          <cell r="F2180" t="str">
            <v>GR</v>
          </cell>
          <cell r="H2180">
            <v>7.523587286319076</v>
          </cell>
          <cell r="I2180">
            <v>7.8000751016080576</v>
          </cell>
          <cell r="J2180">
            <v>7.3401873850614461</v>
          </cell>
          <cell r="K2180">
            <v>7.4233327924711991</v>
          </cell>
          <cell r="L2180">
            <v>7.2048938901895623</v>
          </cell>
          <cell r="M2180" t="str">
            <v>.</v>
          </cell>
          <cell r="N2180" t="str">
            <v>.</v>
          </cell>
        </row>
        <row r="2181">
          <cell r="A2181" t="str">
            <v>ESCB_2007_June_ES_YEN</v>
          </cell>
          <cell r="B2181" t="str">
            <v>ESCB</v>
          </cell>
          <cell r="C2181">
            <v>2007</v>
          </cell>
          <cell r="D2181" t="str">
            <v>June</v>
          </cell>
          <cell r="E2181" t="str">
            <v>YEN</v>
          </cell>
          <cell r="F2181" t="str">
            <v>ES</v>
          </cell>
          <cell r="H2181">
            <v>7.7786612641738069</v>
          </cell>
          <cell r="I2181">
            <v>7.8119840301284995</v>
          </cell>
          <cell r="J2181">
            <v>7.0375716177912278</v>
          </cell>
          <cell r="K2181">
            <v>6.1817092533273863</v>
          </cell>
          <cell r="L2181">
            <v>5.5901813550660169</v>
          </cell>
          <cell r="M2181" t="str">
            <v>.</v>
          </cell>
          <cell r="N2181" t="str">
            <v>.</v>
          </cell>
        </row>
        <row r="2182">
          <cell r="A2182" t="str">
            <v>ESCB_2007_June_FR_YEN</v>
          </cell>
          <cell r="B2182" t="str">
            <v>ESCB</v>
          </cell>
          <cell r="C2182">
            <v>2007</v>
          </cell>
          <cell r="D2182" t="str">
            <v>June</v>
          </cell>
          <cell r="E2182" t="str">
            <v>YEN</v>
          </cell>
          <cell r="F2182" t="str">
            <v>FR</v>
          </cell>
          <cell r="H2182">
            <v>3.4774354004273005</v>
          </cell>
          <cell r="I2182">
            <v>4.309391145751178</v>
          </cell>
          <cell r="J2182">
            <v>4.0345366697501674</v>
          </cell>
          <cell r="K2182">
            <v>4.3780333000618583</v>
          </cell>
          <cell r="L2182">
            <v>4.3761369577137916</v>
          </cell>
          <cell r="M2182" t="str">
            <v>.</v>
          </cell>
          <cell r="N2182" t="str">
            <v>.</v>
          </cell>
        </row>
        <row r="2183">
          <cell r="A2183" t="str">
            <v>ESCB_2007_June_IT_YEN</v>
          </cell>
          <cell r="B2183" t="str">
            <v>ESCB</v>
          </cell>
          <cell r="C2183">
            <v>2007</v>
          </cell>
          <cell r="D2183" t="str">
            <v>June</v>
          </cell>
          <cell r="E2183" t="str">
            <v>YEN</v>
          </cell>
          <cell r="F2183" t="str">
            <v>IT</v>
          </cell>
          <cell r="H2183">
            <v>2.3378704229079514</v>
          </cell>
          <cell r="I2183">
            <v>3.6789342313119442</v>
          </cell>
          <cell r="J2183">
            <v>4.0933278478189994</v>
          </cell>
          <cell r="K2183">
            <v>3.9057321489731045</v>
          </cell>
          <cell r="L2183">
            <v>3.9552494143922279</v>
          </cell>
          <cell r="M2183" t="str">
            <v>.</v>
          </cell>
          <cell r="N2183" t="str">
            <v>.</v>
          </cell>
        </row>
        <row r="2184">
          <cell r="A2184" t="str">
            <v>ESCB_2007_June_LU_YEN</v>
          </cell>
          <cell r="B2184" t="str">
            <v>ESCB</v>
          </cell>
          <cell r="C2184">
            <v>2007</v>
          </cell>
          <cell r="D2184" t="str">
            <v>June</v>
          </cell>
          <cell r="E2184" t="str">
            <v>YEN</v>
          </cell>
          <cell r="F2184" t="str">
            <v>LU</v>
          </cell>
          <cell r="H2184">
            <v>8.8912842966206345</v>
          </cell>
          <cell r="I2184">
            <v>12.445061300023136</v>
          </cell>
          <cell r="J2184">
            <v>8.1248683477134875</v>
          </cell>
          <cell r="K2184">
            <v>7.4695540363924913</v>
          </cell>
          <cell r="L2184">
            <v>7.2523175017393786</v>
          </cell>
          <cell r="M2184" t="str">
            <v>.</v>
          </cell>
          <cell r="N2184" t="str">
            <v>.</v>
          </cell>
        </row>
        <row r="2185">
          <cell r="A2185" t="str">
            <v>ESCB_2007_June_NL_YEN</v>
          </cell>
          <cell r="B2185" t="str">
            <v>ESCB</v>
          </cell>
          <cell r="C2185">
            <v>2007</v>
          </cell>
          <cell r="D2185" t="str">
            <v>June</v>
          </cell>
          <cell r="E2185" t="str">
            <v>YEN</v>
          </cell>
          <cell r="F2185" t="str">
            <v>NL</v>
          </cell>
          <cell r="H2185">
            <v>3.2238177089500137</v>
          </cell>
          <cell r="I2185">
            <v>4.4042670168457771</v>
          </cell>
          <cell r="J2185">
            <v>4.9799589328605309</v>
          </cell>
          <cell r="K2185">
            <v>4.5622025023186321</v>
          </cell>
          <cell r="L2185">
            <v>5.0825726069474886</v>
          </cell>
          <cell r="M2185" t="str">
            <v>.</v>
          </cell>
          <cell r="N2185" t="str">
            <v>.</v>
          </cell>
        </row>
        <row r="2186">
          <cell r="A2186" t="str">
            <v>ESCB_2007_June_AT_YEN</v>
          </cell>
          <cell r="B2186" t="str">
            <v>ESCB</v>
          </cell>
          <cell r="C2186">
            <v>2007</v>
          </cell>
          <cell r="D2186" t="str">
            <v>June</v>
          </cell>
          <cell r="E2186" t="str">
            <v>YEN</v>
          </cell>
          <cell r="F2186" t="str">
            <v>AT</v>
          </cell>
          <cell r="H2186">
            <v>3.9370532846235511</v>
          </cell>
          <cell r="I2186">
            <v>4.6046393594850841</v>
          </cell>
          <cell r="J2186">
            <v>4.8975989210141293</v>
          </cell>
          <cell r="K2186">
            <v>4.6081775584522973</v>
          </cell>
          <cell r="L2186">
            <v>4.3019940690831362</v>
          </cell>
          <cell r="M2186" t="str">
            <v>.</v>
          </cell>
          <cell r="N2186" t="str">
            <v>.</v>
          </cell>
        </row>
        <row r="2187">
          <cell r="A2187" t="str">
            <v>ESCB_2007_June_PT_YEN</v>
          </cell>
          <cell r="B2187" t="str">
            <v>ESCB</v>
          </cell>
          <cell r="C2187">
            <v>2007</v>
          </cell>
          <cell r="D2187" t="str">
            <v>June</v>
          </cell>
          <cell r="E2187" t="str">
            <v>YEN</v>
          </cell>
          <cell r="F2187" t="str">
            <v>PT</v>
          </cell>
          <cell r="H2187">
            <v>3.0012166251304064</v>
          </cell>
          <cell r="I2187">
            <v>3.7553304330034649</v>
          </cell>
          <cell r="J2187">
            <v>4.7337677290875462</v>
          </cell>
          <cell r="K2187">
            <v>4.3737663207977722</v>
          </cell>
          <cell r="L2187">
            <v>4.9455286883032876</v>
          </cell>
          <cell r="M2187" t="str">
            <v>.</v>
          </cell>
          <cell r="N2187" t="str">
            <v>.</v>
          </cell>
        </row>
        <row r="2188">
          <cell r="A2188" t="str">
            <v>ESCB_2007_June_SI_YEN</v>
          </cell>
          <cell r="B2188" t="str">
            <v>ESCB</v>
          </cell>
          <cell r="C2188">
            <v>2007</v>
          </cell>
          <cell r="D2188" t="str">
            <v>June</v>
          </cell>
          <cell r="E2188" t="str">
            <v>YEN</v>
          </cell>
          <cell r="F2188" t="str">
            <v>SI</v>
          </cell>
          <cell r="H2188">
            <v>5.5517346782821342</v>
          </cell>
          <cell r="I2188">
            <v>7.6416289592760185</v>
          </cell>
          <cell r="J2188">
            <v>7.2000269034167346</v>
          </cell>
          <cell r="K2188">
            <v>6.697618972927188</v>
          </cell>
          <cell r="L2188">
            <v>6.3183582265082912</v>
          </cell>
          <cell r="M2188" t="str">
            <v>.</v>
          </cell>
          <cell r="N2188" t="str">
            <v>.</v>
          </cell>
        </row>
        <row r="2189">
          <cell r="A2189" t="str">
            <v>ESCB_2007_June_FI_YEN</v>
          </cell>
          <cell r="B2189" t="str">
            <v>ESCB</v>
          </cell>
          <cell r="C2189">
            <v>2007</v>
          </cell>
          <cell r="D2189" t="str">
            <v>June</v>
          </cell>
          <cell r="E2189" t="str">
            <v>YEN</v>
          </cell>
          <cell r="F2189" t="str">
            <v>FI</v>
          </cell>
          <cell r="H2189">
            <v>3.1619022613147787</v>
          </cell>
          <cell r="I2189">
            <v>6.8394395591809722</v>
          </cell>
          <cell r="J2189">
            <v>5.2462316346159579</v>
          </cell>
          <cell r="K2189">
            <v>3.6622906292440018</v>
          </cell>
          <cell r="L2189">
            <v>3.8697104677060135</v>
          </cell>
          <cell r="M2189" t="str">
            <v>.</v>
          </cell>
          <cell r="N2189" t="str">
            <v>.</v>
          </cell>
        </row>
        <row r="2190">
          <cell r="A2190" t="str">
            <v>ESCB_2007_June_BG_YEN</v>
          </cell>
          <cell r="B2190" t="str">
            <v>ESCB</v>
          </cell>
          <cell r="C2190">
            <v>2007</v>
          </cell>
          <cell r="D2190" t="str">
            <v>June</v>
          </cell>
          <cell r="E2190" t="str">
            <v>YEN</v>
          </cell>
          <cell r="F2190" t="str">
            <v>BG</v>
          </cell>
          <cell r="H2190">
            <v>10.238278489046609</v>
          </cell>
          <cell r="I2190">
            <v>14.704628153899961</v>
          </cell>
          <cell r="J2190">
            <v>12.136923945332919</v>
          </cell>
          <cell r="K2190">
            <v>9.5323050317264606</v>
          </cell>
          <cell r="L2190">
            <v>9.88368901410057</v>
          </cell>
        </row>
        <row r="2191">
          <cell r="A2191" t="str">
            <v>ESCB_2007_June_CZ_YEN</v>
          </cell>
          <cell r="B2191" t="str">
            <v>ESCB</v>
          </cell>
          <cell r="C2191">
            <v>2007</v>
          </cell>
          <cell r="D2191" t="str">
            <v>June</v>
          </cell>
          <cell r="E2191" t="str">
            <v>YEN</v>
          </cell>
          <cell r="F2191" t="str">
            <v>CZ</v>
          </cell>
          <cell r="H2191">
            <v>6.8031973420206686</v>
          </cell>
          <cell r="I2191">
            <v>7.8722038231657088</v>
          </cell>
          <cell r="J2191">
            <v>7.6281972456419709</v>
          </cell>
          <cell r="K2191">
            <v>7.4438161519501236</v>
          </cell>
          <cell r="L2191">
            <v>7.956385620209435</v>
          </cell>
          <cell r="M2191" t="str">
            <v>.</v>
          </cell>
          <cell r="N2191" t="str">
            <v>.</v>
          </cell>
        </row>
        <row r="2192">
          <cell r="A2192" t="str">
            <v>ESCB_2007_June_DK_YEN</v>
          </cell>
          <cell r="B2192" t="str">
            <v>ESCB</v>
          </cell>
          <cell r="C2192">
            <v>2007</v>
          </cell>
          <cell r="D2192" t="str">
            <v>June</v>
          </cell>
          <cell r="E2192" t="str">
            <v>YEN</v>
          </cell>
          <cell r="F2192" t="str">
            <v>DK</v>
          </cell>
          <cell r="H2192">
            <v>6.3429578497435246</v>
          </cell>
          <cell r="I2192">
            <v>5.4700905367188861</v>
          </cell>
          <cell r="J2192">
            <v>5.4575189951987371</v>
          </cell>
          <cell r="K2192">
            <v>4.7874136901261908</v>
          </cell>
          <cell r="L2192">
            <v>4.2466054080172135</v>
          </cell>
          <cell r="M2192" t="str">
            <v>.</v>
          </cell>
          <cell r="N2192" t="str">
            <v>.</v>
          </cell>
        </row>
        <row r="2193">
          <cell r="A2193" t="str">
            <v>ESCB_2007_June_EE_YEN</v>
          </cell>
          <cell r="B2193" t="str">
            <v>ESCB</v>
          </cell>
          <cell r="C2193">
            <v>2007</v>
          </cell>
          <cell r="D2193" t="str">
            <v>June</v>
          </cell>
          <cell r="E2193" t="str">
            <v>YEN</v>
          </cell>
          <cell r="F2193" t="str">
            <v>EE</v>
          </cell>
          <cell r="H2193">
            <v>17.974831963134143</v>
          </cell>
          <cell r="I2193">
            <v>18.19810241416371</v>
          </cell>
          <cell r="J2193">
            <v>16.903977394943198</v>
          </cell>
          <cell r="K2193">
            <v>13.84030968398066</v>
          </cell>
          <cell r="L2193">
            <v>11.309623077459948</v>
          </cell>
          <cell r="M2193" t="str">
            <v>.</v>
          </cell>
          <cell r="N2193" t="str">
            <v>.</v>
          </cell>
        </row>
        <row r="2194">
          <cell r="A2194" t="str">
            <v>ESCB_2007_June_CY_YEN</v>
          </cell>
          <cell r="B2194" t="str">
            <v>ESCB</v>
          </cell>
          <cell r="C2194">
            <v>2007</v>
          </cell>
          <cell r="D2194" t="str">
            <v>June</v>
          </cell>
          <cell r="E2194" t="str">
            <v>YEN</v>
          </cell>
          <cell r="F2194" t="str">
            <v>CY</v>
          </cell>
          <cell r="H2194">
            <v>6.38447589921243</v>
          </cell>
          <cell r="I2194">
            <v>6.3614276991960761</v>
          </cell>
          <cell r="J2194">
            <v>6.1337932073702781</v>
          </cell>
          <cell r="K2194">
            <v>6.8363644558627872</v>
          </cell>
          <cell r="L2194">
            <v>6.5592271102064226</v>
          </cell>
          <cell r="M2194" t="str">
            <v>.</v>
          </cell>
          <cell r="N2194" t="str">
            <v>.</v>
          </cell>
        </row>
        <row r="2195">
          <cell r="A2195" t="str">
            <v>ESCB_2007_June_LV_YEN</v>
          </cell>
          <cell r="B2195" t="str">
            <v>ESCB</v>
          </cell>
          <cell r="C2195">
            <v>2007</v>
          </cell>
          <cell r="D2195" t="str">
            <v>June</v>
          </cell>
          <cell r="E2195" t="str">
            <v>YEN</v>
          </cell>
          <cell r="F2195" t="str">
            <v>LV</v>
          </cell>
          <cell r="H2195">
            <v>21.842636180228649</v>
          </cell>
          <cell r="I2195">
            <v>24.351473672590792</v>
          </cell>
          <cell r="J2195">
            <v>21.189525077674212</v>
          </cell>
          <cell r="K2195">
            <v>18.004687957808379</v>
          </cell>
          <cell r="L2195">
            <v>16.312849162011172</v>
          </cell>
          <cell r="M2195" t="str">
            <v>.</v>
          </cell>
          <cell r="N2195" t="str">
            <v>.</v>
          </cell>
        </row>
        <row r="2196">
          <cell r="A2196" t="str">
            <v>ESCB_2007_June_LT_YEN</v>
          </cell>
          <cell r="B2196" t="str">
            <v>ESCB</v>
          </cell>
          <cell r="C2196">
            <v>2007</v>
          </cell>
          <cell r="D2196" t="str">
            <v>June</v>
          </cell>
          <cell r="E2196" t="str">
            <v>YEN</v>
          </cell>
          <cell r="F2196" t="str">
            <v>LT</v>
          </cell>
          <cell r="H2196">
            <v>13.761643791841756</v>
          </cell>
          <cell r="I2196">
            <v>15.155898876404494</v>
          </cell>
          <cell r="J2196">
            <v>12.891658840604457</v>
          </cell>
          <cell r="K2196">
            <v>9.9339894772096233</v>
          </cell>
          <cell r="L2196">
            <v>8.0034592554738779</v>
          </cell>
          <cell r="M2196" t="str">
            <v>.</v>
          </cell>
          <cell r="N2196" t="str">
            <v>.</v>
          </cell>
        </row>
        <row r="2197">
          <cell r="A2197" t="str">
            <v>ESCB_2007_June_HU_YEN</v>
          </cell>
          <cell r="B2197" t="str">
            <v>ESCB</v>
          </cell>
          <cell r="C2197">
            <v>2007</v>
          </cell>
          <cell r="D2197" t="str">
            <v>June</v>
          </cell>
          <cell r="E2197" t="str">
            <v>YEN</v>
          </cell>
          <cell r="F2197" t="str">
            <v>HU</v>
          </cell>
          <cell r="H2197">
            <v>6.3463800219000488</v>
          </cell>
          <cell r="I2197">
            <v>6.9678427512716397</v>
          </cell>
          <cell r="J2197">
            <v>9.4482323955766976</v>
          </cell>
          <cell r="K2197">
            <v>6.612842556722776</v>
          </cell>
          <cell r="L2197">
            <v>6.6453279016476925</v>
          </cell>
          <cell r="M2197" t="str">
            <v>.</v>
          </cell>
          <cell r="N2197" t="str">
            <v>.</v>
          </cell>
        </row>
        <row r="2198">
          <cell r="A2198" t="str">
            <v>ESCB_2007_June_MT_YEN</v>
          </cell>
          <cell r="B2198" t="str">
            <v>ESCB</v>
          </cell>
          <cell r="C2198">
            <v>2007</v>
          </cell>
          <cell r="D2198" t="str">
            <v>June</v>
          </cell>
          <cell r="E2198" t="str">
            <v>YEN</v>
          </cell>
          <cell r="F2198" t="str">
            <v>MT</v>
          </cell>
          <cell r="H2198">
            <v>5.4075894561643469</v>
          </cell>
          <cell r="I2198">
            <v>5.4790281230987894</v>
          </cell>
          <cell r="J2198">
            <v>5.6192752859052781</v>
          </cell>
          <cell r="K2198">
            <v>4.979574203655492</v>
          </cell>
          <cell r="L2198">
            <v>5.4234968511097295</v>
          </cell>
          <cell r="M2198" t="str">
            <v>.</v>
          </cell>
          <cell r="N2198" t="str">
            <v>.</v>
          </cell>
        </row>
        <row r="2199">
          <cell r="A2199" t="str">
            <v>ESCB_2007_June_PL_YEN</v>
          </cell>
          <cell r="B2199" t="str">
            <v>ESCB</v>
          </cell>
          <cell r="C2199">
            <v>2007</v>
          </cell>
          <cell r="D2199" t="str">
            <v>June</v>
          </cell>
          <cell r="E2199" t="str">
            <v>YEN</v>
          </cell>
          <cell r="F2199" t="str">
            <v>PL</v>
          </cell>
          <cell r="H2199">
            <v>6.2763239585609245</v>
          </cell>
          <cell r="I2199">
            <v>7.6427513701383623</v>
          </cell>
          <cell r="J2199">
            <v>8.7518673297657088</v>
          </cell>
          <cell r="K2199">
            <v>9.3408680910256692</v>
          </cell>
          <cell r="L2199">
            <v>9.380073882891006</v>
          </cell>
          <cell r="M2199" t="str">
            <v>.</v>
          </cell>
          <cell r="N2199" t="str">
            <v>.</v>
          </cell>
        </row>
        <row r="2200">
          <cell r="A2200" t="str">
            <v>ESCB_2007_June_RO_YEN</v>
          </cell>
          <cell r="B2200" t="str">
            <v>ESCB</v>
          </cell>
          <cell r="C2200">
            <v>2007</v>
          </cell>
          <cell r="D2200" t="str">
            <v>June</v>
          </cell>
          <cell r="E2200" t="str">
            <v>YEN</v>
          </cell>
          <cell r="F2200" t="str">
            <v>RO</v>
          </cell>
          <cell r="H2200">
            <v>16.915944485507051</v>
          </cell>
          <cell r="I2200">
            <v>18.875408873110647</v>
          </cell>
          <cell r="J2200">
            <v>13.606367071824501</v>
          </cell>
          <cell r="K2200">
            <v>13.010669557090825</v>
          </cell>
          <cell r="L2200">
            <v>12.901905021522152</v>
          </cell>
        </row>
        <row r="2201">
          <cell r="A2201" t="str">
            <v>ESCB_2007_June_SK_YEN</v>
          </cell>
          <cell r="B2201" t="str">
            <v>ESCB</v>
          </cell>
          <cell r="C2201">
            <v>2007</v>
          </cell>
          <cell r="D2201" t="str">
            <v>June</v>
          </cell>
          <cell r="E2201" t="str">
            <v>YEN</v>
          </cell>
          <cell r="F2201" t="str">
            <v>SK</v>
          </cell>
          <cell r="H2201">
            <v>8.5495645860357623</v>
          </cell>
          <cell r="I2201">
            <v>11.224833138585211</v>
          </cell>
          <cell r="J2201">
            <v>11.214395240862869</v>
          </cell>
          <cell r="K2201">
            <v>8.8924363652349765</v>
          </cell>
          <cell r="L2201">
            <v>8.8089762669302942</v>
          </cell>
          <cell r="M2201" t="str">
            <v>.</v>
          </cell>
          <cell r="N2201" t="str">
            <v>.</v>
          </cell>
        </row>
        <row r="2202">
          <cell r="A2202" t="str">
            <v>ESCB_2007_June_SE_YEN</v>
          </cell>
          <cell r="B2202" t="str">
            <v>ESCB</v>
          </cell>
          <cell r="C2202">
            <v>2007</v>
          </cell>
          <cell r="D2202" t="str">
            <v>June</v>
          </cell>
          <cell r="E2202" t="str">
            <v>YEN</v>
          </cell>
          <cell r="F2202" t="str">
            <v>SE</v>
          </cell>
          <cell r="H2202">
            <v>4.1126197634671522</v>
          </cell>
          <cell r="I2202">
            <v>6.2857908885333229</v>
          </cell>
          <cell r="J2202">
            <v>5.4367019305160769</v>
          </cell>
          <cell r="K2202">
            <v>5.4310314869911336</v>
          </cell>
          <cell r="L2202">
            <v>5.0142238494148188</v>
          </cell>
          <cell r="M2202" t="str">
            <v>.</v>
          </cell>
          <cell r="N2202" t="str">
            <v>.</v>
          </cell>
        </row>
        <row r="2203">
          <cell r="A2203" t="str">
            <v>ESCB_2007_June_GB_YEN</v>
          </cell>
          <cell r="B2203" t="str">
            <v>ESCB</v>
          </cell>
          <cell r="C2203">
            <v>2007</v>
          </cell>
          <cell r="D2203" t="str">
            <v>June</v>
          </cell>
          <cell r="E2203" t="str">
            <v>YEN</v>
          </cell>
          <cell r="F2203" t="str">
            <v>GB</v>
          </cell>
          <cell r="H2203">
            <v>4.1915438447230358</v>
          </cell>
          <cell r="I2203">
            <v>5.2668151419134093</v>
          </cell>
          <cell r="J2203">
            <v>6.5000000000000053</v>
          </cell>
          <cell r="K2203">
            <v>5.3000000185660774</v>
          </cell>
          <cell r="L2203">
            <v>5.5999999761295083</v>
          </cell>
          <cell r="M2203" t="str">
            <v>.</v>
          </cell>
          <cell r="N2203" t="str">
            <v>.</v>
          </cell>
        </row>
        <row r="2204">
          <cell r="A2204" t="str">
            <v>ESCB_2007_June_I3_YEN</v>
          </cell>
          <cell r="B2204" t="str">
            <v>ESCB</v>
          </cell>
          <cell r="C2204">
            <v>2007</v>
          </cell>
          <cell r="D2204" t="str">
            <v>June</v>
          </cell>
          <cell r="E2204" t="str">
            <v>YEN</v>
          </cell>
          <cell r="F2204" t="str">
            <v>I3</v>
          </cell>
          <cell r="H2204">
            <v>3.3793716731939121</v>
          </cell>
          <cell r="I2204">
            <v>4.5421266951249821</v>
          </cell>
          <cell r="J2204">
            <v>4.9467331416732332</v>
          </cell>
          <cell r="K2204">
            <v>4.4834387202388699</v>
          </cell>
          <cell r="L2204">
            <v>4.3865865797343631</v>
          </cell>
          <cell r="M2204" t="str">
            <v>.</v>
          </cell>
          <cell r="N2204" t="str">
            <v>.</v>
          </cell>
        </row>
        <row r="2205">
          <cell r="A2205" t="str">
            <v>ESCB_2007_June_D3_YEN</v>
          </cell>
          <cell r="B2205" t="str">
            <v>ESCB</v>
          </cell>
          <cell r="C2205">
            <v>2007</v>
          </cell>
          <cell r="D2205" t="str">
            <v>June</v>
          </cell>
          <cell r="E2205" t="str">
            <v>YEN</v>
          </cell>
          <cell r="F2205" t="str">
            <v>D3</v>
          </cell>
          <cell r="H2205">
            <v>3.873343758265372</v>
          </cell>
          <cell r="I2205">
            <v>5.0541561931913641</v>
          </cell>
          <cell r="J2205">
            <v>5.5440611495531744</v>
          </cell>
          <cell r="K2205">
            <v>4.9594536852836919</v>
          </cell>
          <cell r="L2205">
            <v>4.9215622828734018</v>
          </cell>
          <cell r="M2205" t="str">
            <v>.</v>
          </cell>
          <cell r="N2205" t="str">
            <v>.</v>
          </cell>
        </row>
        <row r="2206">
          <cell r="A2206" t="str">
            <v>ESCB_2007_June_BE_CAB</v>
          </cell>
          <cell r="B2206" t="str">
            <v>ESCB</v>
          </cell>
          <cell r="C2206">
            <v>2007</v>
          </cell>
          <cell r="D2206" t="str">
            <v>June</v>
          </cell>
          <cell r="E2206" t="str">
            <v>CAB</v>
          </cell>
          <cell r="F2206" t="str">
            <v>BE</v>
          </cell>
          <cell r="G2206">
            <v>0.12135538513190042</v>
          </cell>
          <cell r="H2206">
            <v>-1.4040622524429864</v>
          </cell>
          <cell r="I2206">
            <v>0.60922207971059938</v>
          </cell>
          <cell r="J2206">
            <v>-0.11322114189341533</v>
          </cell>
          <cell r="K2206">
            <v>-0.32075507705053152</v>
          </cell>
          <cell r="L2206">
            <v>-0.26553901733582902</v>
          </cell>
          <cell r="M2206" t="str">
            <v>.</v>
          </cell>
          <cell r="N2206" t="str">
            <v>.</v>
          </cell>
        </row>
        <row r="2207">
          <cell r="A2207" t="str">
            <v>ESCB_2007_June_DE_CAB</v>
          </cell>
          <cell r="B2207" t="str">
            <v>ESCB</v>
          </cell>
          <cell r="C2207">
            <v>2007</v>
          </cell>
          <cell r="D2207" t="str">
            <v>June</v>
          </cell>
          <cell r="E2207" t="str">
            <v>CAB</v>
          </cell>
          <cell r="F2207" t="str">
            <v>DE</v>
          </cell>
          <cell r="G2207">
            <v>-3.1493770821136353</v>
          </cell>
          <cell r="H2207">
            <v>-2.3715651801197923</v>
          </cell>
          <cell r="I2207">
            <v>-1.1111515929995042</v>
          </cell>
          <cell r="J2207">
            <v>-0.21699057856640255</v>
          </cell>
          <cell r="K2207">
            <v>-0.35374706661811195</v>
          </cell>
          <cell r="L2207">
            <v>5.6508580453302593E-2</v>
          </cell>
          <cell r="M2207" t="str">
            <v>.</v>
          </cell>
          <cell r="N2207" t="str">
            <v>.</v>
          </cell>
        </row>
        <row r="2208">
          <cell r="A2208" t="str">
            <v>ESCB_2007_June_IE_CAB</v>
          </cell>
          <cell r="B2208" t="str">
            <v>ESCB</v>
          </cell>
          <cell r="C2208">
            <v>2007</v>
          </cell>
          <cell r="D2208" t="str">
            <v>June</v>
          </cell>
          <cell r="E2208" t="str">
            <v>CAB</v>
          </cell>
          <cell r="F2208" t="str">
            <v>IE</v>
          </cell>
          <cell r="G2208">
            <v>2.0071787095103009</v>
          </cell>
          <cell r="H2208">
            <v>1.0444031222651367</v>
          </cell>
          <cell r="I2208">
            <v>2.631672956380938</v>
          </cell>
          <cell r="J2208">
            <v>0.66557493782908528</v>
          </cell>
          <cell r="K2208">
            <v>0.28012343904918596</v>
          </cell>
          <cell r="L2208">
            <v>-5.4571381175982765E-2</v>
          </cell>
          <cell r="M2208" t="str">
            <v>.</v>
          </cell>
          <cell r="N2208" t="str">
            <v>.</v>
          </cell>
        </row>
        <row r="2209">
          <cell r="A2209" t="str">
            <v>ESCB_2007_June_GR_CAB</v>
          </cell>
          <cell r="B2209" t="str">
            <v>ESCB</v>
          </cell>
          <cell r="C2209">
            <v>2007</v>
          </cell>
          <cell r="D2209" t="str">
            <v>June</v>
          </cell>
          <cell r="E2209" t="str">
            <v>CAB</v>
          </cell>
          <cell r="F2209" t="str">
            <v>GR</v>
          </cell>
          <cell r="G2209">
            <v>-8.1546691921857661</v>
          </cell>
          <cell r="H2209">
            <v>-5.5298109140410556</v>
          </cell>
          <cell r="I2209">
            <v>-2.8237888033086014</v>
          </cell>
          <cell r="J2209">
            <v>-2.6998968984330727</v>
          </cell>
          <cell r="K2209">
            <v>-2.2533735386550111</v>
          </cell>
          <cell r="L2209">
            <v>-1.8826101997185225</v>
          </cell>
          <cell r="M2209" t="str">
            <v>.</v>
          </cell>
          <cell r="N2209" t="str">
            <v>.</v>
          </cell>
        </row>
        <row r="2210">
          <cell r="A2210" t="str">
            <v>ESCB_2007_June_ES_CAB</v>
          </cell>
          <cell r="B2210" t="str">
            <v>ESCB</v>
          </cell>
          <cell r="C2210">
            <v>2007</v>
          </cell>
          <cell r="D2210" t="str">
            <v>June</v>
          </cell>
          <cell r="E2210" t="str">
            <v>CAB</v>
          </cell>
          <cell r="F2210" t="str">
            <v>ES</v>
          </cell>
          <cell r="G2210">
            <v>-1.0791033483365325E-2</v>
          </cell>
          <cell r="H2210">
            <v>1.2698126951978548</v>
          </cell>
          <cell r="I2210">
            <v>1.9405720902106289</v>
          </cell>
          <cell r="J2210">
            <v>1.4177005097799267</v>
          </cell>
          <cell r="K2210">
            <v>1.2200095966939628</v>
          </cell>
          <cell r="L2210">
            <v>1.0304607787265996</v>
          </cell>
          <cell r="M2210" t="str">
            <v>.</v>
          </cell>
          <cell r="N2210" t="str">
            <v>.</v>
          </cell>
        </row>
        <row r="2211">
          <cell r="A2211" t="str">
            <v>ESCB_2007_June_FR_CAB</v>
          </cell>
          <cell r="B2211" t="str">
            <v>ESCB</v>
          </cell>
          <cell r="C2211">
            <v>2007</v>
          </cell>
          <cell r="D2211" t="str">
            <v>June</v>
          </cell>
          <cell r="E2211" t="str">
            <v>CAB</v>
          </cell>
          <cell r="F2211" t="str">
            <v>FR</v>
          </cell>
          <cell r="G2211">
            <v>-3.4789452298916159</v>
          </cell>
          <cell r="H2211">
            <v>-2.686243043957365</v>
          </cell>
          <cell r="I2211">
            <v>-2.5140435207598353</v>
          </cell>
          <cell r="J2211">
            <v>-2.4544154269424339</v>
          </cell>
          <cell r="K2211">
            <v>-2.2888516807902985</v>
          </cell>
          <cell r="L2211">
            <v>-2.0509454517839951</v>
          </cell>
          <cell r="M2211" t="str">
            <v>.</v>
          </cell>
          <cell r="N2211" t="str">
            <v>.</v>
          </cell>
        </row>
        <row r="2212">
          <cell r="A2212" t="str">
            <v>ESCB_2007_June_IT_CAB</v>
          </cell>
          <cell r="B2212" t="str">
            <v>ESCB</v>
          </cell>
          <cell r="C2212">
            <v>2007</v>
          </cell>
          <cell r="D2212" t="str">
            <v>June</v>
          </cell>
          <cell r="E2212" t="str">
            <v>CAB</v>
          </cell>
          <cell r="F2212" t="str">
            <v>IT</v>
          </cell>
          <cell r="G2212">
            <v>-3.1480895064439451</v>
          </cell>
          <cell r="H2212">
            <v>-3.80553642802513</v>
          </cell>
          <cell r="I2212">
            <v>-4.3343743670189383</v>
          </cell>
          <cell r="J2212">
            <v>-1.9960608087202478</v>
          </cell>
          <cell r="K2212">
            <v>-2.2377530486886421</v>
          </cell>
          <cell r="L2212">
            <v>-2.1406569804388593</v>
          </cell>
          <cell r="M2212" t="str">
            <v>.</v>
          </cell>
          <cell r="N2212" t="str">
            <v>.</v>
          </cell>
        </row>
        <row r="2213">
          <cell r="A2213" t="str">
            <v>ESCB_2007_June_LU_CAB</v>
          </cell>
          <cell r="B2213" t="str">
            <v>ESCB</v>
          </cell>
          <cell r="C2213">
            <v>2007</v>
          </cell>
          <cell r="D2213" t="str">
            <v>June</v>
          </cell>
          <cell r="E2213" t="str">
            <v>CAB</v>
          </cell>
          <cell r="F2213" t="str">
            <v>LU</v>
          </cell>
          <cell r="G2213">
            <v>-0.96758667215249261</v>
          </cell>
          <cell r="H2213">
            <v>0.17688820733836003</v>
          </cell>
          <cell r="I2213">
            <v>0.36194752342911768</v>
          </cell>
          <cell r="J2213">
            <v>0.18725270759529444</v>
          </cell>
          <cell r="K2213">
            <v>0.70833590408200309</v>
          </cell>
          <cell r="L2213">
            <v>0.44353762896704785</v>
          </cell>
          <cell r="M2213" t="str">
            <v>.</v>
          </cell>
          <cell r="N2213" t="str">
            <v>.</v>
          </cell>
        </row>
        <row r="2214">
          <cell r="A2214" t="str">
            <v>ESCB_2007_June_NL_CAB</v>
          </cell>
          <cell r="B2214" t="str">
            <v>ESCB</v>
          </cell>
          <cell r="C2214">
            <v>2007</v>
          </cell>
          <cell r="D2214" t="str">
            <v>June</v>
          </cell>
          <cell r="E2214" t="str">
            <v>CAB</v>
          </cell>
          <cell r="F2214" t="str">
            <v>NL</v>
          </cell>
          <cell r="G2214">
            <v>-0.99906238337857178</v>
          </cell>
          <cell r="H2214">
            <v>0.8618425367981204</v>
          </cell>
          <cell r="I2214">
            <v>1.3447058239266463</v>
          </cell>
          <cell r="J2214">
            <v>-0.26988530372372904</v>
          </cell>
          <cell r="K2214">
            <v>0.55554742048858363</v>
          </cell>
          <cell r="L2214">
            <v>0.69043323881206708</v>
          </cell>
          <cell r="M2214" t="str">
            <v>.</v>
          </cell>
          <cell r="N2214" t="str">
            <v>.</v>
          </cell>
        </row>
        <row r="2215">
          <cell r="A2215" t="str">
            <v>ESCB_2007_June_AT_CAB</v>
          </cell>
          <cell r="B2215" t="str">
            <v>ESCB</v>
          </cell>
          <cell r="C2215">
            <v>2007</v>
          </cell>
          <cell r="D2215" t="str">
            <v>June</v>
          </cell>
          <cell r="E2215" t="str">
            <v>CAB</v>
          </cell>
          <cell r="F2215" t="str">
            <v>AT</v>
          </cell>
          <cell r="G2215">
            <v>-1.0165645935255709</v>
          </cell>
          <cell r="H2215">
            <v>-1.2640322551599383</v>
          </cell>
          <cell r="I2215">
            <v>-0.84616970003057335</v>
          </cell>
          <cell r="J2215">
            <v>-0.8272027047760292</v>
          </cell>
          <cell r="K2215">
            <v>-0.71980223264968157</v>
          </cell>
          <cell r="L2215">
            <v>-0.4373322130865176</v>
          </cell>
          <cell r="M2215" t="str">
            <v>.</v>
          </cell>
          <cell r="N2215" t="str">
            <v>.</v>
          </cell>
        </row>
        <row r="2216">
          <cell r="A2216" t="str">
            <v>ESCB_2007_June_PT_CAB</v>
          </cell>
          <cell r="B2216" t="str">
            <v>ESCB</v>
          </cell>
          <cell r="C2216">
            <v>2007</v>
          </cell>
          <cell r="D2216" t="str">
            <v>June</v>
          </cell>
          <cell r="E2216" t="str">
            <v>CAB</v>
          </cell>
          <cell r="F2216" t="str">
            <v>PT</v>
          </cell>
          <cell r="G2216">
            <v>-2.9529502696632353</v>
          </cell>
          <cell r="H2216">
            <v>-5.6631418473924651</v>
          </cell>
          <cell r="I2216">
            <v>-3.4203798269806276</v>
          </cell>
          <cell r="J2216">
            <v>-2.7349696202848923</v>
          </cell>
          <cell r="K2216">
            <v>-2.1755478899184451</v>
          </cell>
          <cell r="L2216">
            <v>-2.002882325242318</v>
          </cell>
          <cell r="M2216" t="str">
            <v>.</v>
          </cell>
          <cell r="N2216" t="str">
            <v>.</v>
          </cell>
        </row>
        <row r="2217">
          <cell r="A2217" t="str">
            <v>ESCB_2007_June_SI_CAB</v>
          </cell>
          <cell r="B2217" t="str">
            <v>ESCB</v>
          </cell>
          <cell r="C2217">
            <v>2007</v>
          </cell>
          <cell r="D2217" t="str">
            <v>June</v>
          </cell>
          <cell r="E2217" t="str">
            <v>CAB</v>
          </cell>
          <cell r="F2217" t="str">
            <v>SI</v>
          </cell>
          <cell r="G2217">
            <v>-1.8475427899530223</v>
          </cell>
          <cell r="H2217">
            <v>-1.2170618530852302</v>
          </cell>
          <cell r="I2217">
            <v>-1.46341292174086</v>
          </cell>
          <cell r="J2217">
            <v>-1.9723395484613817</v>
          </cell>
          <cell r="K2217">
            <v>-1.8347045585875033</v>
          </cell>
          <cell r="L2217">
            <v>-1.436872856817075</v>
          </cell>
          <cell r="M2217" t="str">
            <v>.</v>
          </cell>
          <cell r="N2217" t="str">
            <v>.</v>
          </cell>
        </row>
        <row r="2218">
          <cell r="A2218" t="str">
            <v>ESCB_2007_June_FI_CAB</v>
          </cell>
          <cell r="B2218" t="str">
            <v>ESCB</v>
          </cell>
          <cell r="C2218">
            <v>2007</v>
          </cell>
          <cell r="D2218" t="str">
            <v>June</v>
          </cell>
          <cell r="E2218" t="str">
            <v>CAB</v>
          </cell>
          <cell r="F2218" t="str">
            <v>FI</v>
          </cell>
          <cell r="G2218">
            <v>2.5745620912683824</v>
          </cell>
          <cell r="H2218">
            <v>2.6297537627027801</v>
          </cell>
          <cell r="I2218">
            <v>3.5167239414169575</v>
          </cell>
          <cell r="J2218">
            <v>3.7351308708263269</v>
          </cell>
          <cell r="K2218">
            <v>3.3228529027163929</v>
          </cell>
          <cell r="L2218">
            <v>3.4614417537762674</v>
          </cell>
          <cell r="M2218" t="str">
            <v>.</v>
          </cell>
          <cell r="N2218" t="str">
            <v>.</v>
          </cell>
        </row>
        <row r="2219">
          <cell r="A2219" t="str">
            <v>ESCB_2007_June_BG_CAB</v>
          </cell>
          <cell r="B2219" t="str">
            <v>ESCB</v>
          </cell>
          <cell r="C2219">
            <v>2007</v>
          </cell>
          <cell r="D2219" t="str">
            <v>June</v>
          </cell>
          <cell r="E2219" t="str">
            <v>CAB</v>
          </cell>
          <cell r="F2219" t="str">
            <v>BG</v>
          </cell>
          <cell r="G2219">
            <v>2.4503917324519411</v>
          </cell>
          <cell r="H2219">
            <v>2.1379882457260746</v>
          </cell>
          <cell r="I2219">
            <v>3.4722365560909121</v>
          </cell>
          <cell r="J2219">
            <v>2.2857025879171258</v>
          </cell>
          <cell r="K2219">
            <v>2.2074350013766297</v>
          </cell>
          <cell r="L2219">
            <v>2.1346536128605784</v>
          </cell>
        </row>
        <row r="2220">
          <cell r="A2220" t="str">
            <v>ESCB_2007_June_CZ_CAB</v>
          </cell>
          <cell r="B2220" t="str">
            <v>ESCB</v>
          </cell>
          <cell r="C2220">
            <v>2007</v>
          </cell>
          <cell r="D2220" t="str">
            <v>June</v>
          </cell>
          <cell r="E2220" t="str">
            <v>CAB</v>
          </cell>
          <cell r="F2220" t="str">
            <v>CZ</v>
          </cell>
          <cell r="G2220">
            <v>-2.2080933591621656</v>
          </cell>
          <cell r="H2220">
            <v>-3.4830653611283404</v>
          </cell>
          <cell r="I2220">
            <v>-3.2845032567611638</v>
          </cell>
          <cell r="J2220">
            <v>-3.8544966047813851</v>
          </cell>
          <cell r="K2220">
            <v>-3.6801174442729661</v>
          </cell>
          <cell r="L2220">
            <v>-3.6233428545976567</v>
          </cell>
          <cell r="M2220" t="str">
            <v>.</v>
          </cell>
          <cell r="N2220" t="str">
            <v>.</v>
          </cell>
        </row>
        <row r="2221">
          <cell r="A2221" t="str">
            <v>ESCB_2007_June_DK_CAB</v>
          </cell>
          <cell r="B2221" t="str">
            <v>ESCB</v>
          </cell>
          <cell r="C2221">
            <v>2007</v>
          </cell>
          <cell r="D2221" t="str">
            <v>June</v>
          </cell>
          <cell r="E2221" t="str">
            <v>CAB</v>
          </cell>
          <cell r="F2221" t="str">
            <v>DK</v>
          </cell>
          <cell r="G2221">
            <v>3.0205747849455733</v>
          </cell>
          <cell r="H2221">
            <v>5.2435256677493784</v>
          </cell>
          <cell r="I2221">
            <v>4.0575510076909396</v>
          </cell>
          <cell r="J2221">
            <v>2.346493294782217</v>
          </cell>
          <cell r="K2221">
            <v>2.1964775078738614</v>
          </cell>
          <cell r="L2221">
            <v>2.3378370394883032</v>
          </cell>
          <cell r="M2221" t="str">
            <v>.</v>
          </cell>
          <cell r="N2221" t="str">
            <v>.</v>
          </cell>
        </row>
        <row r="2222">
          <cell r="A2222" t="str">
            <v>ESCB_2007_June_EE_CAB</v>
          </cell>
          <cell r="B2222" t="str">
            <v>ESCB</v>
          </cell>
          <cell r="C2222">
            <v>2007</v>
          </cell>
          <cell r="D2222" t="str">
            <v>June</v>
          </cell>
          <cell r="E2222" t="str">
            <v>CAB</v>
          </cell>
          <cell r="F2222" t="str">
            <v>EE</v>
          </cell>
          <cell r="G2222">
            <v>3.0503283498899618</v>
          </cell>
          <cell r="H2222">
            <v>3.0941670281979086</v>
          </cell>
          <cell r="I2222">
            <v>3.1595004329362162</v>
          </cell>
          <cell r="J2222">
            <v>1.7768898649990925</v>
          </cell>
          <cell r="K2222">
            <v>-4.837366661230158E-2</v>
          </cell>
          <cell r="L2222">
            <v>0.32239356219507842</v>
          </cell>
          <cell r="M2222" t="str">
            <v>.</v>
          </cell>
          <cell r="N2222" t="str">
            <v>.</v>
          </cell>
        </row>
        <row r="2223">
          <cell r="A2223" t="str">
            <v>ESCB_2007_June_CY_CAB</v>
          </cell>
          <cell r="B2223" t="str">
            <v>ESCB</v>
          </cell>
          <cell r="C2223">
            <v>2007</v>
          </cell>
          <cell r="D2223" t="str">
            <v>June</v>
          </cell>
          <cell r="E2223" t="str">
            <v>CAB</v>
          </cell>
          <cell r="F2223" t="str">
            <v>CY</v>
          </cell>
          <cell r="G2223">
            <v>-3.8198980843457537</v>
          </cell>
          <cell r="H2223">
            <v>-2.3049708534571156</v>
          </cell>
          <cell r="I2223">
            <v>-1.5125217608843478</v>
          </cell>
          <cell r="J2223">
            <v>-1.5310759414483781</v>
          </cell>
          <cell r="K2223">
            <v>-1.1547373089927628</v>
          </cell>
          <cell r="L2223">
            <v>-0.83058559278285649</v>
          </cell>
          <cell r="M2223" t="str">
            <v>.</v>
          </cell>
          <cell r="N2223" t="str">
            <v>.</v>
          </cell>
        </row>
        <row r="2224">
          <cell r="A2224" t="str">
            <v>ESCB_2007_June_LV_CAB</v>
          </cell>
          <cell r="B2224" t="str">
            <v>ESCB</v>
          </cell>
          <cell r="C2224">
            <v>2007</v>
          </cell>
          <cell r="D2224" t="str">
            <v>June</v>
          </cell>
          <cell r="E2224" t="str">
            <v>CAB</v>
          </cell>
          <cell r="F2224" t="str">
            <v>LV</v>
          </cell>
          <cell r="G2224">
            <v>0.19921388209353563</v>
          </cell>
          <cell r="H2224">
            <v>0.37511150588354802</v>
          </cell>
          <cell r="I2224">
            <v>-0.66155962725834239</v>
          </cell>
          <cell r="J2224">
            <v>-1.7369265095254944</v>
          </cell>
          <cell r="K2224">
            <v>-0.83976288175903924</v>
          </cell>
          <cell r="L2224">
            <v>-0.47971348067566644</v>
          </cell>
          <cell r="M2224" t="str">
            <v>.</v>
          </cell>
          <cell r="N2224" t="str">
            <v>.</v>
          </cell>
        </row>
        <row r="2225">
          <cell r="A2225" t="str">
            <v>ESCB_2007_June_LT_CAB</v>
          </cell>
          <cell r="B2225" t="str">
            <v>ESCB</v>
          </cell>
          <cell r="C2225">
            <v>2007</v>
          </cell>
          <cell r="D2225" t="str">
            <v>June</v>
          </cell>
          <cell r="E2225" t="str">
            <v>CAB</v>
          </cell>
          <cell r="F2225" t="str">
            <v>LT</v>
          </cell>
          <cell r="G2225">
            <v>-1.5481061594512455</v>
          </cell>
          <cell r="H2225">
            <v>-0.53262733047359156</v>
          </cell>
          <cell r="I2225">
            <v>-0.84717349498230665</v>
          </cell>
          <cell r="J2225">
            <v>-2.0893354157639585</v>
          </cell>
          <cell r="K2225">
            <v>-2.7542923614518799</v>
          </cell>
          <cell r="L2225">
            <v>-2.1126519899634353</v>
          </cell>
          <cell r="M2225" t="str">
            <v>.</v>
          </cell>
          <cell r="N2225" t="str">
            <v>.</v>
          </cell>
        </row>
        <row r="2226">
          <cell r="A2226" t="str">
            <v>ESCB_2007_June_HU_CAB</v>
          </cell>
          <cell r="B2226" t="str">
            <v>ESCB</v>
          </cell>
          <cell r="C2226">
            <v>2007</v>
          </cell>
          <cell r="D2226" t="str">
            <v>June</v>
          </cell>
          <cell r="E2226" t="str">
            <v>CAB</v>
          </cell>
          <cell r="F2226" t="str">
            <v>HU</v>
          </cell>
          <cell r="G2226">
            <v>-7.428911597763534</v>
          </cell>
          <cell r="H2226">
            <v>-8.2391404982509044</v>
          </cell>
          <cell r="I2226">
            <v>-9.6306855656220751</v>
          </cell>
          <cell r="J2226">
            <v>-5.9090506711818671</v>
          </cell>
          <cell r="K2226">
            <v>-3.5513805679236272</v>
          </cell>
          <cell r="L2226">
            <v>-3.0348677750142579</v>
          </cell>
          <cell r="M2226" t="str">
            <v>.</v>
          </cell>
          <cell r="N2226" t="str">
            <v>.</v>
          </cell>
        </row>
        <row r="2227">
          <cell r="A2227" t="str">
            <v>ESCB_2007_June_MT_CAB</v>
          </cell>
          <cell r="B2227" t="str">
            <v>ESCB</v>
          </cell>
          <cell r="C2227">
            <v>2007</v>
          </cell>
          <cell r="D2227" t="str">
            <v>June</v>
          </cell>
          <cell r="E2227" t="str">
            <v>CAB</v>
          </cell>
          <cell r="F2227" t="str">
            <v>MT</v>
          </cell>
          <cell r="G2227">
            <v>-4.4969419094275329</v>
          </cell>
          <cell r="H2227">
            <v>-2.5242962305144969</v>
          </cell>
          <cell r="I2227">
            <v>-2.22279820597412</v>
          </cell>
          <cell r="J2227">
            <v>-1.7973522640624564</v>
          </cell>
          <cell r="K2227">
            <v>-1.4703555341467089</v>
          </cell>
          <cell r="L2227">
            <v>-0.30605472893511676</v>
          </cell>
          <cell r="M2227" t="str">
            <v>.</v>
          </cell>
          <cell r="N2227" t="str">
            <v>.</v>
          </cell>
        </row>
        <row r="2228">
          <cell r="A2228" t="str">
            <v>ESCB_2007_June_PL_CAB</v>
          </cell>
          <cell r="B2228" t="str">
            <v>ESCB</v>
          </cell>
          <cell r="C2228">
            <v>2007</v>
          </cell>
          <cell r="D2228" t="str">
            <v>June</v>
          </cell>
          <cell r="E2228" t="str">
            <v>CAB</v>
          </cell>
          <cell r="F2228" t="str">
            <v>PL</v>
          </cell>
          <cell r="G2228">
            <v>-4.1213597113872389</v>
          </cell>
          <cell r="H2228">
            <v>-3.0995818904826828</v>
          </cell>
          <cell r="I2228">
            <v>-3.9875095319600318</v>
          </cell>
          <cell r="J2228">
            <v>-4.4072208374747923</v>
          </cell>
          <cell r="K2228">
            <v>-4.129859729096383</v>
          </cell>
          <cell r="L2228">
            <v>-3.5571311742168521</v>
          </cell>
          <cell r="M2228" t="str">
            <v>.</v>
          </cell>
          <cell r="N2228" t="str">
            <v>.</v>
          </cell>
        </row>
        <row r="2229">
          <cell r="A2229" t="str">
            <v>ESCB_2007_June_Ro_CAB</v>
          </cell>
          <cell r="B2229" t="str">
            <v>ESCB</v>
          </cell>
          <cell r="C2229">
            <v>2007</v>
          </cell>
          <cell r="D2229" t="str">
            <v>June</v>
          </cell>
          <cell r="E2229" t="str">
            <v>CAB</v>
          </cell>
          <cell r="F2229" t="str">
            <v>Ro</v>
          </cell>
          <cell r="G2229">
            <v>-1.1906966972848756</v>
          </cell>
          <cell r="H2229">
            <v>-1.1154096730731298</v>
          </cell>
          <cell r="I2229">
            <v>-2.3392554264995997</v>
          </cell>
          <cell r="J2229">
            <v>-4.0175312961492891</v>
          </cell>
          <cell r="K2229">
            <v>-3.469086700988222</v>
          </cell>
          <cell r="L2229">
            <v>-2.9640527490599999</v>
          </cell>
        </row>
        <row r="2230">
          <cell r="A2230" t="str">
            <v>ESCB_2007_June_SK_CAB</v>
          </cell>
          <cell r="B2230" t="str">
            <v>ESCB</v>
          </cell>
          <cell r="C2230">
            <v>2007</v>
          </cell>
          <cell r="D2230" t="str">
            <v>June</v>
          </cell>
          <cell r="E2230" t="str">
            <v>CAB</v>
          </cell>
          <cell r="F2230" t="str">
            <v>SK</v>
          </cell>
          <cell r="G2230">
            <v>-1.4153920392205703</v>
          </cell>
          <cell r="H2230">
            <v>-2.6655166926390432</v>
          </cell>
          <cell r="I2230">
            <v>-3.2767228629791934</v>
          </cell>
          <cell r="J2230">
            <v>-3.0163987553562364</v>
          </cell>
          <cell r="K2230">
            <v>-2.4008338183555167</v>
          </cell>
          <cell r="L2230">
            <v>-1.8504200319505006</v>
          </cell>
          <cell r="M2230" t="str">
            <v>.</v>
          </cell>
          <cell r="N2230" t="str">
            <v>.</v>
          </cell>
        </row>
        <row r="2231">
          <cell r="A2231" t="str">
            <v>ESCB_2007_June_SE_CAB</v>
          </cell>
          <cell r="B2231" t="str">
            <v>ESCB</v>
          </cell>
          <cell r="C2231">
            <v>2007</v>
          </cell>
          <cell r="D2231" t="str">
            <v>June</v>
          </cell>
          <cell r="E2231" t="str">
            <v>CAB</v>
          </cell>
          <cell r="F2231" t="str">
            <v>SE</v>
          </cell>
          <cell r="G2231">
            <v>1.5335045233894409</v>
          </cell>
          <cell r="H2231">
            <v>3.0228839918148944</v>
          </cell>
          <cell r="I2231">
            <v>2.9910179819385769</v>
          </cell>
          <cell r="J2231">
            <v>1.9353999269284083</v>
          </cell>
          <cell r="K2231">
            <v>2.1248801626588261</v>
          </cell>
          <cell r="L2231">
            <v>1.9511432028765148</v>
          </cell>
          <cell r="M2231" t="str">
            <v>.</v>
          </cell>
          <cell r="N2231" t="str">
            <v>.</v>
          </cell>
        </row>
        <row r="2232">
          <cell r="A2232" t="str">
            <v>ESCB_2007_June_GB_CAB</v>
          </cell>
          <cell r="B2232" t="str">
            <v>ESCB</v>
          </cell>
          <cell r="C2232">
            <v>2007</v>
          </cell>
          <cell r="D2232" t="str">
            <v>June</v>
          </cell>
          <cell r="E2232" t="str">
            <v>CAB</v>
          </cell>
          <cell r="F2232" t="str">
            <v>GB</v>
          </cell>
          <cell r="G2232">
            <v>-3.2377209055730853</v>
          </cell>
          <cell r="H2232">
            <v>-2.6800317355027321</v>
          </cell>
          <cell r="I2232">
            <v>-2.397619012202747</v>
          </cell>
          <cell r="J2232">
            <v>-2.5316423266420043</v>
          </cell>
          <cell r="K2232">
            <v>-2.367858554951503</v>
          </cell>
          <cell r="L2232">
            <v>-2.011221144973292</v>
          </cell>
          <cell r="M2232" t="str">
            <v>.</v>
          </cell>
          <cell r="N2232" t="str">
            <v>.</v>
          </cell>
        </row>
        <row r="2233">
          <cell r="A2233" t="str">
            <v>ESCB_2007_June_I3_CAB</v>
          </cell>
          <cell r="B2233" t="str">
            <v>ESCB</v>
          </cell>
          <cell r="C2233">
            <v>2007</v>
          </cell>
          <cell r="D2233" t="str">
            <v>June</v>
          </cell>
          <cell r="E2233" t="str">
            <v>CAB</v>
          </cell>
          <cell r="F2233" t="str">
            <v>I3</v>
          </cell>
          <cell r="G2233">
            <v>-2.441582734049021</v>
          </cell>
          <cell r="H2233">
            <v>-1.9619926910626309</v>
          </cell>
          <cell r="I2233">
            <v>-1.3017971100349062</v>
          </cell>
          <cell r="J2233">
            <v>-0.83554694660394846</v>
          </cell>
          <cell r="K2233">
            <v>-0.84549573755167362</v>
          </cell>
          <cell r="L2233">
            <v>-0.6609578055356613</v>
          </cell>
          <cell r="M2233" t="str">
            <v>.</v>
          </cell>
          <cell r="N2233" t="str">
            <v>.</v>
          </cell>
        </row>
        <row r="2234">
          <cell r="A2234" t="str">
            <v>ESCB_2007_June_D3_CAB</v>
          </cell>
          <cell r="B2234" t="str">
            <v>ESCB</v>
          </cell>
          <cell r="C2234">
            <v>2007</v>
          </cell>
          <cell r="D2234" t="str">
            <v>June</v>
          </cell>
          <cell r="E2234" t="str">
            <v>CAB</v>
          </cell>
          <cell r="F2234" t="str">
            <v>D3</v>
          </cell>
          <cell r="G2234">
            <v>-2.3842865635947659</v>
          </cell>
          <cell r="H2234">
            <v>-1.8408307764330698</v>
          </cell>
          <cell r="I2234">
            <v>-1.3942747085063614</v>
          </cell>
          <cell r="J2234">
            <v>-1.1827185575234989</v>
          </cell>
          <cell r="K2234">
            <v>-1.1447045236211861</v>
          </cell>
          <cell r="L2234">
            <v>-0.77678919519985867</v>
          </cell>
          <cell r="M2234" t="str">
            <v>.</v>
          </cell>
          <cell r="N2234" t="str">
            <v>.</v>
          </cell>
        </row>
        <row r="2235">
          <cell r="A2235" t="str">
            <v>ESCB_2007_June_BE_CAPDF</v>
          </cell>
          <cell r="B2235" t="str">
            <v>ESCB</v>
          </cell>
          <cell r="C2235">
            <v>2007</v>
          </cell>
          <cell r="D2235" t="str">
            <v>June</v>
          </cell>
          <cell r="E2235" t="str">
            <v>CAPDF</v>
          </cell>
          <cell r="F2235" t="str">
            <v>BE</v>
          </cell>
          <cell r="G2235">
            <v>4.8336868019987627</v>
          </cell>
          <cell r="H2235">
            <v>2.9127332017142162</v>
          </cell>
          <cell r="I2235">
            <v>4.7084426387901583</v>
          </cell>
          <cell r="J2235">
            <v>3.8258716017534073</v>
          </cell>
          <cell r="K2235">
            <v>3.5106062449361919</v>
          </cell>
          <cell r="L2235">
            <v>3.4429567839657058</v>
          </cell>
          <cell r="M2235" t="str">
            <v>.</v>
          </cell>
          <cell r="N2235" t="str">
            <v>.</v>
          </cell>
        </row>
        <row r="2236">
          <cell r="A2236" t="str">
            <v>ESCB_2007_June_DE_CAPDF</v>
          </cell>
          <cell r="B2236" t="str">
            <v>ESCB</v>
          </cell>
          <cell r="C2236">
            <v>2007</v>
          </cell>
          <cell r="D2236" t="str">
            <v>June</v>
          </cell>
          <cell r="E2236" t="str">
            <v>CAPDF</v>
          </cell>
          <cell r="F2236" t="str">
            <v>DE</v>
          </cell>
          <cell r="G2236">
            <v>-0.31864130828253701</v>
          </cell>
          <cell r="H2236">
            <v>0.38523981764906085</v>
          </cell>
          <cell r="I2236">
            <v>1.7068294385712379</v>
          </cell>
          <cell r="J2236">
            <v>2.540179293519611</v>
          </cell>
          <cell r="K2236">
            <v>2.3504109110637996</v>
          </cell>
          <cell r="L2236">
            <v>2.7154001259700511</v>
          </cell>
          <cell r="M2236" t="str">
            <v>.</v>
          </cell>
          <cell r="N2236" t="str">
            <v>.</v>
          </cell>
        </row>
        <row r="2237">
          <cell r="A2237" t="str">
            <v>ESCB_2007_June_IE_CAPDF</v>
          </cell>
          <cell r="B2237" t="str">
            <v>ESCB</v>
          </cell>
          <cell r="C2237">
            <v>2007</v>
          </cell>
          <cell r="D2237" t="str">
            <v>June</v>
          </cell>
          <cell r="E2237" t="str">
            <v>CAPDF</v>
          </cell>
          <cell r="F2237" t="str">
            <v>IE</v>
          </cell>
          <cell r="G2237">
            <v>3.1608899659394964</v>
          </cell>
          <cell r="H2237">
            <v>2.0806211127468228</v>
          </cell>
          <cell r="I2237">
            <v>3.6311325542079529</v>
          </cell>
          <cell r="J2237">
            <v>1.6850176409633382</v>
          </cell>
          <cell r="K2237">
            <v>1.2409530354306395</v>
          </cell>
          <cell r="L2237">
            <v>0.93456270571009514</v>
          </cell>
          <cell r="M2237" t="str">
            <v>.</v>
          </cell>
          <cell r="N2237" t="str">
            <v>.</v>
          </cell>
        </row>
        <row r="2238">
          <cell r="A2238" t="str">
            <v>ESCB_2007_June_GR_CAPDF</v>
          </cell>
          <cell r="B2238" t="str">
            <v>ESCB</v>
          </cell>
          <cell r="C2238">
            <v>2007</v>
          </cell>
          <cell r="D2238" t="str">
            <v>June</v>
          </cell>
          <cell r="E2238" t="str">
            <v>CAPDF</v>
          </cell>
          <cell r="F2238" t="str">
            <v>GR</v>
          </cell>
          <cell r="G2238">
            <v>-2.6855063404546464</v>
          </cell>
          <cell r="H2238">
            <v>-0.65759409128085011</v>
          </cell>
          <cell r="I2238">
            <v>1.7629958882846839</v>
          </cell>
          <cell r="J2238">
            <v>1.7383541443173065</v>
          </cell>
          <cell r="K2238">
            <v>1.878178636629422</v>
          </cell>
          <cell r="L2238">
            <v>2.0334331461157604</v>
          </cell>
          <cell r="M2238" t="str">
            <v>.</v>
          </cell>
          <cell r="N2238" t="str">
            <v>.</v>
          </cell>
        </row>
        <row r="2239">
          <cell r="A2239" t="str">
            <v>ESCB_2007_June_ES_CAPDF</v>
          </cell>
          <cell r="B2239" t="str">
            <v>ESCB</v>
          </cell>
          <cell r="C2239">
            <v>2007</v>
          </cell>
          <cell r="D2239" t="str">
            <v>June</v>
          </cell>
          <cell r="E2239" t="str">
            <v>CAPDF</v>
          </cell>
          <cell r="F2239" t="str">
            <v>ES</v>
          </cell>
          <cell r="G2239">
            <v>2.0201431581543567</v>
          </cell>
          <cell r="H2239">
            <v>3.0527836876822967</v>
          </cell>
          <cell r="I2239">
            <v>3.5771404186798086</v>
          </cell>
          <cell r="J2239">
            <v>2.9695399874660731</v>
          </cell>
          <cell r="K2239">
            <v>2.6802419035112943</v>
          </cell>
          <cell r="L2239">
            <v>2.4111657363750223</v>
          </cell>
          <cell r="M2239" t="str">
            <v>.</v>
          </cell>
          <cell r="N2239" t="str">
            <v>.</v>
          </cell>
        </row>
        <row r="2240">
          <cell r="A2240" t="str">
            <v>ESCB_2007_June_FR_CAPDF</v>
          </cell>
          <cell r="B2240" t="str">
            <v>ESCB</v>
          </cell>
          <cell r="C2240">
            <v>2007</v>
          </cell>
          <cell r="D2240" t="str">
            <v>June</v>
          </cell>
          <cell r="E2240" t="str">
            <v>CAPDF</v>
          </cell>
          <cell r="F2240" t="str">
            <v>FR</v>
          </cell>
          <cell r="G2240">
            <v>-0.76979584991138494</v>
          </cell>
          <cell r="H2240">
            <v>-7.1105328078695074E-2</v>
          </cell>
          <cell r="I2240">
            <v>4.2703873166533082E-3</v>
          </cell>
          <cell r="J2240">
            <v>7.4852381485331687E-2</v>
          </cell>
          <cell r="K2240">
            <v>0.2188576453200845</v>
          </cell>
          <cell r="L2240">
            <v>0.43525182661568651</v>
          </cell>
          <cell r="M2240" t="str">
            <v>.</v>
          </cell>
          <cell r="N2240" t="str">
            <v>.</v>
          </cell>
        </row>
        <row r="2241">
          <cell r="A2241" t="str">
            <v>ESCB_2007_June_IT_CAPDF</v>
          </cell>
          <cell r="B2241" t="str">
            <v>ESCB</v>
          </cell>
          <cell r="C2241">
            <v>2007</v>
          </cell>
          <cell r="D2241" t="str">
            <v>June</v>
          </cell>
          <cell r="E2241" t="str">
            <v>CAPDF</v>
          </cell>
          <cell r="F2241" t="str">
            <v>IT</v>
          </cell>
          <cell r="G2241">
            <v>1.5762655817628577</v>
          </cell>
          <cell r="H2241">
            <v>0.70682014743824184</v>
          </cell>
          <cell r="I2241">
            <v>0.24417749786389659</v>
          </cell>
          <cell r="J2241">
            <v>2.7448744990098253</v>
          </cell>
          <cell r="K2241">
            <v>2.4946094729152404</v>
          </cell>
          <cell r="L2241">
            <v>2.6084079091412531</v>
          </cell>
          <cell r="M2241" t="str">
            <v>.</v>
          </cell>
          <cell r="N2241" t="str">
            <v>.</v>
          </cell>
        </row>
        <row r="2242">
          <cell r="A2242" t="str">
            <v>ESCB_2007_June_LU_CAPDF</v>
          </cell>
          <cell r="B2242" t="str">
            <v>ESCB</v>
          </cell>
          <cell r="C2242">
            <v>2007</v>
          </cell>
          <cell r="D2242" t="str">
            <v>June</v>
          </cell>
          <cell r="E2242" t="str">
            <v>CAPDF</v>
          </cell>
          <cell r="F2242" t="str">
            <v>LU</v>
          </cell>
          <cell r="G2242">
            <v>-0.80874891410596006</v>
          </cell>
          <cell r="H2242">
            <v>0.33721396151234051</v>
          </cell>
          <cell r="I2242">
            <v>0.51865698771267099</v>
          </cell>
          <cell r="J2242">
            <v>0.36266264618981925</v>
          </cell>
          <cell r="K2242">
            <v>0.90510871088891964</v>
          </cell>
          <cell r="L2242">
            <v>0.66174273805736505</v>
          </cell>
          <cell r="M2242" t="str">
            <v>.</v>
          </cell>
          <cell r="N2242" t="str">
            <v>.</v>
          </cell>
        </row>
        <row r="2243">
          <cell r="A2243" t="str">
            <v>ESCB_2007_June_NL_CAPDF</v>
          </cell>
          <cell r="B2243" t="str">
            <v>ESCB</v>
          </cell>
          <cell r="C2243">
            <v>2007</v>
          </cell>
          <cell r="D2243" t="str">
            <v>June</v>
          </cell>
          <cell r="E2243" t="str">
            <v>CAPDF</v>
          </cell>
          <cell r="F2243" t="str">
            <v>NL</v>
          </cell>
          <cell r="G2243">
            <v>1.5108691472407556</v>
          </cell>
          <cell r="H2243">
            <v>3.2277269697808793</v>
          </cell>
          <cell r="I2243">
            <v>3.6475343042151769</v>
          </cell>
          <cell r="J2243">
            <v>2.0422513386078225</v>
          </cell>
          <cell r="K2243">
            <v>2.775948117653332</v>
          </cell>
          <cell r="L2243">
            <v>2.8154268753264864</v>
          </cell>
          <cell r="M2243" t="str">
            <v>.</v>
          </cell>
          <cell r="N2243" t="str">
            <v>.</v>
          </cell>
        </row>
        <row r="2244">
          <cell r="A2244" t="str">
            <v>ESCB_2007_June_AT_CAPDF</v>
          </cell>
          <cell r="B2244" t="str">
            <v>ESCB</v>
          </cell>
          <cell r="C2244">
            <v>2007</v>
          </cell>
          <cell r="D2244" t="str">
            <v>June</v>
          </cell>
          <cell r="E2244" t="str">
            <v>CAPDF</v>
          </cell>
          <cell r="F2244" t="str">
            <v>AT</v>
          </cell>
          <cell r="G2244">
            <v>1.8196844709032165</v>
          </cell>
          <cell r="H2244">
            <v>1.606844780924513</v>
          </cell>
          <cell r="I2244">
            <v>1.8730977877584847</v>
          </cell>
          <cell r="J2244">
            <v>1.7780434080095209</v>
          </cell>
          <cell r="K2244">
            <v>1.7682611129262831</v>
          </cell>
          <cell r="L2244">
            <v>1.9856296959757347</v>
          </cell>
          <cell r="M2244" t="str">
            <v>.</v>
          </cell>
          <cell r="N2244" t="str">
            <v>.</v>
          </cell>
        </row>
        <row r="2245">
          <cell r="A2245" t="str">
            <v>ESCB_2007_June_PT_CAPDF</v>
          </cell>
          <cell r="B2245" t="str">
            <v>ESCB</v>
          </cell>
          <cell r="C2245">
            <v>2007</v>
          </cell>
          <cell r="D2245" t="str">
            <v>June</v>
          </cell>
          <cell r="E2245" t="str">
            <v>CAPDF</v>
          </cell>
          <cell r="F2245" t="str">
            <v>PT</v>
          </cell>
          <cell r="G2245">
            <v>-0.30507485762245851</v>
          </cell>
          <cell r="H2245">
            <v>-2.9515532706719201</v>
          </cell>
          <cell r="I2245">
            <v>-0.59585603521814634</v>
          </cell>
          <cell r="J2245">
            <v>0.19755590801006451</v>
          </cell>
          <cell r="K2245">
            <v>0.87311283204970214</v>
          </cell>
          <cell r="L2245">
            <v>1.0799978567834307</v>
          </cell>
          <cell r="M2245" t="str">
            <v>.</v>
          </cell>
          <cell r="N2245" t="str">
            <v>.</v>
          </cell>
        </row>
        <row r="2246">
          <cell r="A2246" t="str">
            <v>ESCB_2007_June_SI_CAPDF</v>
          </cell>
          <cell r="B2246" t="str">
            <v>ESCB</v>
          </cell>
          <cell r="C2246">
            <v>2007</v>
          </cell>
          <cell r="D2246" t="str">
            <v>June</v>
          </cell>
          <cell r="E2246" t="str">
            <v>CAPDF</v>
          </cell>
          <cell r="F2246" t="str">
            <v>SI</v>
          </cell>
          <cell r="G2246">
            <v>-2.8805207804160793E-2</v>
          </cell>
          <cell r="H2246">
            <v>0.44447660845323128</v>
          </cell>
          <cell r="I2246">
            <v>9.3622321735061409E-2</v>
          </cell>
          <cell r="J2246">
            <v>-0.41635874725675143</v>
          </cell>
          <cell r="K2246">
            <v>-0.33523378356692207</v>
          </cell>
          <cell r="L2246">
            <v>-0.13713003997019593</v>
          </cell>
          <cell r="M2246" t="str">
            <v>.</v>
          </cell>
          <cell r="N2246" t="str">
            <v>.</v>
          </cell>
        </row>
        <row r="2247">
          <cell r="A2247" t="str">
            <v>ESCB_2007_June_FI_CAPDF</v>
          </cell>
          <cell r="B2247" t="str">
            <v>ESCB</v>
          </cell>
          <cell r="C2247">
            <v>2007</v>
          </cell>
          <cell r="D2247" t="str">
            <v>June</v>
          </cell>
          <cell r="E2247" t="str">
            <v>CAPDF</v>
          </cell>
          <cell r="F2247" t="str">
            <v>FI</v>
          </cell>
          <cell r="G2247">
            <v>4.0993906054959579</v>
          </cell>
          <cell r="H2247">
            <v>4.1262987290432438</v>
          </cell>
          <cell r="I2247">
            <v>4.9466481274440799</v>
          </cell>
          <cell r="J2247">
            <v>5.1939357599164122</v>
          </cell>
          <cell r="K2247">
            <v>4.7246608419277116</v>
          </cell>
          <cell r="L2247">
            <v>4.8052438149384429</v>
          </cell>
          <cell r="M2247" t="str">
            <v>.</v>
          </cell>
          <cell r="N2247" t="str">
            <v>.</v>
          </cell>
        </row>
        <row r="2248">
          <cell r="A2248" t="str">
            <v>ESCB_2007_June_BG_CAPDF</v>
          </cell>
          <cell r="B2248" t="str">
            <v>ESCB</v>
          </cell>
          <cell r="C2248">
            <v>2007</v>
          </cell>
          <cell r="D2248" t="str">
            <v>June</v>
          </cell>
          <cell r="E2248" t="str">
            <v>CAPDF</v>
          </cell>
          <cell r="F2248" t="str">
            <v>BG</v>
          </cell>
          <cell r="G2248">
            <v>4.2680682222527384</v>
          </cell>
          <cell r="H2248">
            <v>3.6882456094310276</v>
          </cell>
          <cell r="I2248">
            <v>4.7609147778526717</v>
          </cell>
          <cell r="J2248">
            <v>3.5642432255706944</v>
          </cell>
          <cell r="K2248">
            <v>3.3841941654421062</v>
          </cell>
          <cell r="L2248">
            <v>3.2237390771964933</v>
          </cell>
        </row>
        <row r="2249">
          <cell r="A2249" t="str">
            <v>ESCB_2007_June_CZ_CAPDF</v>
          </cell>
          <cell r="B2249" t="str">
            <v>ESCB</v>
          </cell>
          <cell r="C2249">
            <v>2007</v>
          </cell>
          <cell r="D2249" t="str">
            <v>June</v>
          </cell>
          <cell r="E2249" t="str">
            <v>CAPDF</v>
          </cell>
          <cell r="F2249" t="str">
            <v>CZ</v>
          </cell>
          <cell r="G2249">
            <v>-1.0182592671253163</v>
          </cell>
          <cell r="H2249">
            <v>-2.3198342511349761</v>
          </cell>
          <cell r="I2249">
            <v>-2.16608758377361</v>
          </cell>
          <cell r="J2249">
            <v>-2.5404470180045258</v>
          </cell>
          <cell r="K2249">
            <v>-2.2281040576811493</v>
          </cell>
          <cell r="L2249">
            <v>-2.1483678545976566</v>
          </cell>
          <cell r="M2249" t="str">
            <v>.</v>
          </cell>
          <cell r="N2249" t="str">
            <v>.</v>
          </cell>
        </row>
        <row r="2250">
          <cell r="A2250" t="str">
            <v>ESCB_2007_June_DK_CAPDF</v>
          </cell>
          <cell r="B2250" t="str">
            <v>ESCB</v>
          </cell>
          <cell r="C2250">
            <v>2007</v>
          </cell>
          <cell r="D2250" t="str">
            <v>June</v>
          </cell>
          <cell r="E2250" t="str">
            <v>CAPDF</v>
          </cell>
          <cell r="F2250" t="str">
            <v>DK</v>
          </cell>
          <cell r="G2250">
            <v>5.3434503815956989</v>
          </cell>
          <cell r="H2250">
            <v>7.079904920658751</v>
          </cell>
          <cell r="I2250">
            <v>5.6398478551324756</v>
          </cell>
          <cell r="J2250">
            <v>3.8363035303700106</v>
          </cell>
          <cell r="K2250">
            <v>3.4208028049023875</v>
          </cell>
          <cell r="L2250">
            <v>3.3722300091162345</v>
          </cell>
          <cell r="M2250" t="str">
            <v>.</v>
          </cell>
          <cell r="N2250" t="str">
            <v>.</v>
          </cell>
        </row>
        <row r="2251">
          <cell r="A2251" t="str">
            <v>ESCB_2007_June_EE_CAPDF</v>
          </cell>
          <cell r="B2251" t="str">
            <v>ESCB</v>
          </cell>
          <cell r="C2251">
            <v>2007</v>
          </cell>
          <cell r="D2251" t="str">
            <v>June</v>
          </cell>
          <cell r="E2251" t="str">
            <v>CAPDF</v>
          </cell>
          <cell r="F2251" t="str">
            <v>EE</v>
          </cell>
          <cell r="G2251">
            <v>3.2568807651216685</v>
          </cell>
          <cell r="H2251">
            <v>3.27560489439615</v>
          </cell>
          <cell r="I2251">
            <v>3.3095815843079675</v>
          </cell>
          <cell r="J2251">
            <v>1.9107059957809427</v>
          </cell>
          <cell r="K2251">
            <v>5.0806808792777547E-2</v>
          </cell>
          <cell r="L2251">
            <v>0.40819667770620249</v>
          </cell>
          <cell r="M2251" t="str">
            <v>.</v>
          </cell>
          <cell r="N2251" t="str">
            <v>.</v>
          </cell>
        </row>
        <row r="2252">
          <cell r="A2252" t="str">
            <v>ESCB_2007_June_CY_CAPDF</v>
          </cell>
          <cell r="B2252" t="str">
            <v>ESCB</v>
          </cell>
          <cell r="C2252">
            <v>2007</v>
          </cell>
          <cell r="D2252" t="str">
            <v>June</v>
          </cell>
          <cell r="E2252" t="str">
            <v>CAPDF</v>
          </cell>
          <cell r="F2252" t="str">
            <v>CY</v>
          </cell>
          <cell r="G2252">
            <v>-0.52616889005091483</v>
          </cell>
          <cell r="H2252">
            <v>1.1294445327238141</v>
          </cell>
          <cell r="I2252">
            <v>1.7463810233547614</v>
          </cell>
          <cell r="J2252">
            <v>1.7930175388211551</v>
          </cell>
          <cell r="K2252">
            <v>1.8996961547727547</v>
          </cell>
          <cell r="L2252">
            <v>1.904191507541793</v>
          </cell>
          <cell r="M2252" t="str">
            <v>.</v>
          </cell>
          <cell r="N2252" t="str">
            <v>.</v>
          </cell>
        </row>
        <row r="2253">
          <cell r="A2253" t="str">
            <v>ESCB_2007_June_LV_CAPDF</v>
          </cell>
          <cell r="B2253" t="str">
            <v>ESCB</v>
          </cell>
          <cell r="C2253">
            <v>2007</v>
          </cell>
          <cell r="D2253" t="str">
            <v>June</v>
          </cell>
          <cell r="E2253" t="str">
            <v>CAPDF</v>
          </cell>
          <cell r="F2253" t="str">
            <v>LV</v>
          </cell>
          <cell r="G2253">
            <v>0.92550843488438961</v>
          </cell>
          <cell r="H2253">
            <v>0.93808755180473136</v>
          </cell>
          <cell r="I2253">
            <v>-0.19107582787973609</v>
          </cell>
          <cell r="J2253">
            <v>-1.3047553990654885</v>
          </cell>
          <cell r="K2253">
            <v>-0.39904283210044211</v>
          </cell>
          <cell r="L2253">
            <v>-8.4794065583340683E-2</v>
          </cell>
          <cell r="M2253" t="str">
            <v>.</v>
          </cell>
          <cell r="N2253" t="str">
            <v>.</v>
          </cell>
        </row>
        <row r="2254">
          <cell r="A2254" t="str">
            <v>ESCB_2007_June_LT_CAPDF</v>
          </cell>
          <cell r="B2254" t="str">
            <v>ESCB</v>
          </cell>
          <cell r="C2254">
            <v>2007</v>
          </cell>
          <cell r="D2254" t="str">
            <v>June</v>
          </cell>
          <cell r="E2254" t="str">
            <v>CAPDF</v>
          </cell>
          <cell r="F2254" t="str">
            <v>LT</v>
          </cell>
          <cell r="G2254">
            <v>-0.61180948442288519</v>
          </cell>
          <cell r="H2254">
            <v>0.28900188300955459</v>
          </cell>
          <cell r="I2254">
            <v>-0.39468480719950128</v>
          </cell>
          <cell r="J2254">
            <v>-1.3698099136626416</v>
          </cell>
          <cell r="K2254">
            <v>-1.9946319974438607</v>
          </cell>
          <cell r="L2254">
            <v>-1.3101042192627983</v>
          </cell>
          <cell r="M2254" t="str">
            <v>.</v>
          </cell>
          <cell r="N2254" t="str">
            <v>.</v>
          </cell>
        </row>
        <row r="2255">
          <cell r="A2255" t="str">
            <v>ESCB_2007_June_HU_CAPDF</v>
          </cell>
          <cell r="B2255" t="str">
            <v>ESCB</v>
          </cell>
          <cell r="C2255">
            <v>2007</v>
          </cell>
          <cell r="D2255" t="str">
            <v>June</v>
          </cell>
          <cell r="E2255" t="str">
            <v>CAPDF</v>
          </cell>
          <cell r="F2255" t="str">
            <v>HU</v>
          </cell>
          <cell r="G2255">
            <v>-3.0514601534995527</v>
          </cell>
          <cell r="H2255">
            <v>-4.1149297654876662</v>
          </cell>
          <cell r="I2255">
            <v>-5.7391334393825044</v>
          </cell>
          <cell r="J2255">
            <v>-1.8254371655183141</v>
          </cell>
          <cell r="K2255">
            <v>0.39329625890502062</v>
          </cell>
          <cell r="L2255">
            <v>0.78511858242094013</v>
          </cell>
          <cell r="M2255" t="str">
            <v>.</v>
          </cell>
          <cell r="N2255" t="str">
            <v>.</v>
          </cell>
        </row>
        <row r="2256">
          <cell r="A2256" t="str">
            <v>ESCB_2007_June_MT_CAPDF</v>
          </cell>
          <cell r="B2256" t="str">
            <v>ESCB</v>
          </cell>
          <cell r="C2256">
            <v>2007</v>
          </cell>
          <cell r="D2256" t="str">
            <v>June</v>
          </cell>
          <cell r="E2256" t="str">
            <v>CAPDF</v>
          </cell>
          <cell r="F2256" t="str">
            <v>MT</v>
          </cell>
          <cell r="G2256">
            <v>-0.76194747238801219</v>
          </cell>
          <cell r="H2256">
            <v>1.3202171302056036</v>
          </cell>
          <cell r="I2256">
            <v>1.4305880527592609</v>
          </cell>
          <cell r="J2256">
            <v>1.7241641557164062</v>
          </cell>
          <cell r="K2256">
            <v>1.8788815456522399</v>
          </cell>
          <cell r="L2256">
            <v>2.8253271357713889</v>
          </cell>
          <cell r="M2256" t="str">
            <v>.</v>
          </cell>
          <cell r="N2256" t="str">
            <v>.</v>
          </cell>
        </row>
        <row r="2257">
          <cell r="A2257" t="str">
            <v>ESCB_2007_June_PL_CAPDF</v>
          </cell>
          <cell r="B2257" t="str">
            <v>ESCB</v>
          </cell>
          <cell r="C2257">
            <v>2007</v>
          </cell>
          <cell r="D2257" t="str">
            <v>June</v>
          </cell>
          <cell r="E2257" t="str">
            <v>CAPDF</v>
          </cell>
          <cell r="F2257" t="str">
            <v>PL</v>
          </cell>
          <cell r="G2257">
            <v>-1.3653886209615353</v>
          </cell>
          <cell r="H2257">
            <v>-0.3028203530780329</v>
          </cell>
          <cell r="I2257">
            <v>-1.5437185216164431</v>
          </cell>
          <cell r="J2257">
            <v>-1.9712626553799839</v>
          </cell>
          <cell r="K2257">
            <v>-1.815652300415</v>
          </cell>
          <cell r="L2257">
            <v>-1.3270354221429024</v>
          </cell>
          <cell r="M2257" t="str">
            <v>.</v>
          </cell>
          <cell r="N2257" t="str">
            <v>.</v>
          </cell>
        </row>
        <row r="2258">
          <cell r="A2258" t="str">
            <v>ESCB_2007_June_Ro_CAPDF</v>
          </cell>
          <cell r="B2258" t="str">
            <v>ESCB</v>
          </cell>
          <cell r="C2258">
            <v>2007</v>
          </cell>
          <cell r="D2258" t="str">
            <v>June</v>
          </cell>
          <cell r="E2258" t="str">
            <v>CAPDF</v>
          </cell>
          <cell r="F2258" t="str">
            <v>Ro</v>
          </cell>
          <cell r="G2258">
            <v>0.24497955936310778</v>
          </cell>
          <cell r="H2258">
            <v>-1.6251824965975326E-2</v>
          </cell>
          <cell r="I2258">
            <v>-1.5743978547597961</v>
          </cell>
          <cell r="J2258">
            <v>-3.1194690037041211</v>
          </cell>
          <cell r="K2258">
            <v>-2.4513356949404708</v>
          </cell>
          <cell r="L2258">
            <v>-1.8212573149550459</v>
          </cell>
        </row>
        <row r="2259">
          <cell r="A2259" t="str">
            <v>ESCB_2007_June_SK_CAPDF</v>
          </cell>
          <cell r="B2259" t="str">
            <v>ESCB</v>
          </cell>
          <cell r="C2259">
            <v>2007</v>
          </cell>
          <cell r="D2259" t="str">
            <v>June</v>
          </cell>
          <cell r="E2259" t="str">
            <v>CAPDF</v>
          </cell>
          <cell r="F2259" t="str">
            <v>SK</v>
          </cell>
          <cell r="G2259">
            <v>0.77090109081627878</v>
          </cell>
          <cell r="H2259">
            <v>-1.1288758360463942</v>
          </cell>
          <cell r="I2259">
            <v>-1.8987047815338514</v>
          </cell>
          <cell r="J2259">
            <v>-1.2029728090776062</v>
          </cell>
          <cell r="K2259">
            <v>-0.95234395092138202</v>
          </cell>
          <cell r="L2259">
            <v>-0.55291495574480287</v>
          </cell>
          <cell r="M2259" t="str">
            <v>.</v>
          </cell>
          <cell r="N2259" t="str">
            <v>.</v>
          </cell>
        </row>
        <row r="2260">
          <cell r="A2260" t="str">
            <v>ESCB_2007_June_SE_CAPDF</v>
          </cell>
          <cell r="B2260" t="str">
            <v>ESCB</v>
          </cell>
          <cell r="C2260">
            <v>2007</v>
          </cell>
          <cell r="D2260" t="str">
            <v>June</v>
          </cell>
          <cell r="E2260" t="str">
            <v>CAPDF</v>
          </cell>
          <cell r="F2260" t="str">
            <v>SE</v>
          </cell>
          <cell r="G2260">
            <v>3.1638392997062157</v>
          </cell>
          <cell r="H2260">
            <v>4.7213375296107092</v>
          </cell>
          <cell r="I2260">
            <v>4.6791802360440418</v>
          </cell>
          <cell r="J2260">
            <v>3.5099833838947618</v>
          </cell>
          <cell r="K2260">
            <v>3.5984811038162063</v>
          </cell>
          <cell r="L2260">
            <v>3.314152924389512</v>
          </cell>
          <cell r="M2260" t="str">
            <v>.</v>
          </cell>
          <cell r="N2260" t="str">
            <v>.</v>
          </cell>
        </row>
        <row r="2261">
          <cell r="A2261" t="str">
            <v>ESCB_2007_June_GB_CAPDF</v>
          </cell>
          <cell r="B2261" t="str">
            <v>ESCB</v>
          </cell>
          <cell r="C2261">
            <v>2007</v>
          </cell>
          <cell r="D2261" t="str">
            <v>June</v>
          </cell>
          <cell r="E2261" t="str">
            <v>CAPDF</v>
          </cell>
          <cell r="F2261" t="str">
            <v>GB</v>
          </cell>
          <cell r="G2261">
            <v>-1.1801509867314899</v>
          </cell>
          <cell r="H2261">
            <v>-0.48372419000350131</v>
          </cell>
          <cell r="I2261">
            <v>-0.24686140648625388</v>
          </cell>
          <cell r="J2261">
            <v>-0.44486840524577309</v>
          </cell>
          <cell r="K2261">
            <v>-0.38561503197465347</v>
          </cell>
          <cell r="L2261">
            <v>-6.125771062675215E-2</v>
          </cell>
          <cell r="M2261" t="str">
            <v>.</v>
          </cell>
          <cell r="N2261" t="str">
            <v>.</v>
          </cell>
        </row>
        <row r="2262">
          <cell r="A2262" t="str">
            <v>ESCB_2007_June_I3_CAPDF</v>
          </cell>
          <cell r="B2262" t="str">
            <v>ESCB</v>
          </cell>
          <cell r="C2262">
            <v>2007</v>
          </cell>
          <cell r="D2262" t="str">
            <v>June</v>
          </cell>
          <cell r="E2262" t="str">
            <v>CAPDF</v>
          </cell>
          <cell r="F2262" t="str">
            <v>I3</v>
          </cell>
          <cell r="G2262">
            <v>0.64895445728285139</v>
          </cell>
          <cell r="H2262">
            <v>0.97675694995359041</v>
          </cell>
          <cell r="I2262">
            <v>1.5970666653702064</v>
          </cell>
          <cell r="J2262">
            <v>2.0525541948974393</v>
          </cell>
          <cell r="K2262">
            <v>1.9857148484133114</v>
          </cell>
          <cell r="L2262">
            <v>2.1246793831508115</v>
          </cell>
          <cell r="M2262" t="str">
            <v>.</v>
          </cell>
          <cell r="N2262" t="str">
            <v>.</v>
          </cell>
        </row>
        <row r="2263">
          <cell r="A2263" t="str">
            <v>ESCB_2007_June_D3_CAPDF</v>
          </cell>
          <cell r="B2263" t="str">
            <v>ESCB</v>
          </cell>
          <cell r="C2263">
            <v>2007</v>
          </cell>
          <cell r="D2263" t="str">
            <v>June</v>
          </cell>
          <cell r="E2263" t="str">
            <v>CAPDF</v>
          </cell>
          <cell r="F2263" t="str">
            <v>D3</v>
          </cell>
          <cell r="G2263">
            <v>0.43931843003571436</v>
          </cell>
          <cell r="H2263">
            <v>0.87779246899768038</v>
          </cell>
          <cell r="I2263">
            <v>1.2645808142206092</v>
          </cell>
          <cell r="J2263">
            <v>1.4570036198487046</v>
          </cell>
          <cell r="K2263">
            <v>1.4231387423367621</v>
          </cell>
          <cell r="L2263">
            <v>1.7412679061878231</v>
          </cell>
          <cell r="M2263" t="str">
            <v>.</v>
          </cell>
          <cell r="N2263" t="str">
            <v>.</v>
          </cell>
        </row>
        <row r="2264">
          <cell r="A2264" t="str">
            <v>ESCB_2007_June_BE_HICP</v>
          </cell>
          <cell r="B2264" t="str">
            <v>ESCB</v>
          </cell>
          <cell r="C2264">
            <v>2007</v>
          </cell>
          <cell r="D2264" t="str">
            <v>June</v>
          </cell>
          <cell r="E2264" t="str">
            <v>HICP</v>
          </cell>
          <cell r="F2264" t="str">
            <v>BE</v>
          </cell>
          <cell r="G2264">
            <v>1.8599429048879124</v>
          </cell>
          <cell r="H2264">
            <v>2.5343279246024641</v>
          </cell>
          <cell r="I2264">
            <v>2.3350194584954576</v>
          </cell>
          <cell r="J2264">
            <v>1.584418766948148</v>
          </cell>
          <cell r="K2264">
            <v>1.8001719783981684</v>
          </cell>
          <cell r="L2264">
            <v>1.7815577819784156</v>
          </cell>
          <cell r="M2264" t="str">
            <v>.</v>
          </cell>
          <cell r="N2264" t="str">
            <v>.</v>
          </cell>
        </row>
        <row r="2265">
          <cell r="A2265" t="str">
            <v>ESCB_2007_June_DE_HICP</v>
          </cell>
          <cell r="B2265" t="str">
            <v>ESCB</v>
          </cell>
          <cell r="C2265">
            <v>2007</v>
          </cell>
          <cell r="D2265" t="str">
            <v>June</v>
          </cell>
          <cell r="E2265" t="str">
            <v>HICP</v>
          </cell>
          <cell r="F2265" t="str">
            <v>DE</v>
          </cell>
          <cell r="G2265">
            <v>1.7898832684825061</v>
          </cell>
          <cell r="H2265">
            <v>1.9198097179748519</v>
          </cell>
          <cell r="I2265">
            <v>1.7836306051008499</v>
          </cell>
          <cell r="J2265">
            <v>2.0657549950867882</v>
          </cell>
          <cell r="K2265">
            <v>1.5203053923492416</v>
          </cell>
          <cell r="L2265">
            <v>1.6487951237543985</v>
          </cell>
          <cell r="M2265" t="str">
            <v>.</v>
          </cell>
          <cell r="N2265" t="str">
            <v>.</v>
          </cell>
        </row>
        <row r="2266">
          <cell r="A2266" t="str">
            <v>ESCB_2007_June_GR_HICP</v>
          </cell>
          <cell r="B2266" t="str">
            <v>ESCB</v>
          </cell>
          <cell r="C2266">
            <v>2007</v>
          </cell>
          <cell r="D2266" t="str">
            <v>June</v>
          </cell>
          <cell r="E2266" t="str">
            <v>HICP</v>
          </cell>
          <cell r="F2266" t="str">
            <v>GR</v>
          </cell>
          <cell r="G2266">
            <v>2.2998519034759246</v>
          </cell>
          <cell r="H2266">
            <v>2.1800221408498688</v>
          </cell>
          <cell r="I2266">
            <v>2.7002250187515786</v>
          </cell>
          <cell r="J2266">
            <v>2.8292791041142573</v>
          </cell>
          <cell r="K2266">
            <v>2.2393766234950485</v>
          </cell>
          <cell r="L2266">
            <v>1.9931052049275699</v>
          </cell>
          <cell r="M2266" t="str">
            <v>.</v>
          </cell>
          <cell r="N2266" t="str">
            <v>.</v>
          </cell>
        </row>
        <row r="2267">
          <cell r="A2267" t="str">
            <v>ESCB_2007_June_ES_HICP</v>
          </cell>
          <cell r="B2267" t="str">
            <v>ESCB</v>
          </cell>
          <cell r="C2267">
            <v>2007</v>
          </cell>
          <cell r="D2267" t="str">
            <v>June</v>
          </cell>
          <cell r="E2267" t="str">
            <v>HICP</v>
          </cell>
          <cell r="F2267" t="str">
            <v>ES</v>
          </cell>
          <cell r="G2267">
            <v>3.0208796090626322</v>
          </cell>
          <cell r="H2267">
            <v>3.4842604570935576</v>
          </cell>
          <cell r="I2267">
            <v>3.3252771064255615</v>
          </cell>
          <cell r="J2267">
            <v>2.9286981771253329</v>
          </cell>
          <cell r="K2267">
            <v>3.2058364874244738</v>
          </cell>
          <cell r="L2267">
            <v>2.9507409325361111</v>
          </cell>
          <cell r="M2267" t="str">
            <v>.</v>
          </cell>
          <cell r="N2267" t="str">
            <v>.</v>
          </cell>
        </row>
        <row r="2268">
          <cell r="A2268" t="str">
            <v>ESCB_2007_June_FR_HICP</v>
          </cell>
          <cell r="B2268" t="str">
            <v>ESCB</v>
          </cell>
          <cell r="C2268">
            <v>2007</v>
          </cell>
          <cell r="D2268" t="str">
            <v>June</v>
          </cell>
          <cell r="E2268" t="str">
            <v>HICP</v>
          </cell>
          <cell r="F2268" t="str">
            <v>FR</v>
          </cell>
          <cell r="G2268">
            <v>3.0532250188662458</v>
          </cell>
          <cell r="H2268">
            <v>3.3823250684908102</v>
          </cell>
          <cell r="I2268">
            <v>3.5625</v>
          </cell>
          <cell r="J2268">
            <v>2.6352846509756445</v>
          </cell>
          <cell r="K2268">
            <v>2.6499412003321954</v>
          </cell>
          <cell r="L2268">
            <v>2.3852440234869432</v>
          </cell>
          <cell r="M2268" t="str">
            <v>.</v>
          </cell>
          <cell r="N2268" t="str">
            <v>.</v>
          </cell>
        </row>
        <row r="2269">
          <cell r="A2269" t="str">
            <v>ESCB_2007_June_IE_HICP</v>
          </cell>
          <cell r="B2269" t="str">
            <v>ESCB</v>
          </cell>
          <cell r="C2269">
            <v>2007</v>
          </cell>
          <cell r="D2269" t="str">
            <v>June</v>
          </cell>
          <cell r="E2269" t="str">
            <v>HICP</v>
          </cell>
          <cell r="F2269" t="str">
            <v>IE</v>
          </cell>
          <cell r="G2269">
            <v>2.3420730170593096</v>
          </cell>
          <cell r="H2269">
            <v>1.8995618355354793</v>
          </cell>
          <cell r="I2269">
            <v>1.9124840626328021</v>
          </cell>
          <cell r="J2269">
            <v>1.314409089422397</v>
          </cell>
          <cell r="K2269">
            <v>1.8162674215185248</v>
          </cell>
          <cell r="L2269">
            <v>1.7675616264586136</v>
          </cell>
          <cell r="M2269" t="str">
            <v>.</v>
          </cell>
          <cell r="N2269" t="str">
            <v>.</v>
          </cell>
        </row>
        <row r="2270">
          <cell r="A2270" t="str">
            <v>ESCB_2007_June_IT_HICP</v>
          </cell>
          <cell r="B2270" t="str">
            <v>ESCB</v>
          </cell>
          <cell r="C2270">
            <v>2007</v>
          </cell>
          <cell r="D2270" t="str">
            <v>June</v>
          </cell>
          <cell r="E2270" t="str">
            <v>HICP</v>
          </cell>
          <cell r="F2270" t="str">
            <v>IT</v>
          </cell>
          <cell r="G2270">
            <v>2.2735191637630603</v>
          </cell>
          <cell r="H2270">
            <v>2.2059449791329566</v>
          </cell>
          <cell r="I2270">
            <v>2.2166666666666446</v>
          </cell>
          <cell r="J2270">
            <v>1.9533670308168993</v>
          </cell>
          <cell r="K2270">
            <v>2.0223095683225001</v>
          </cell>
          <cell r="L2270">
            <v>2.001034593833273</v>
          </cell>
          <cell r="M2270" t="str">
            <v>.</v>
          </cell>
          <cell r="N2270" t="str">
            <v>.</v>
          </cell>
        </row>
        <row r="2271">
          <cell r="A2271" t="str">
            <v>ESCB_2007_June_LU_HICP</v>
          </cell>
          <cell r="B2271" t="str">
            <v>ESCB</v>
          </cell>
          <cell r="C2271">
            <v>2007</v>
          </cell>
          <cell r="D2271" t="str">
            <v>June</v>
          </cell>
          <cell r="E2271" t="str">
            <v>HICP</v>
          </cell>
          <cell r="F2271" t="str">
            <v>LU</v>
          </cell>
          <cell r="G2271">
            <v>3.2322276573713671</v>
          </cell>
          <cell r="H2271">
            <v>3.761381421369836</v>
          </cell>
          <cell r="I2271">
            <v>2.960858007150069</v>
          </cell>
          <cell r="J2271">
            <v>2.3961943392255769</v>
          </cell>
          <cell r="K2271">
            <v>2.4922770327076016</v>
          </cell>
          <cell r="L2271">
            <v>2.1876684791414469</v>
          </cell>
          <cell r="M2271" t="str">
            <v>.</v>
          </cell>
          <cell r="N2271" t="str">
            <v>.</v>
          </cell>
        </row>
        <row r="2272">
          <cell r="A2272" t="str">
            <v>ESCB_2007_June_NL_HICP</v>
          </cell>
          <cell r="B2272" t="str">
            <v>ESCB</v>
          </cell>
          <cell r="C2272">
            <v>2007</v>
          </cell>
          <cell r="D2272" t="str">
            <v>June</v>
          </cell>
          <cell r="E2272" t="str">
            <v>HICP</v>
          </cell>
          <cell r="F2272" t="str">
            <v>NL</v>
          </cell>
          <cell r="G2272">
            <v>1.3797657228120208</v>
          </cell>
          <cell r="H2272">
            <v>1.5022457559019653</v>
          </cell>
          <cell r="I2272">
            <v>1.6508470903924488</v>
          </cell>
          <cell r="J2272">
            <v>1.7517945564846427</v>
          </cell>
          <cell r="K2272">
            <v>2.3763665965586434</v>
          </cell>
          <cell r="L2272">
            <v>2.684684660409653</v>
          </cell>
          <cell r="M2272" t="str">
            <v>.</v>
          </cell>
          <cell r="N2272" t="str">
            <v>.</v>
          </cell>
        </row>
        <row r="2273">
          <cell r="A2273" t="str">
            <v>ESCB_2007_June_AT_HICP</v>
          </cell>
          <cell r="B2273" t="str">
            <v>ESCB</v>
          </cell>
          <cell r="C2273">
            <v>2007</v>
          </cell>
          <cell r="D2273" t="str">
            <v>June</v>
          </cell>
          <cell r="E2273" t="str">
            <v>HICP</v>
          </cell>
          <cell r="F2273" t="str">
            <v>AT</v>
          </cell>
          <cell r="G2273">
            <v>1.9501192799826317</v>
          </cell>
          <cell r="H2273">
            <v>2.1076725406941721</v>
          </cell>
          <cell r="I2273">
            <v>1.6858333333332975</v>
          </cell>
          <cell r="J2273">
            <v>1.7251359989510329</v>
          </cell>
          <cell r="K2273">
            <v>1.8167604763351664</v>
          </cell>
          <cell r="L2273">
            <v>1.9126914958780272</v>
          </cell>
          <cell r="M2273" t="str">
            <v>.</v>
          </cell>
          <cell r="N2273" t="str">
            <v>.</v>
          </cell>
        </row>
        <row r="2274">
          <cell r="A2274" t="str">
            <v>ESCB_2007_June_PT_HICP</v>
          </cell>
          <cell r="B2274" t="str">
            <v>ESCB</v>
          </cell>
          <cell r="C2274">
            <v>2007</v>
          </cell>
          <cell r="D2274" t="str">
            <v>June</v>
          </cell>
          <cell r="E2274" t="str">
            <v>HICP</v>
          </cell>
          <cell r="F2274" t="str">
            <v>PT</v>
          </cell>
          <cell r="G2274">
            <v>2.5090512540894228</v>
          </cell>
          <cell r="H2274">
            <v>2.1267904102943769</v>
          </cell>
          <cell r="I2274">
            <v>3.0433333333333312</v>
          </cell>
          <cell r="J2274">
            <v>2.6048911461197477</v>
          </cell>
          <cell r="K2274">
            <v>2.4142334852563119</v>
          </cell>
          <cell r="L2274">
            <v>2.3078823760892542</v>
          </cell>
          <cell r="M2274" t="str">
            <v>.</v>
          </cell>
          <cell r="N2274" t="str">
            <v>.</v>
          </cell>
        </row>
        <row r="2275">
          <cell r="A2275" t="str">
            <v>ESCB_2007_June_SI_HICP</v>
          </cell>
          <cell r="B2275" t="str">
            <v>ESCB</v>
          </cell>
          <cell r="C2275">
            <v>2007</v>
          </cell>
          <cell r="D2275" t="str">
            <v>June</v>
          </cell>
          <cell r="E2275" t="str">
            <v>HICP</v>
          </cell>
          <cell r="F2275" t="str">
            <v>SI</v>
          </cell>
          <cell r="G2275">
            <v>3.6507978652789319</v>
          </cell>
          <cell r="H2275">
            <v>2.4651194528408249</v>
          </cell>
          <cell r="I2275">
            <v>2.5424788127613063</v>
          </cell>
          <cell r="J2275">
            <v>2.7875246953414035</v>
          </cell>
          <cell r="K2275">
            <v>2.6973250066710142</v>
          </cell>
          <cell r="L2275">
            <v>2.5727749920949394</v>
          </cell>
        </row>
        <row r="2276">
          <cell r="A2276" t="str">
            <v>ESCB_2007_June_FI_HICP</v>
          </cell>
          <cell r="B2276" t="str">
            <v>ESCB</v>
          </cell>
          <cell r="C2276">
            <v>2007</v>
          </cell>
          <cell r="D2276" t="str">
            <v>June</v>
          </cell>
          <cell r="E2276" t="str">
            <v>HICP</v>
          </cell>
          <cell r="F2276" t="str">
            <v>FI</v>
          </cell>
          <cell r="G2276">
            <v>0.13959198775628234</v>
          </cell>
          <cell r="H2276">
            <v>0.77088441772190652</v>
          </cell>
          <cell r="I2276">
            <v>1.2749787503541832</v>
          </cell>
          <cell r="J2276">
            <v>1.7706947799756456</v>
          </cell>
          <cell r="K2276">
            <v>1.9521065904819279</v>
          </cell>
          <cell r="L2276">
            <v>1.8580213789420208</v>
          </cell>
          <cell r="M2276" t="str">
            <v>.</v>
          </cell>
          <cell r="N2276" t="str">
            <v>.</v>
          </cell>
        </row>
        <row r="2277">
          <cell r="A2277" t="str">
            <v>ESCB_2007_June_BG_HICP</v>
          </cell>
          <cell r="B2277" t="str">
            <v>ESCB</v>
          </cell>
          <cell r="C2277">
            <v>2007</v>
          </cell>
          <cell r="D2277" t="str">
            <v>June</v>
          </cell>
          <cell r="E2277" t="str">
            <v>HICP</v>
          </cell>
          <cell r="F2277" t="str">
            <v>BG</v>
          </cell>
          <cell r="G2277" t="str">
            <v>.</v>
          </cell>
          <cell r="H2277" t="str">
            <v>.</v>
          </cell>
          <cell r="I2277" t="str">
            <v>.</v>
          </cell>
          <cell r="J2277" t="str">
            <v>.</v>
          </cell>
          <cell r="K2277" t="str">
            <v>.</v>
          </cell>
          <cell r="L2277" t="str">
            <v>.</v>
          </cell>
          <cell r="M2277" t="str">
            <v>.</v>
          </cell>
        </row>
        <row r="2278">
          <cell r="A2278" t="str">
            <v>ESCB_2007_June_CZ_HICP</v>
          </cell>
          <cell r="B2278" t="str">
            <v>ESCB</v>
          </cell>
          <cell r="C2278">
            <v>2007</v>
          </cell>
          <cell r="D2278" t="str">
            <v>June</v>
          </cell>
          <cell r="E2278" t="str">
            <v>HICP</v>
          </cell>
          <cell r="F2278" t="str">
            <v>CZ</v>
          </cell>
          <cell r="G2278">
            <v>2.5543286800384521</v>
          </cell>
          <cell r="H2278">
            <v>1.5975364446640015</v>
          </cell>
          <cell r="I2278">
            <v>2.0932266712188721</v>
          </cell>
          <cell r="J2278">
            <v>2.6766214370727539</v>
          </cell>
          <cell r="K2278">
            <v>2.9637608528137207</v>
          </cell>
          <cell r="L2278">
            <v>2.4999957084655762</v>
          </cell>
          <cell r="M2278" t="str">
            <v>.</v>
          </cell>
          <cell r="N2278" t="str">
            <v>.</v>
          </cell>
        </row>
        <row r="2279">
          <cell r="A2279" t="str">
            <v>ESCB_2007_June_DK_HICP</v>
          </cell>
          <cell r="B2279" t="str">
            <v>ESCB</v>
          </cell>
          <cell r="C2279">
            <v>2007</v>
          </cell>
          <cell r="D2279" t="str">
            <v>June</v>
          </cell>
          <cell r="E2279" t="str">
            <v>HICP</v>
          </cell>
          <cell r="F2279" t="str">
            <v>DK</v>
          </cell>
          <cell r="G2279">
            <v>0.89940756559371948</v>
          </cell>
          <cell r="H2279">
            <v>1.6945099830627441</v>
          </cell>
          <cell r="I2279">
            <v>1.849686861038208</v>
          </cell>
          <cell r="J2279">
            <v>1.8999549150466919</v>
          </cell>
          <cell r="K2279">
            <v>1.7003337144851685</v>
          </cell>
          <cell r="L2279">
            <v>1.6999973058700562</v>
          </cell>
          <cell r="M2279" t="str">
            <v>.</v>
          </cell>
          <cell r="N2279" t="str">
            <v>.</v>
          </cell>
        </row>
        <row r="2280">
          <cell r="A2280" t="str">
            <v>ESCB_2007_June_EE_HICP</v>
          </cell>
          <cell r="B2280" t="str">
            <v>ESCB</v>
          </cell>
          <cell r="C2280">
            <v>2007</v>
          </cell>
          <cell r="D2280" t="str">
            <v>June</v>
          </cell>
          <cell r="E2280" t="str">
            <v>HICP</v>
          </cell>
          <cell r="F2280" t="str">
            <v>EE</v>
          </cell>
          <cell r="G2280" t="str">
            <v>.</v>
          </cell>
          <cell r="H2280" t="str">
            <v>.</v>
          </cell>
          <cell r="I2280" t="str">
            <v>.</v>
          </cell>
          <cell r="J2280" t="str">
            <v>.</v>
          </cell>
          <cell r="K2280" t="str">
            <v>.</v>
          </cell>
          <cell r="L2280" t="str">
            <v>.</v>
          </cell>
          <cell r="M2280" t="str">
            <v>.</v>
          </cell>
          <cell r="N2280" t="str">
            <v>.</v>
          </cell>
        </row>
        <row r="2281">
          <cell r="A2281" t="str">
            <v>ESCB_2007_June_CY_HICP</v>
          </cell>
          <cell r="B2281" t="str">
            <v>ESCB</v>
          </cell>
          <cell r="C2281">
            <v>2007</v>
          </cell>
          <cell r="D2281" t="str">
            <v>June</v>
          </cell>
          <cell r="E2281" t="str">
            <v>HICP</v>
          </cell>
          <cell r="F2281" t="str">
            <v>CY</v>
          </cell>
          <cell r="G2281" t="str">
            <v>.</v>
          </cell>
          <cell r="H2281" t="str">
            <v>.</v>
          </cell>
          <cell r="I2281" t="str">
            <v>.</v>
          </cell>
          <cell r="J2281" t="str">
            <v>.</v>
          </cell>
          <cell r="K2281" t="str">
            <v>.</v>
          </cell>
          <cell r="L2281" t="str">
            <v>.</v>
          </cell>
          <cell r="M2281" t="str">
            <v>.</v>
          </cell>
          <cell r="N2281" t="str">
            <v>.</v>
          </cell>
        </row>
        <row r="2282">
          <cell r="A2282" t="str">
            <v>ESCB_2007_June_LV_HICP</v>
          </cell>
          <cell r="B2282" t="str">
            <v>ESCB</v>
          </cell>
          <cell r="C2282">
            <v>2007</v>
          </cell>
          <cell r="D2282" t="str">
            <v>June</v>
          </cell>
          <cell r="E2282" t="str">
            <v>HICP</v>
          </cell>
          <cell r="F2282" t="str">
            <v>LV</v>
          </cell>
          <cell r="G2282" t="str">
            <v>.</v>
          </cell>
          <cell r="H2282" t="str">
            <v>.</v>
          </cell>
          <cell r="I2282" t="str">
            <v>.</v>
          </cell>
          <cell r="J2282" t="str">
            <v>.</v>
          </cell>
          <cell r="K2282" t="str">
            <v>.</v>
          </cell>
          <cell r="L2282" t="str">
            <v>.</v>
          </cell>
          <cell r="M2282" t="str">
            <v>.</v>
          </cell>
          <cell r="N2282" t="str">
            <v>.</v>
          </cell>
        </row>
        <row r="2283">
          <cell r="A2283" t="str">
            <v>ESCB_2007_June_LT_HICP</v>
          </cell>
          <cell r="B2283" t="str">
            <v>ESCB</v>
          </cell>
          <cell r="C2283">
            <v>2007</v>
          </cell>
          <cell r="D2283" t="str">
            <v>June</v>
          </cell>
          <cell r="E2283" t="str">
            <v>HICP</v>
          </cell>
          <cell r="F2283" t="str">
            <v>LT</v>
          </cell>
          <cell r="G2283" t="str">
            <v>.</v>
          </cell>
          <cell r="H2283" t="str">
            <v>.</v>
          </cell>
          <cell r="I2283" t="str">
            <v>.</v>
          </cell>
          <cell r="J2283" t="str">
            <v>.</v>
          </cell>
          <cell r="K2283" t="str">
            <v>.</v>
          </cell>
          <cell r="L2283" t="str">
            <v>.</v>
          </cell>
          <cell r="M2283" t="str">
            <v>.</v>
          </cell>
          <cell r="N2283" t="str">
            <v>.</v>
          </cell>
        </row>
        <row r="2284">
          <cell r="A2284" t="str">
            <v>ESCB_2007_June_HU_HICP</v>
          </cell>
          <cell r="B2284" t="str">
            <v>ESCB</v>
          </cell>
          <cell r="C2284">
            <v>2007</v>
          </cell>
          <cell r="D2284" t="str">
            <v>June</v>
          </cell>
          <cell r="E2284" t="str">
            <v>HICP</v>
          </cell>
          <cell r="F2284" t="str">
            <v>HU</v>
          </cell>
          <cell r="G2284">
            <v>6.7751893997192383</v>
          </cell>
          <cell r="H2284">
            <v>3.4850046634674072</v>
          </cell>
          <cell r="I2284">
            <v>4.029426097869873</v>
          </cell>
          <cell r="J2284">
            <v>6.2325921058654785</v>
          </cell>
          <cell r="K2284">
            <v>3.3246204853057861</v>
          </cell>
          <cell r="L2284">
            <v>3.2000072002410889</v>
          </cell>
          <cell r="M2284" t="str">
            <v>.</v>
          </cell>
          <cell r="N2284" t="str">
            <v>.</v>
          </cell>
        </row>
        <row r="2285">
          <cell r="A2285" t="str">
            <v>ESCB_2007_June_MT_HICP</v>
          </cell>
          <cell r="B2285" t="str">
            <v>ESCB</v>
          </cell>
          <cell r="C2285">
            <v>2007</v>
          </cell>
          <cell r="D2285" t="str">
            <v>June</v>
          </cell>
          <cell r="E2285" t="str">
            <v>HICP</v>
          </cell>
          <cell r="F2285" t="str">
            <v>MT</v>
          </cell>
          <cell r="G2285" t="str">
            <v>.</v>
          </cell>
          <cell r="H2285" t="str">
            <v>.</v>
          </cell>
          <cell r="I2285" t="str">
            <v>.</v>
          </cell>
          <cell r="J2285" t="str">
            <v>.</v>
          </cell>
          <cell r="K2285" t="str">
            <v>.</v>
          </cell>
          <cell r="L2285" t="str">
            <v>.</v>
          </cell>
          <cell r="M2285" t="str">
            <v>.</v>
          </cell>
          <cell r="N2285" t="str">
            <v>.</v>
          </cell>
        </row>
        <row r="2286">
          <cell r="A2286" t="str">
            <v>ESCB_2007_June_PL_HICP</v>
          </cell>
          <cell r="B2286" t="str">
            <v>ESCB</v>
          </cell>
          <cell r="C2286">
            <v>2007</v>
          </cell>
          <cell r="D2286" t="str">
            <v>June</v>
          </cell>
          <cell r="E2286" t="str">
            <v>HICP</v>
          </cell>
          <cell r="F2286" t="str">
            <v>PL</v>
          </cell>
          <cell r="G2286">
            <v>3.5901765823364258</v>
          </cell>
          <cell r="H2286">
            <v>2.1790890693664551</v>
          </cell>
          <cell r="I2286">
            <v>1.2670180797576904</v>
          </cell>
          <cell r="J2286">
            <v>2.1003451347351074</v>
          </cell>
          <cell r="K2286">
            <v>2.4254806041717529</v>
          </cell>
          <cell r="L2286">
            <v>2.5000076293945313</v>
          </cell>
          <cell r="M2286" t="str">
            <v>.</v>
          </cell>
          <cell r="N2286" t="str">
            <v>.</v>
          </cell>
        </row>
        <row r="2287">
          <cell r="A2287" t="str">
            <v>ESCB_2007_June_RO_HICP</v>
          </cell>
          <cell r="B2287" t="str">
            <v>ESCB</v>
          </cell>
          <cell r="C2287">
            <v>2007</v>
          </cell>
          <cell r="D2287" t="str">
            <v>June</v>
          </cell>
          <cell r="E2287" t="str">
            <v>HICP</v>
          </cell>
          <cell r="F2287" t="str">
            <v>RO</v>
          </cell>
          <cell r="G2287" t="str">
            <v>.</v>
          </cell>
          <cell r="H2287" t="str">
            <v>.</v>
          </cell>
          <cell r="I2287" t="str">
            <v>.</v>
          </cell>
          <cell r="J2287" t="str">
            <v>.</v>
          </cell>
          <cell r="K2287" t="str">
            <v>.</v>
          </cell>
          <cell r="L2287" t="str">
            <v>.</v>
          </cell>
          <cell r="M2287" t="str">
            <v>.</v>
          </cell>
        </row>
        <row r="2288">
          <cell r="A2288" t="str">
            <v>ESCB_2007_June_SK_HICP</v>
          </cell>
          <cell r="B2288" t="str">
            <v>ESCB</v>
          </cell>
          <cell r="C2288">
            <v>2007</v>
          </cell>
          <cell r="D2288" t="str">
            <v>June</v>
          </cell>
          <cell r="E2288" t="str">
            <v>HICP</v>
          </cell>
          <cell r="F2288" t="str">
            <v>SK</v>
          </cell>
          <cell r="G2288" t="str">
            <v>.</v>
          </cell>
          <cell r="H2288" t="str">
            <v>.</v>
          </cell>
          <cell r="I2288" t="str">
            <v>.</v>
          </cell>
          <cell r="J2288" t="str">
            <v>.</v>
          </cell>
          <cell r="K2288" t="str">
            <v>.</v>
          </cell>
          <cell r="L2288" t="str">
            <v>.</v>
          </cell>
          <cell r="M2288" t="str">
            <v>.</v>
          </cell>
          <cell r="N2288" t="str">
            <v>.</v>
          </cell>
        </row>
        <row r="2289">
          <cell r="A2289" t="str">
            <v>ESCB_2007_June_SE_HICP</v>
          </cell>
          <cell r="B2289" t="str">
            <v>ESCB</v>
          </cell>
          <cell r="C2289">
            <v>2007</v>
          </cell>
          <cell r="D2289" t="str">
            <v>June</v>
          </cell>
          <cell r="E2289" t="str">
            <v>HICP</v>
          </cell>
          <cell r="F2289" t="str">
            <v>SE</v>
          </cell>
          <cell r="G2289">
            <v>1.0185192823410034</v>
          </cell>
          <cell r="H2289">
            <v>0.82171231508255005</v>
          </cell>
          <cell r="I2289">
            <v>1.498374342918396</v>
          </cell>
          <cell r="J2289">
            <v>1.6338925361633301</v>
          </cell>
          <cell r="K2289">
            <v>2.1472752094268799</v>
          </cell>
          <cell r="L2289">
            <v>2.1491355895996094</v>
          </cell>
          <cell r="M2289" t="str">
            <v>.</v>
          </cell>
          <cell r="N2289" t="str">
            <v>.</v>
          </cell>
        </row>
        <row r="2290">
          <cell r="A2290" t="str">
            <v>ESCB_2007_June_GB_HICP</v>
          </cell>
          <cell r="B2290" t="str">
            <v>ESCB</v>
          </cell>
          <cell r="C2290">
            <v>2007</v>
          </cell>
          <cell r="D2290" t="str">
            <v>June</v>
          </cell>
          <cell r="E2290" t="str">
            <v>HICP</v>
          </cell>
          <cell r="F2290" t="str">
            <v>GB</v>
          </cell>
          <cell r="G2290">
            <v>1.3450695276260376</v>
          </cell>
          <cell r="H2290">
            <v>2.0503418445587158</v>
          </cell>
          <cell r="I2290">
            <v>2.3322081565856934</v>
          </cell>
          <cell r="J2290">
            <v>2.1448090076446533</v>
          </cell>
          <cell r="K2290">
            <v>1.9705129861831665</v>
          </cell>
          <cell r="L2290">
            <v>2.0135395526885986</v>
          </cell>
          <cell r="M2290" t="str">
            <v>.</v>
          </cell>
          <cell r="N2290" t="str">
            <v>.</v>
          </cell>
        </row>
        <row r="2291">
          <cell r="A2291" t="str">
            <v>ESCB_2007_June_I3_HICP</v>
          </cell>
          <cell r="B2291" t="str">
            <v>ESCB</v>
          </cell>
          <cell r="C2291">
            <v>2007</v>
          </cell>
          <cell r="D2291" t="str">
            <v>June</v>
          </cell>
          <cell r="E2291" t="str">
            <v>HICP</v>
          </cell>
          <cell r="F2291" t="str">
            <v>I3</v>
          </cell>
          <cell r="G2291">
            <v>2.1397444484069439</v>
          </cell>
          <cell r="H2291">
            <v>2.1911485433502964</v>
          </cell>
          <cell r="I2291">
            <v>2.17750000000001</v>
          </cell>
          <cell r="J2291">
            <v>1.9702107651057954</v>
          </cell>
          <cell r="K2291">
            <v>1.9724747124629793</v>
          </cell>
          <cell r="L2291">
            <v>1.9624513956214562</v>
          </cell>
          <cell r="M2291" t="str">
            <v>.</v>
          </cell>
          <cell r="N2291" t="str">
            <v>.</v>
          </cell>
        </row>
        <row r="2292">
          <cell r="A2292" t="str">
            <v>ESCB_2007_June_D3_HICP</v>
          </cell>
          <cell r="B2292" t="str">
            <v>ESCB</v>
          </cell>
          <cell r="C2292">
            <v>2007</v>
          </cell>
          <cell r="D2292" t="str">
            <v>June</v>
          </cell>
          <cell r="E2292" t="str">
            <v>HICP</v>
          </cell>
          <cell r="F2292" t="str">
            <v>D3</v>
          </cell>
          <cell r="G2292" t="str">
            <v>.</v>
          </cell>
          <cell r="H2292" t="str">
            <v>.</v>
          </cell>
          <cell r="I2292" t="str">
            <v>.</v>
          </cell>
          <cell r="J2292" t="str">
            <v>.</v>
          </cell>
          <cell r="K2292" t="str">
            <v>.</v>
          </cell>
          <cell r="L2292" t="str">
            <v>.</v>
          </cell>
          <cell r="M2292" t="str">
            <v>.</v>
          </cell>
          <cell r="N2292" t="str">
            <v>.</v>
          </cell>
        </row>
        <row r="2294">
          <cell r="A2294" t="str">
            <v xml:space="preserve">ECB March 2007 </v>
          </cell>
          <cell r="M2294" t="str">
            <v>back to top</v>
          </cell>
          <cell r="N2294" t="str">
            <v>-</v>
          </cell>
        </row>
        <row r="2296">
          <cell r="A2296" t="str">
            <v>ECB_2007_March_BE_DEF</v>
          </cell>
          <cell r="B2296" t="str">
            <v>ECB</v>
          </cell>
          <cell r="C2296">
            <v>2007</v>
          </cell>
          <cell r="D2296" t="str">
            <v>March</v>
          </cell>
          <cell r="E2296" t="str">
            <v>DEF</v>
          </cell>
          <cell r="F2296" t="str">
            <v>BE</v>
          </cell>
          <cell r="G2296">
            <v>-9.5679401468290355E-3</v>
          </cell>
          <cell r="H2296">
            <v>-2.2971391859540833</v>
          </cell>
          <cell r="I2296">
            <v>-1.838996643431344E-2</v>
          </cell>
          <cell r="J2296">
            <v>-0.33938054341190771</v>
          </cell>
          <cell r="K2296">
            <v>-0.50787159432903495</v>
          </cell>
          <cell r="L2296">
            <v>-0.49231721685622176</v>
          </cell>
        </row>
        <row r="2297">
          <cell r="A2297" t="str">
            <v>ECB_2007_March_DE_DEF</v>
          </cell>
          <cell r="B2297" t="str">
            <v>ECB</v>
          </cell>
          <cell r="C2297">
            <v>2007</v>
          </cell>
          <cell r="D2297" t="str">
            <v>March</v>
          </cell>
          <cell r="E2297" t="str">
            <v>DEF</v>
          </cell>
          <cell r="F2297" t="str">
            <v>DE</v>
          </cell>
          <cell r="G2297">
            <v>-3.7364081188836535</v>
          </cell>
          <cell r="H2297">
            <v>-3.2396251673360106</v>
          </cell>
          <cell r="I2297">
            <v>-1.6929611650485437</v>
          </cell>
          <cell r="J2297">
            <v>-1.0214781232580123</v>
          </cell>
          <cell r="K2297">
            <v>-0.94393573675438136</v>
          </cell>
          <cell r="L2297">
            <v>-0.16655528150439855</v>
          </cell>
        </row>
        <row r="2298">
          <cell r="A2298" t="str">
            <v>ECB_2007_March_GR_DEF</v>
          </cell>
          <cell r="B2298" t="str">
            <v>ECB</v>
          </cell>
          <cell r="C2298">
            <v>2007</v>
          </cell>
          <cell r="D2298" t="str">
            <v>March</v>
          </cell>
          <cell r="E2298" t="str">
            <v>DEF</v>
          </cell>
          <cell r="F2298" t="str">
            <v>GR</v>
          </cell>
          <cell r="G2298">
            <v>-7.7842498085110172</v>
          </cell>
          <cell r="H2298">
            <v>-5.2433071213995408</v>
          </cell>
          <cell r="I2298">
            <v>-2.9457997131613634</v>
          </cell>
          <cell r="J2298">
            <v>-2.8568836221292742</v>
          </cell>
          <cell r="K2298">
            <v>-2.489217674708482</v>
          </cell>
          <cell r="L2298">
            <v>-2.2279573571618094</v>
          </cell>
        </row>
        <row r="2299">
          <cell r="A2299" t="str">
            <v>ECB_2007_March_ES_DEF</v>
          </cell>
          <cell r="B2299" t="str">
            <v>ECB</v>
          </cell>
          <cell r="C2299">
            <v>2007</v>
          </cell>
          <cell r="D2299" t="str">
            <v>March</v>
          </cell>
          <cell r="E2299" t="str">
            <v>DEF</v>
          </cell>
          <cell r="F2299" t="str">
            <v>ES</v>
          </cell>
          <cell r="G2299">
            <v>-0.17973922338371587</v>
          </cell>
          <cell r="H2299">
            <v>1.1308134317041172</v>
          </cell>
          <cell r="I2299">
            <v>1.6840146660987769</v>
          </cell>
          <cell r="J2299">
            <v>1.3260241292873129</v>
          </cell>
          <cell r="K2299">
            <v>0.98548641426558226</v>
          </cell>
          <cell r="L2299">
            <v>0.85128066746856335</v>
          </cell>
        </row>
        <row r="2300">
          <cell r="A2300" t="str">
            <v>ECB_2007_March_FR_DEF</v>
          </cell>
          <cell r="B2300" t="str">
            <v>ECB</v>
          </cell>
          <cell r="C2300">
            <v>2007</v>
          </cell>
          <cell r="D2300" t="str">
            <v>March</v>
          </cell>
          <cell r="E2300" t="str">
            <v>DEF</v>
          </cell>
          <cell r="F2300" t="str">
            <v>FR</v>
          </cell>
          <cell r="G2300">
            <v>-3.6505346529879086</v>
          </cell>
          <cell r="H2300">
            <v>-2.8821272520253971</v>
          </cell>
          <cell r="I2300">
            <v>-2.6892104679786075</v>
          </cell>
          <cell r="J2300">
            <v>-3.0219928340149176</v>
          </cell>
          <cell r="K2300">
            <v>-2.7772223509430822</v>
          </cell>
          <cell r="L2300">
            <v>-2.3064357428081035</v>
          </cell>
        </row>
        <row r="2301">
          <cell r="A2301" t="str">
            <v>ECB_2007_March_IE_DEF</v>
          </cell>
          <cell r="B2301" t="str">
            <v>ECB</v>
          </cell>
          <cell r="C2301">
            <v>2007</v>
          </cell>
          <cell r="D2301" t="str">
            <v>March</v>
          </cell>
          <cell r="E2301" t="str">
            <v>DEF</v>
          </cell>
          <cell r="F2301" t="str">
            <v>IE</v>
          </cell>
          <cell r="G2301">
            <v>1.4553183142348622</v>
          </cell>
          <cell r="H2301">
            <v>1.2358296820512917</v>
          </cell>
          <cell r="I2301">
            <v>2.2929050343842454</v>
          </cell>
          <cell r="J2301">
            <v>1.7364287558632017</v>
          </cell>
          <cell r="K2301">
            <v>1.9508563969088792</v>
          </cell>
          <cell r="L2301">
            <v>2.0538661613169009</v>
          </cell>
        </row>
        <row r="2302">
          <cell r="A2302" t="str">
            <v>ECB_2007_March_IT_DEF</v>
          </cell>
          <cell r="B2302" t="str">
            <v>ECB</v>
          </cell>
          <cell r="C2302">
            <v>2007</v>
          </cell>
          <cell r="D2302" t="str">
            <v>March</v>
          </cell>
          <cell r="E2302" t="str">
            <v>DEF</v>
          </cell>
          <cell r="F2302" t="str">
            <v>IT</v>
          </cell>
          <cell r="G2302">
            <v>-3.4301986507016498</v>
          </cell>
          <cell r="H2302">
            <v>-4.1039597358529702</v>
          </cell>
          <cell r="I2302">
            <v>-5.1414381151320878</v>
          </cell>
          <cell r="J2302">
            <v>-2.5023065499589756</v>
          </cell>
          <cell r="K2302">
            <v>-2.5910653900561811</v>
          </cell>
          <cell r="L2302">
            <v>-2.4180995585901632</v>
          </cell>
        </row>
        <row r="2303">
          <cell r="A2303" t="str">
            <v>ECB_2007_March_LU_DEF</v>
          </cell>
          <cell r="B2303" t="str">
            <v>ECB</v>
          </cell>
          <cell r="C2303">
            <v>2007</v>
          </cell>
          <cell r="D2303" t="str">
            <v>March</v>
          </cell>
          <cell r="E2303" t="str">
            <v>DEF</v>
          </cell>
          <cell r="F2303" t="str">
            <v>LU</v>
          </cell>
          <cell r="G2303">
            <v>-1.0630053970758742</v>
          </cell>
          <cell r="H2303">
            <v>-0.99420337184144991</v>
          </cell>
          <cell r="I2303">
            <v>-1.3060297228105113</v>
          </cell>
          <cell r="J2303">
            <v>-0.99003420916241891</v>
          </cell>
          <cell r="K2303">
            <v>-0.62172863139408296</v>
          </cell>
          <cell r="L2303">
            <v>-0.37418353356683748</v>
          </cell>
        </row>
        <row r="2304">
          <cell r="A2304" t="str">
            <v>ECB_2007_March_NL_DEF</v>
          </cell>
          <cell r="B2304" t="str">
            <v>ECB</v>
          </cell>
          <cell r="C2304">
            <v>2007</v>
          </cell>
          <cell r="D2304" t="str">
            <v>March</v>
          </cell>
          <cell r="E2304" t="str">
            <v>DEF</v>
          </cell>
          <cell r="F2304" t="str">
            <v>NL</v>
          </cell>
          <cell r="G2304">
            <v>-1.8058441903097657</v>
          </cell>
          <cell r="H2304">
            <v>-0.28283653553799104</v>
          </cell>
          <cell r="I2304">
            <v>0.56791571906707317</v>
          </cell>
          <cell r="J2304">
            <v>0.53303559680236157</v>
          </cell>
          <cell r="K2304">
            <v>0.50834089245377123</v>
          </cell>
          <cell r="L2304">
            <v>0.50040475033302223</v>
          </cell>
        </row>
        <row r="2305">
          <cell r="A2305" t="str">
            <v>ECB_2007_March_AT_DEF</v>
          </cell>
          <cell r="B2305" t="str">
            <v>ECB</v>
          </cell>
          <cell r="C2305">
            <v>2007</v>
          </cell>
          <cell r="D2305" t="str">
            <v>March</v>
          </cell>
          <cell r="E2305" t="str">
            <v>DEF</v>
          </cell>
          <cell r="F2305" t="str">
            <v>AT</v>
          </cell>
          <cell r="G2305">
            <v>-1.2161047585325155</v>
          </cell>
          <cell r="H2305">
            <v>-1.513242606775606</v>
          </cell>
          <cell r="I2305">
            <v>-1.2428498832572685</v>
          </cell>
          <cell r="J2305">
            <v>-0.79770432124406099</v>
          </cell>
          <cell r="K2305">
            <v>-0.59475231082401636</v>
          </cell>
          <cell r="L2305">
            <v>-0.44766208758372689</v>
          </cell>
        </row>
        <row r="2306">
          <cell r="A2306" t="str">
            <v>ECB_2007_March_PT_DEF</v>
          </cell>
          <cell r="B2306" t="str">
            <v>ECB</v>
          </cell>
          <cell r="C2306">
            <v>2007</v>
          </cell>
          <cell r="D2306" t="str">
            <v>March</v>
          </cell>
          <cell r="E2306" t="str">
            <v>DEF</v>
          </cell>
          <cell r="F2306" t="str">
            <v>PT</v>
          </cell>
          <cell r="G2306">
            <v>-3.1773194809697776</v>
          </cell>
          <cell r="H2306">
            <v>-6.0465546297322312</v>
          </cell>
          <cell r="I2306">
            <v>-4.6006782356235441</v>
          </cell>
          <cell r="J2306">
            <v>-3.9340082949808095</v>
          </cell>
          <cell r="K2306">
            <v>-3.3645358265056879</v>
          </cell>
          <cell r="L2306">
            <v>-3.1604891624240468</v>
          </cell>
        </row>
        <row r="2307">
          <cell r="A2307" t="str">
            <v>ECB_2007_March_SI_DEF</v>
          </cell>
          <cell r="B2307" t="str">
            <v>ECB</v>
          </cell>
          <cell r="C2307">
            <v>2007</v>
          </cell>
          <cell r="D2307" t="str">
            <v>March</v>
          </cell>
          <cell r="E2307" t="str">
            <v>DEF</v>
          </cell>
          <cell r="F2307" t="str">
            <v>SI</v>
          </cell>
          <cell r="G2307">
            <v>-2.2960253005718454</v>
          </cell>
          <cell r="H2307">
            <v>-1.4014798769513355</v>
          </cell>
          <cell r="I2307">
            <v>-1.6396453444877528</v>
          </cell>
          <cell r="J2307">
            <v>-1.5876162611768245</v>
          </cell>
          <cell r="K2307">
            <v>-1.5217959513155164</v>
          </cell>
          <cell r="L2307">
            <v>-1.496984164522879</v>
          </cell>
        </row>
        <row r="2308">
          <cell r="A2308" t="str">
            <v>ECB_2007_March_FI_DEF</v>
          </cell>
          <cell r="B2308" t="str">
            <v>ECB</v>
          </cell>
          <cell r="C2308">
            <v>2007</v>
          </cell>
          <cell r="D2308" t="str">
            <v>March</v>
          </cell>
          <cell r="E2308" t="str">
            <v>DEF</v>
          </cell>
          <cell r="F2308" t="str">
            <v>FI</v>
          </cell>
          <cell r="G2308">
            <v>2.3200710830289268</v>
          </cell>
          <cell r="H2308">
            <v>2.6547716629494782</v>
          </cell>
          <cell r="I2308">
            <v>3.4288589639143146</v>
          </cell>
          <cell r="J2308">
            <v>3.1776157399435077</v>
          </cell>
          <cell r="K2308">
            <v>3.4186704010438485</v>
          </cell>
          <cell r="L2308">
            <v>3.8038167877096982</v>
          </cell>
        </row>
        <row r="2309">
          <cell r="A2309" t="str">
            <v>ECB_2007_March_I3_DEF</v>
          </cell>
          <cell r="B2309" t="str">
            <v>ECB</v>
          </cell>
          <cell r="C2309">
            <v>2007</v>
          </cell>
          <cell r="D2309" t="str">
            <v>March</v>
          </cell>
          <cell r="E2309" t="str">
            <v>DEF</v>
          </cell>
          <cell r="F2309" t="str">
            <v>I3</v>
          </cell>
          <cell r="G2309">
            <v>-2.7885470911700283</v>
          </cell>
          <cell r="H2309">
            <v>-2.4257175200953811</v>
          </cell>
          <cell r="I2309">
            <v>-1.7935933280581053</v>
          </cell>
          <cell r="J2309">
            <v>-1.23962092069159</v>
          </cell>
          <cell r="K2309">
            <v>-1.1887379425932445</v>
          </cell>
          <cell r="L2309">
            <v>-0.83709611553599239</v>
          </cell>
        </row>
        <row r="2310">
          <cell r="A2310" t="str">
            <v>ECB_2007_March_BE_CAB</v>
          </cell>
          <cell r="B2310" t="str">
            <v>ECB</v>
          </cell>
          <cell r="C2310">
            <v>2007</v>
          </cell>
          <cell r="D2310" t="str">
            <v>March</v>
          </cell>
          <cell r="E2310" t="str">
            <v>CAB</v>
          </cell>
          <cell r="F2310" t="str">
            <v>BE</v>
          </cell>
          <cell r="G2310">
            <v>0.11965411157437356</v>
          </cell>
          <cell r="H2310">
            <v>-1.7727290126571971</v>
          </cell>
          <cell r="I2310">
            <v>0.16809526023095367</v>
          </cell>
          <cell r="J2310">
            <v>-0.34819271713304467</v>
          </cell>
          <cell r="K2310">
            <v>-0.55454106436691897</v>
          </cell>
          <cell r="L2310">
            <v>-0.57095362996715182</v>
          </cell>
        </row>
        <row r="2311">
          <cell r="A2311" t="str">
            <v>ECB_2007_March_DE_CAB</v>
          </cell>
          <cell r="B2311" t="str">
            <v>ECB</v>
          </cell>
          <cell r="C2311">
            <v>2007</v>
          </cell>
          <cell r="D2311" t="str">
            <v>March</v>
          </cell>
          <cell r="E2311" t="str">
            <v>CAB</v>
          </cell>
          <cell r="F2311" t="str">
            <v>DE</v>
          </cell>
          <cell r="G2311">
            <v>-3.161537806914354</v>
          </cell>
          <cell r="H2311">
            <v>-2.2106342299963111</v>
          </cell>
          <cell r="I2311">
            <v>-1.0981641227144627</v>
          </cell>
          <cell r="J2311">
            <v>-0.64117597329647358</v>
          </cell>
          <cell r="K2311">
            <v>-1.1062127508352686</v>
          </cell>
          <cell r="L2311">
            <v>-0.99577622805509014</v>
          </cell>
        </row>
        <row r="2312">
          <cell r="A2312" t="str">
            <v>ECB_2007_March_GR_CAB</v>
          </cell>
          <cell r="B2312" t="str">
            <v>ECB</v>
          </cell>
          <cell r="C2312">
            <v>2007</v>
          </cell>
          <cell r="D2312" t="str">
            <v>March</v>
          </cell>
          <cell r="E2312" t="str">
            <v>CAB</v>
          </cell>
          <cell r="F2312" t="str">
            <v>GR</v>
          </cell>
          <cell r="G2312">
            <v>-7.9527719527452172</v>
          </cell>
          <cell r="H2312">
            <v>-5.5458240154991367</v>
          </cell>
          <cell r="I2312">
            <v>-2.9830671640416266</v>
          </cell>
          <cell r="J2312">
            <v>-2.8846201345757514</v>
          </cell>
          <cell r="K2312">
            <v>-2.5716694898053056</v>
          </cell>
          <cell r="L2312">
            <v>-2.2508936117935585</v>
          </cell>
        </row>
        <row r="2313">
          <cell r="A2313" t="str">
            <v>ECB_2007_March_ES_CAB</v>
          </cell>
          <cell r="B2313" t="str">
            <v>ECB</v>
          </cell>
          <cell r="C2313">
            <v>2007</v>
          </cell>
          <cell r="D2313" t="str">
            <v>March</v>
          </cell>
          <cell r="E2313" t="str">
            <v>CAB</v>
          </cell>
          <cell r="F2313" t="str">
            <v>ES</v>
          </cell>
          <cell r="G2313">
            <v>8.6704084917864882E-2</v>
          </cell>
          <cell r="H2313">
            <v>1.2772183340404863</v>
          </cell>
          <cell r="I2313">
            <v>1.728347388100469</v>
          </cell>
          <cell r="J2313">
            <v>1.2075445691856794</v>
          </cell>
          <cell r="K2313">
            <v>0.93448715999146992</v>
          </cell>
          <cell r="L2313">
            <v>0.82464384858951767</v>
          </cell>
        </row>
        <row r="2314">
          <cell r="A2314" t="str">
            <v>ECB_2007_March_FR_CAB</v>
          </cell>
          <cell r="B2314" t="str">
            <v>ECB</v>
          </cell>
          <cell r="C2314">
            <v>2007</v>
          </cell>
          <cell r="D2314" t="str">
            <v>March</v>
          </cell>
          <cell r="E2314" t="str">
            <v>CAB</v>
          </cell>
          <cell r="F2314" t="str">
            <v>FR</v>
          </cell>
          <cell r="G2314">
            <v>-3.4838293521986277</v>
          </cell>
          <cell r="H2314">
            <v>-2.4734690760534259</v>
          </cell>
          <cell r="I2314">
            <v>-2.5456664544573191</v>
          </cell>
          <cell r="J2314">
            <v>-3.0009802682508653</v>
          </cell>
          <cell r="K2314">
            <v>-2.7900959703509547</v>
          </cell>
          <cell r="L2314">
            <v>-2.5168347722308901</v>
          </cell>
        </row>
        <row r="2315">
          <cell r="A2315" t="str">
            <v>ECB_2007_March_IE_CAB</v>
          </cell>
          <cell r="B2315" t="str">
            <v>ECB</v>
          </cell>
          <cell r="C2315">
            <v>2007</v>
          </cell>
          <cell r="D2315" t="str">
            <v>March</v>
          </cell>
          <cell r="E2315" t="str">
            <v>CAB</v>
          </cell>
          <cell r="F2315" t="str">
            <v>IE</v>
          </cell>
          <cell r="G2315">
            <v>2.1445058003414958</v>
          </cell>
          <cell r="H2315">
            <v>1.6260269625272352</v>
          </cell>
          <cell r="I2315">
            <v>2.432821119997794</v>
          </cell>
          <cell r="J2315">
            <v>1.6038199724120543</v>
          </cell>
          <cell r="K2315">
            <v>1.8342064329248395</v>
          </cell>
          <cell r="L2315">
            <v>1.9899863437641674</v>
          </cell>
        </row>
        <row r="2316">
          <cell r="A2316" t="str">
            <v>ECB_2007_March_IT_CAB</v>
          </cell>
          <cell r="B2316" t="str">
            <v>ECB</v>
          </cell>
          <cell r="C2316">
            <v>2007</v>
          </cell>
          <cell r="D2316" t="str">
            <v>March</v>
          </cell>
          <cell r="E2316" t="str">
            <v>CAB</v>
          </cell>
          <cell r="F2316" t="str">
            <v>IT</v>
          </cell>
          <cell r="G2316">
            <v>-3.2562516853440746</v>
          </cell>
          <cell r="H2316">
            <v>-3.6258185715775508</v>
          </cell>
          <cell r="I2316">
            <v>-4.7620283468867619</v>
          </cell>
          <cell r="J2316">
            <v>-2.5529824082747878</v>
          </cell>
          <cell r="K2316">
            <v>-2.7636564494855587</v>
          </cell>
          <cell r="L2316">
            <v>-2.7978403396546168</v>
          </cell>
        </row>
        <row r="2317">
          <cell r="A2317" t="str">
            <v>ECB_2007_March_LU_CAB</v>
          </cell>
          <cell r="B2317" t="str">
            <v>ECB</v>
          </cell>
          <cell r="C2317">
            <v>2007</v>
          </cell>
          <cell r="D2317" t="str">
            <v>March</v>
          </cell>
          <cell r="E2317" t="str">
            <v>CAB</v>
          </cell>
          <cell r="F2317" t="str">
            <v>LU</v>
          </cell>
          <cell r="G2317">
            <v>-0.59470504156636528</v>
          </cell>
          <cell r="H2317">
            <v>-0.47760403156365111</v>
          </cell>
          <cell r="I2317">
            <v>-1.1510528105852162</v>
          </cell>
          <cell r="J2317">
            <v>-0.88187265662864156</v>
          </cell>
          <cell r="K2317">
            <v>-0.71694992464586782</v>
          </cell>
          <cell r="L2317">
            <v>-0.66858075915001047</v>
          </cell>
        </row>
        <row r="2318">
          <cell r="A2318" t="str">
            <v>ECB_2007_March_NL_CAB</v>
          </cell>
          <cell r="B2318" t="str">
            <v>ECB</v>
          </cell>
          <cell r="C2318">
            <v>2007</v>
          </cell>
          <cell r="D2318" t="str">
            <v>March</v>
          </cell>
          <cell r="E2318" t="str">
            <v>CAB</v>
          </cell>
          <cell r="F2318" t="str">
            <v>NL</v>
          </cell>
          <cell r="G2318">
            <v>-1.6235004480544792</v>
          </cell>
          <cell r="H2318">
            <v>0.34821383983167353</v>
          </cell>
          <cell r="I2318">
            <v>1.3289842832078276</v>
          </cell>
          <cell r="J2318">
            <v>0.80641577988696844</v>
          </cell>
          <cell r="K2318">
            <v>0.48711148544675731</v>
          </cell>
          <cell r="L2318">
            <v>4.0477999069955528E-2</v>
          </cell>
        </row>
        <row r="2319">
          <cell r="A2319" t="str">
            <v>ECB_2007_March_AT_CAB</v>
          </cell>
          <cell r="B2319" t="str">
            <v>ECB</v>
          </cell>
          <cell r="C2319">
            <v>2007</v>
          </cell>
          <cell r="D2319" t="str">
            <v>March</v>
          </cell>
          <cell r="E2319" t="str">
            <v>CAB</v>
          </cell>
          <cell r="F2319" t="str">
            <v>AT</v>
          </cell>
          <cell r="G2319">
            <v>-0.82329681523957099</v>
          </cell>
          <cell r="H2319">
            <v>-1.0028428868123995</v>
          </cell>
          <cell r="I2319">
            <v>-1.0251462041344557</v>
          </cell>
          <cell r="J2319">
            <v>-0.91393373453844517</v>
          </cell>
          <cell r="K2319">
            <v>-0.81346426036421948</v>
          </cell>
          <cell r="L2319">
            <v>-0.67474565132630704</v>
          </cell>
        </row>
        <row r="2320">
          <cell r="A2320" t="str">
            <v>ECB_2007_March_PT_CAB</v>
          </cell>
          <cell r="B2320" t="str">
            <v>ECB</v>
          </cell>
          <cell r="C2320">
            <v>2007</v>
          </cell>
          <cell r="D2320" t="str">
            <v>March</v>
          </cell>
          <cell r="E2320" t="str">
            <v>CAB</v>
          </cell>
          <cell r="F2320" t="str">
            <v>PT</v>
          </cell>
          <cell r="G2320">
            <v>-2.8735260037492192</v>
          </cell>
          <cell r="H2320">
            <v>-5.5549421142374715</v>
          </cell>
          <cell r="I2320">
            <v>-4.177700751815685</v>
          </cell>
          <cell r="J2320">
            <v>-3.6985901348965586</v>
          </cell>
          <cell r="K2320">
            <v>-3.3723345828703617</v>
          </cell>
          <cell r="L2320">
            <v>-3.4585447356196135</v>
          </cell>
        </row>
        <row r="2321">
          <cell r="A2321" t="str">
            <v>ECB_2007_March_SI_CAB</v>
          </cell>
          <cell r="B2321" t="str">
            <v>ECB</v>
          </cell>
          <cell r="C2321">
            <v>2007</v>
          </cell>
          <cell r="D2321" t="str">
            <v>March</v>
          </cell>
          <cell r="E2321" t="str">
            <v>CAB</v>
          </cell>
          <cell r="F2321" t="str">
            <v>SI</v>
          </cell>
          <cell r="G2321">
            <v>-2.0429041187946315</v>
          </cell>
          <cell r="H2321">
            <v>-1.0034956991639372</v>
          </cell>
          <cell r="I2321">
            <v>-1.598695898198697</v>
          </cell>
          <cell r="J2321">
            <v>-1.6776823646112777</v>
          </cell>
          <cell r="K2321">
            <v>-1.5902364928533428</v>
          </cell>
          <cell r="L2321">
            <v>-1.5424046184186591</v>
          </cell>
        </row>
        <row r="2322">
          <cell r="A2322" t="str">
            <v>ECB_2007_March_FI_CAB</v>
          </cell>
          <cell r="B2322" t="str">
            <v>ECB</v>
          </cell>
          <cell r="C2322">
            <v>2007</v>
          </cell>
          <cell r="D2322" t="str">
            <v>March</v>
          </cell>
          <cell r="E2322" t="str">
            <v>CAB</v>
          </cell>
          <cell r="F2322" t="str">
            <v>FI</v>
          </cell>
          <cell r="G2322">
            <v>2.7747890610184749</v>
          </cell>
          <cell r="H2322">
            <v>2.7706569324565371</v>
          </cell>
          <cell r="I2322">
            <v>3.2138664250463651</v>
          </cell>
          <cell r="J2322">
            <v>3.0252290857802517</v>
          </cell>
          <cell r="K2322">
            <v>3.4131131956426639</v>
          </cell>
          <cell r="L2322">
            <v>3.8372319653822835</v>
          </cell>
        </row>
        <row r="2323">
          <cell r="A2323" t="str">
            <v>ECB_2007_March_I3_CAB</v>
          </cell>
          <cell r="B2323" t="str">
            <v>ECB</v>
          </cell>
          <cell r="C2323">
            <v>2007</v>
          </cell>
          <cell r="D2323" t="str">
            <v>March</v>
          </cell>
          <cell r="E2323" t="str">
            <v>CAB</v>
          </cell>
          <cell r="F2323" t="str">
            <v>I3</v>
          </cell>
          <cell r="G2323">
            <v>-2.4752994822801568</v>
          </cell>
          <cell r="H2323">
            <v>-1.8600385616101536</v>
          </cell>
          <cell r="I2323">
            <v>-1.4598702720650447</v>
          </cell>
          <cell r="J2323">
            <v>-1.1429997698014764</v>
          </cell>
          <cell r="K2323">
            <v>-1.2872215695564624</v>
          </cell>
          <cell r="L2323">
            <v>-1.2201480839905305</v>
          </cell>
        </row>
        <row r="2324">
          <cell r="A2324" t="str">
            <v>ECB_2007_March_BE_MAL</v>
          </cell>
          <cell r="B2324" t="str">
            <v>ECB</v>
          </cell>
          <cell r="C2324">
            <v>2007</v>
          </cell>
          <cell r="D2324" t="str">
            <v>March</v>
          </cell>
          <cell r="E2324" t="str">
            <v>MAL</v>
          </cell>
          <cell r="F2324" t="str">
            <v>BE</v>
          </cell>
          <cell r="G2324">
            <v>94.287007117234907</v>
          </cell>
          <cell r="H2324">
            <v>93.217914195341393</v>
          </cell>
          <cell r="I2324">
            <v>89.551876496183681</v>
          </cell>
          <cell r="J2324">
            <v>86.920731914839976</v>
          </cell>
          <cell r="K2324">
            <v>84.435390587738993</v>
          </cell>
          <cell r="L2324">
            <v>82.017088914462377</v>
          </cell>
        </row>
        <row r="2325">
          <cell r="A2325" t="str">
            <v>ECB_2007_March_DE_MAL</v>
          </cell>
          <cell r="B2325" t="str">
            <v>ECB</v>
          </cell>
          <cell r="C2325">
            <v>2007</v>
          </cell>
          <cell r="D2325" t="str">
            <v>March</v>
          </cell>
          <cell r="E2325" t="str">
            <v>MAL</v>
          </cell>
          <cell r="F2325" t="str">
            <v>DE</v>
          </cell>
          <cell r="G2325">
            <v>65.745124124048573</v>
          </cell>
          <cell r="H2325">
            <v>67.899641722445338</v>
          </cell>
          <cell r="I2325">
            <v>67.959351985090166</v>
          </cell>
          <cell r="J2325">
            <v>65.878024011442051</v>
          </cell>
          <cell r="K2325">
            <v>64.907903746135915</v>
          </cell>
          <cell r="L2325">
            <v>63.071844780940545</v>
          </cell>
        </row>
        <row r="2326">
          <cell r="A2326" t="str">
            <v>ECB_2007_March_GR_MAL</v>
          </cell>
          <cell r="B2326" t="str">
            <v>ECB</v>
          </cell>
          <cell r="C2326">
            <v>2007</v>
          </cell>
          <cell r="D2326" t="str">
            <v>March</v>
          </cell>
          <cell r="E2326" t="str">
            <v>MAL</v>
          </cell>
          <cell r="F2326" t="str">
            <v>GR</v>
          </cell>
          <cell r="G2326">
            <v>108.48192284626849</v>
          </cell>
          <cell r="H2326">
            <v>107.49801201625729</v>
          </cell>
          <cell r="I2326">
            <v>104.02819721986056</v>
          </cell>
          <cell r="J2326">
            <v>100.78088093409048</v>
          </cell>
          <cell r="K2326">
            <v>97.0975925013352</v>
          </cell>
          <cell r="L2326">
            <v>93.370218216626213</v>
          </cell>
        </row>
        <row r="2327">
          <cell r="A2327" t="str">
            <v>ECB_2007_March_ES_MAL</v>
          </cell>
          <cell r="B2327" t="str">
            <v>ECB</v>
          </cell>
          <cell r="C2327">
            <v>2007</v>
          </cell>
          <cell r="D2327" t="str">
            <v>March</v>
          </cell>
          <cell r="E2327" t="str">
            <v>MAL</v>
          </cell>
          <cell r="F2327" t="str">
            <v>ES</v>
          </cell>
          <cell r="G2327">
            <v>46.214406277303105</v>
          </cell>
          <cell r="H2327">
            <v>43.135579105476332</v>
          </cell>
          <cell r="I2327">
            <v>39.426433573254101</v>
          </cell>
          <cell r="J2327">
            <v>35.903832745439246</v>
          </cell>
          <cell r="K2327">
            <v>33.68330054605395</v>
          </cell>
          <cell r="L2327">
            <v>31.688324325252545</v>
          </cell>
        </row>
        <row r="2328">
          <cell r="A2328" t="str">
            <v>ECB_2007_March_FR_MAL</v>
          </cell>
          <cell r="B2328" t="str">
            <v>ECB</v>
          </cell>
          <cell r="C2328">
            <v>2007</v>
          </cell>
          <cell r="D2328" t="str">
            <v>March</v>
          </cell>
          <cell r="E2328" t="str">
            <v>MAL</v>
          </cell>
          <cell r="F2328" t="str">
            <v>FR</v>
          </cell>
          <cell r="G2328">
            <v>64.445576304083133</v>
          </cell>
          <cell r="H2328">
            <v>66.574343656425341</v>
          </cell>
          <cell r="I2328">
            <v>65.303814429452089</v>
          </cell>
          <cell r="J2328">
            <v>66.573005740374185</v>
          </cell>
          <cell r="K2328">
            <v>66.373936269001405</v>
          </cell>
          <cell r="L2328">
            <v>65.635655157101567</v>
          </cell>
        </row>
        <row r="2329">
          <cell r="A2329" t="str">
            <v>ECB_2007_March_IE_MAL</v>
          </cell>
          <cell r="B2329" t="str">
            <v>ECB</v>
          </cell>
          <cell r="C2329">
            <v>2007</v>
          </cell>
          <cell r="D2329" t="str">
            <v>March</v>
          </cell>
          <cell r="E2329" t="str">
            <v>MAL</v>
          </cell>
          <cell r="F2329" t="str">
            <v>IE</v>
          </cell>
          <cell r="G2329">
            <v>29.695906812485248</v>
          </cell>
          <cell r="H2329">
            <v>27.399619548855291</v>
          </cell>
          <cell r="I2329">
            <v>24.507698608700021</v>
          </cell>
          <cell r="J2329">
            <v>21.787236572897903</v>
          </cell>
          <cell r="K2329">
            <v>20.045703763346967</v>
          </cell>
          <cell r="L2329">
            <v>18.14720348350809</v>
          </cell>
        </row>
        <row r="2330">
          <cell r="A2330" t="str">
            <v>ECB_2007_March_IT_MAL</v>
          </cell>
          <cell r="B2330" t="str">
            <v>ECB</v>
          </cell>
          <cell r="C2330">
            <v>2007</v>
          </cell>
          <cell r="D2330" t="str">
            <v>March</v>
          </cell>
          <cell r="E2330" t="str">
            <v>MAL</v>
          </cell>
          <cell r="F2330" t="str">
            <v>IT</v>
          </cell>
          <cell r="G2330">
            <v>103.89698099894159</v>
          </cell>
          <cell r="H2330">
            <v>106.60332293519592</v>
          </cell>
          <cell r="I2330">
            <v>106.66856376110769</v>
          </cell>
          <cell r="J2330">
            <v>105.70117323963383</v>
          </cell>
          <cell r="K2330">
            <v>104.73557742677959</v>
          </cell>
          <cell r="L2330">
            <v>102.76381796014391</v>
          </cell>
        </row>
        <row r="2331">
          <cell r="A2331" t="str">
            <v>ECB_2007_March_LU_MAL</v>
          </cell>
          <cell r="B2331" t="str">
            <v>ECB</v>
          </cell>
          <cell r="C2331">
            <v>2007</v>
          </cell>
          <cell r="D2331" t="str">
            <v>March</v>
          </cell>
          <cell r="E2331" t="str">
            <v>MAL</v>
          </cell>
          <cell r="F2331" t="str">
            <v>LU</v>
          </cell>
          <cell r="G2331">
            <v>6.5859883464648599</v>
          </cell>
          <cell r="H2331">
            <v>6.0120627015552923</v>
          </cell>
          <cell r="I2331">
            <v>8.0802153245367396</v>
          </cell>
          <cell r="J2331">
            <v>8.5427694029990846</v>
          </cell>
          <cell r="K2331">
            <v>8.946284933921234</v>
          </cell>
          <cell r="L2331">
            <v>8.9490000480606771</v>
          </cell>
        </row>
        <row r="2332">
          <cell r="A2332" t="str">
            <v>ECB_2007_March_NL_MAL</v>
          </cell>
          <cell r="B2332" t="str">
            <v>ECB</v>
          </cell>
          <cell r="C2332">
            <v>2007</v>
          </cell>
          <cell r="D2332" t="str">
            <v>March</v>
          </cell>
          <cell r="E2332" t="str">
            <v>MAL</v>
          </cell>
          <cell r="F2332" t="str">
            <v>NL</v>
          </cell>
          <cell r="G2332">
            <v>52.588322234788322</v>
          </cell>
          <cell r="H2332">
            <v>52.67662354776057</v>
          </cell>
          <cell r="I2332">
            <v>50.249229007634632</v>
          </cell>
          <cell r="J2332">
            <v>47.891063749422671</v>
          </cell>
          <cell r="K2332">
            <v>46.794381035162218</v>
          </cell>
          <cell r="L2332">
            <v>44.156581279682491</v>
          </cell>
        </row>
        <row r="2333">
          <cell r="A2333" t="str">
            <v>ECB_2007_March_AT_MAL</v>
          </cell>
          <cell r="B2333" t="str">
            <v>ECB</v>
          </cell>
          <cell r="C2333">
            <v>2007</v>
          </cell>
          <cell r="D2333" t="str">
            <v>March</v>
          </cell>
          <cell r="E2333" t="str">
            <v>MAL</v>
          </cell>
          <cell r="F2333" t="str">
            <v>AT</v>
          </cell>
          <cell r="G2333">
            <v>63.849358722916143</v>
          </cell>
          <cell r="H2333">
            <v>63.375816188146366</v>
          </cell>
          <cell r="I2333">
            <v>61.849169530790455</v>
          </cell>
          <cell r="J2333">
            <v>60.029927256979633</v>
          </cell>
          <cell r="K2333">
            <v>58.122016009591874</v>
          </cell>
          <cell r="L2333">
            <v>56.304166741659131</v>
          </cell>
        </row>
        <row r="2334">
          <cell r="A2334" t="str">
            <v>ECB_2007_March_PT_MAL</v>
          </cell>
          <cell r="B2334" t="str">
            <v>ECB</v>
          </cell>
          <cell r="C2334">
            <v>2007</v>
          </cell>
          <cell r="D2334" t="str">
            <v>March</v>
          </cell>
          <cell r="E2334" t="str">
            <v>MAL</v>
          </cell>
          <cell r="F2334" t="str">
            <v>PT</v>
          </cell>
          <cell r="G2334">
            <v>58.634588686304369</v>
          </cell>
          <cell r="H2334">
            <v>64.170093466838622</v>
          </cell>
          <cell r="I2334">
            <v>67.401016430679391</v>
          </cell>
          <cell r="J2334">
            <v>68.821041417214275</v>
          </cell>
          <cell r="K2334">
            <v>69.129578503337527</v>
          </cell>
          <cell r="L2334">
            <v>69.220368334293369</v>
          </cell>
        </row>
        <row r="2335">
          <cell r="A2335" t="str">
            <v>ECB_2007_March_SI_MAL</v>
          </cell>
          <cell r="B2335" t="str">
            <v>ECB</v>
          </cell>
          <cell r="C2335">
            <v>2007</v>
          </cell>
          <cell r="D2335" t="str">
            <v>March</v>
          </cell>
          <cell r="E2335" t="str">
            <v>MAL</v>
          </cell>
          <cell r="F2335" t="str">
            <v>SI</v>
          </cell>
          <cell r="G2335">
            <v>28.742696468873739</v>
          </cell>
          <cell r="H2335">
            <v>28.00935629053442</v>
          </cell>
          <cell r="I2335">
            <v>28.754985500763038</v>
          </cell>
          <cell r="J2335">
            <v>28.579837705730235</v>
          </cell>
          <cell r="K2335">
            <v>28.410411944157769</v>
          </cell>
          <cell r="L2335">
            <v>28.21953495131778</v>
          </cell>
        </row>
        <row r="2336">
          <cell r="A2336" t="str">
            <v>ECB_2007_March_FI_MAL</v>
          </cell>
          <cell r="B2336" t="str">
            <v>ECB</v>
          </cell>
          <cell r="C2336">
            <v>2007</v>
          </cell>
          <cell r="D2336" t="str">
            <v>March</v>
          </cell>
          <cell r="E2336" t="str">
            <v>MAL</v>
          </cell>
          <cell r="F2336" t="str">
            <v>FI</v>
          </cell>
          <cell r="G2336">
            <v>44.257083621285418</v>
          </cell>
          <cell r="H2336">
            <v>41.335773334095833</v>
          </cell>
          <cell r="I2336">
            <v>37.918723343077588</v>
          </cell>
          <cell r="J2336">
            <v>36.184653426103935</v>
          </cell>
          <cell r="K2336">
            <v>34.240974943629091</v>
          </cell>
          <cell r="L2336">
            <v>31.577124144755071</v>
          </cell>
        </row>
        <row r="2337">
          <cell r="A2337" t="str">
            <v>ECB_2007_March_I3_MAL</v>
          </cell>
          <cell r="B2337" t="str">
            <v>ECB</v>
          </cell>
          <cell r="C2337">
            <v>2007</v>
          </cell>
          <cell r="D2337" t="str">
            <v>March</v>
          </cell>
          <cell r="E2337" t="str">
            <v>MAL</v>
          </cell>
          <cell r="F2337" t="str">
            <v>I3</v>
          </cell>
          <cell r="G2337">
            <v>69.71008779702521</v>
          </cell>
          <cell r="H2337">
            <v>70.629253530279513</v>
          </cell>
          <cell r="I2337">
            <v>69.332740060415446</v>
          </cell>
          <cell r="J2337">
            <v>67.854732300032424</v>
          </cell>
          <cell r="K2337">
            <v>66.629117320921864</v>
          </cell>
          <cell r="L2337">
            <v>64.797161644038923</v>
          </cell>
        </row>
        <row r="2338">
          <cell r="A2338" t="str">
            <v>ECB_2007_March_BE_YER</v>
          </cell>
          <cell r="B2338" t="str">
            <v>ECB</v>
          </cell>
          <cell r="C2338">
            <v>2007</v>
          </cell>
          <cell r="D2338" t="str">
            <v>March</v>
          </cell>
          <cell r="E2338" t="str">
            <v>YER</v>
          </cell>
          <cell r="F2338" t="str">
            <v>BE</v>
          </cell>
          <cell r="G2338">
            <v>2.709288023813583</v>
          </cell>
          <cell r="H2338">
            <v>1.4695597817258266</v>
          </cell>
          <cell r="I2338">
            <v>2.9639890961754123</v>
          </cell>
          <cell r="J2338">
            <v>2.1842832601223217</v>
          </cell>
          <cell r="K2338">
            <v>2.0314924214905439</v>
          </cell>
          <cell r="L2338">
            <v>2.0034526153183574</v>
          </cell>
        </row>
        <row r="2339">
          <cell r="A2339" t="str">
            <v>ECB_2007_March_DE_YER</v>
          </cell>
          <cell r="B2339" t="str">
            <v>ECB</v>
          </cell>
          <cell r="C2339">
            <v>2007</v>
          </cell>
          <cell r="D2339" t="str">
            <v>March</v>
          </cell>
          <cell r="E2339" t="str">
            <v>YER</v>
          </cell>
          <cell r="F2339" t="str">
            <v>DE</v>
          </cell>
          <cell r="G2339">
            <v>0.76841219709307129</v>
          </cell>
          <cell r="H2339">
            <v>1.0935658873914456</v>
          </cell>
          <cell r="I2339">
            <v>2.8821450666101311</v>
          </cell>
          <cell r="J2339">
            <v>2.0791076051684731</v>
          </cell>
          <cell r="K2339">
            <v>2.1325036718948587</v>
          </cell>
          <cell r="L2339">
            <v>2.0659537701247066</v>
          </cell>
        </row>
        <row r="2340">
          <cell r="A2340" t="str">
            <v>ECB_2007_March_GR_YER</v>
          </cell>
          <cell r="B2340" t="str">
            <v>ECB</v>
          </cell>
          <cell r="C2340">
            <v>2007</v>
          </cell>
          <cell r="D2340" t="str">
            <v>March</v>
          </cell>
          <cell r="E2340" t="str">
            <v>YER</v>
          </cell>
          <cell r="F2340" t="str">
            <v>GR</v>
          </cell>
          <cell r="G2340">
            <v>4.6763214091983585</v>
          </cell>
          <cell r="H2340">
            <v>3.6579886081431257</v>
          </cell>
          <cell r="I2340">
            <v>4.1649911959303232</v>
          </cell>
          <cell r="J2340">
            <v>3.7039495526686395</v>
          </cell>
          <cell r="K2340">
            <v>3.9080541617517062</v>
          </cell>
          <cell r="L2340">
            <v>3.8080541520352895</v>
          </cell>
        </row>
        <row r="2341">
          <cell r="A2341" t="str">
            <v>ECB_2007_March_ES_YER</v>
          </cell>
          <cell r="B2341" t="str">
            <v>ECB</v>
          </cell>
          <cell r="C2341">
            <v>2007</v>
          </cell>
          <cell r="D2341" t="str">
            <v>March</v>
          </cell>
          <cell r="E2341" t="str">
            <v>YER</v>
          </cell>
          <cell r="F2341" t="str">
            <v>ES</v>
          </cell>
          <cell r="G2341">
            <v>3.243032763071696</v>
          </cell>
          <cell r="H2341">
            <v>3.5308194377040136</v>
          </cell>
          <cell r="I2341">
            <v>3.7784681524178687</v>
          </cell>
          <cell r="J2341">
            <v>3.5160533748219702</v>
          </cell>
          <cell r="K2341">
            <v>3.0997702963221574</v>
          </cell>
          <cell r="L2341">
            <v>3.1004409048872361</v>
          </cell>
        </row>
        <row r="2342">
          <cell r="A2342" t="str">
            <v>ECB_2007_March_FR_YER</v>
          </cell>
          <cell r="B2342" t="str">
            <v>ECB</v>
          </cell>
          <cell r="C2342">
            <v>2007</v>
          </cell>
          <cell r="D2342" t="str">
            <v>March</v>
          </cell>
          <cell r="E2342" t="str">
            <v>YER</v>
          </cell>
          <cell r="F2342" t="str">
            <v>FR</v>
          </cell>
          <cell r="G2342">
            <v>2.0347036974392996</v>
          </cell>
          <cell r="H2342">
            <v>1.2100126737750072</v>
          </cell>
          <cell r="I2342">
            <v>1.9797804715526057</v>
          </cell>
          <cell r="J2342">
            <v>2.2059262460003559</v>
          </cell>
          <cell r="K2342">
            <v>2.1705466917186333</v>
          </cell>
          <cell r="L2342">
            <v>2.3375071130094183</v>
          </cell>
        </row>
        <row r="2343">
          <cell r="A2343" t="str">
            <v>ECB_2007_March_IE_YER</v>
          </cell>
          <cell r="B2343" t="str">
            <v>ECB</v>
          </cell>
          <cell r="C2343">
            <v>2007</v>
          </cell>
          <cell r="D2343" t="str">
            <v>March</v>
          </cell>
          <cell r="E2343" t="str">
            <v>YER</v>
          </cell>
          <cell r="F2343" t="str">
            <v>IE</v>
          </cell>
          <cell r="G2343">
            <v>4.3098547594981218</v>
          </cell>
          <cell r="H2343">
            <v>5.525131461119015</v>
          </cell>
          <cell r="I2343">
            <v>5.7000000303624176</v>
          </cell>
          <cell r="J2343">
            <v>5.7000000169260323</v>
          </cell>
          <cell r="K2343">
            <v>4.6599999787774404</v>
          </cell>
          <cell r="L2343">
            <v>4.5400000071993851</v>
          </cell>
        </row>
        <row r="2344">
          <cell r="A2344" t="str">
            <v>ECB_2007_March_IT_YER</v>
          </cell>
          <cell r="B2344" t="str">
            <v>ECB</v>
          </cell>
          <cell r="C2344">
            <v>2007</v>
          </cell>
          <cell r="D2344" t="str">
            <v>March</v>
          </cell>
          <cell r="E2344" t="str">
            <v>YER</v>
          </cell>
          <cell r="F2344" t="str">
            <v>IT</v>
          </cell>
          <cell r="G2344">
            <v>0.88490350253913608</v>
          </cell>
          <cell r="H2344">
            <v>0.10706630747248091</v>
          </cell>
          <cell r="I2344">
            <v>1.9721200094315661</v>
          </cell>
          <cell r="J2344">
            <v>2.160230768838578</v>
          </cell>
          <cell r="K2344">
            <v>1.8358337483418197</v>
          </cell>
          <cell r="L2344">
            <v>1.9808798772120051</v>
          </cell>
        </row>
        <row r="2345">
          <cell r="A2345" t="str">
            <v>ECB_2007_March_LU_YER</v>
          </cell>
          <cell r="B2345" t="str">
            <v>ECB</v>
          </cell>
          <cell r="C2345">
            <v>2007</v>
          </cell>
          <cell r="D2345" t="str">
            <v>March</v>
          </cell>
          <cell r="E2345" t="str">
            <v>YER</v>
          </cell>
          <cell r="F2345" t="str">
            <v>LU</v>
          </cell>
          <cell r="G2345">
            <v>3.6341575419512218</v>
          </cell>
          <cell r="H2345">
            <v>3.9652824359208916</v>
          </cell>
          <cell r="I2345">
            <v>5.3076613774199366</v>
          </cell>
          <cell r="J2345">
            <v>4.2361673362572905</v>
          </cell>
          <cell r="K2345">
            <v>4.3160606558569903</v>
          </cell>
          <cell r="L2345">
            <v>4.3160606558569903</v>
          </cell>
        </row>
        <row r="2346">
          <cell r="A2346" t="str">
            <v>ECB_2007_March_NL_YER</v>
          </cell>
          <cell r="B2346" t="str">
            <v>ECB</v>
          </cell>
          <cell r="C2346">
            <v>2007</v>
          </cell>
          <cell r="D2346" t="str">
            <v>March</v>
          </cell>
          <cell r="E2346" t="str">
            <v>YER</v>
          </cell>
          <cell r="F2346" t="str">
            <v>NL</v>
          </cell>
          <cell r="G2346">
            <v>1.9527031133845574</v>
          </cell>
          <cell r="H2346">
            <v>1.5185686969263257</v>
          </cell>
          <cell r="I2346">
            <v>2.8557491354931575</v>
          </cell>
          <cell r="J2346">
            <v>2.723915276459743</v>
          </cell>
          <cell r="K2346">
            <v>2.8565615194554805</v>
          </cell>
          <cell r="L2346">
            <v>2.7829397017258062</v>
          </cell>
        </row>
        <row r="2347">
          <cell r="A2347" t="str">
            <v>ECB_2007_March_AT_YER</v>
          </cell>
          <cell r="B2347" t="str">
            <v>ECB</v>
          </cell>
          <cell r="C2347">
            <v>2007</v>
          </cell>
          <cell r="D2347" t="str">
            <v>March</v>
          </cell>
          <cell r="E2347" t="str">
            <v>YER</v>
          </cell>
          <cell r="F2347" t="str">
            <v>AT</v>
          </cell>
          <cell r="G2347">
            <v>2.2541125682130625</v>
          </cell>
          <cell r="H2347">
            <v>2.616424368810355</v>
          </cell>
          <cell r="I2347">
            <v>3.277555418033673</v>
          </cell>
          <cell r="J2347">
            <v>3.0948608009998324</v>
          </cell>
          <cell r="K2347">
            <v>2.4970005355501534</v>
          </cell>
          <cell r="L2347">
            <v>2.2689672508918957</v>
          </cell>
        </row>
        <row r="2348">
          <cell r="A2348" t="str">
            <v>ECB_2007_March_PT_YER</v>
          </cell>
          <cell r="B2348" t="str">
            <v>ECB</v>
          </cell>
          <cell r="C2348">
            <v>2007</v>
          </cell>
          <cell r="D2348" t="str">
            <v>March</v>
          </cell>
          <cell r="E2348" t="str">
            <v>YER</v>
          </cell>
          <cell r="F2348" t="str">
            <v>PT</v>
          </cell>
          <cell r="G2348">
            <v>1.1878898480196298</v>
          </cell>
          <cell r="H2348">
            <v>0.39735836603567165</v>
          </cell>
          <cell r="I2348">
            <v>1.3463627240699827</v>
          </cell>
          <cell r="J2348">
            <v>1.8809149889066568</v>
          </cell>
          <cell r="K2348">
            <v>2.1302176813378759</v>
          </cell>
          <cell r="L2348">
            <v>2.2859100373480601</v>
          </cell>
        </row>
        <row r="2349">
          <cell r="A2349" t="str">
            <v>ECB_2007_March_SI_YER</v>
          </cell>
          <cell r="B2349" t="str">
            <v>ECB</v>
          </cell>
          <cell r="C2349">
            <v>2007</v>
          </cell>
          <cell r="D2349" t="str">
            <v>March</v>
          </cell>
          <cell r="E2349" t="str">
            <v>YER</v>
          </cell>
          <cell r="F2349" t="str">
            <v>SI</v>
          </cell>
          <cell r="G2349">
            <v>4.4258752611421537</v>
          </cell>
          <cell r="H2349">
            <v>4.0280676708130292</v>
          </cell>
          <cell r="I2349">
            <v>5.4000000139281967</v>
          </cell>
          <cell r="J2349">
            <v>4.5999999933926894</v>
          </cell>
          <cell r="K2349">
            <v>4.0000000307300665</v>
          </cell>
          <cell r="L2349">
            <v>3.9999999868675085</v>
          </cell>
        </row>
        <row r="2350">
          <cell r="A2350" t="str">
            <v>ECB_2007_March_FI_YER</v>
          </cell>
          <cell r="B2350" t="str">
            <v>ECB</v>
          </cell>
          <cell r="C2350">
            <v>2007</v>
          </cell>
          <cell r="D2350" t="str">
            <v>March</v>
          </cell>
          <cell r="E2350" t="str">
            <v>YER</v>
          </cell>
          <cell r="F2350" t="str">
            <v>FI</v>
          </cell>
          <cell r="G2350">
            <v>3.338092903977441</v>
          </cell>
          <cell r="H2350">
            <v>3.0075343030769641</v>
          </cell>
          <cell r="I2350">
            <v>5.7335573900682668</v>
          </cell>
          <cell r="J2350">
            <v>3.1791214568955173</v>
          </cell>
          <cell r="K2350">
            <v>2.827674031683558</v>
          </cell>
          <cell r="L2350">
            <v>2.7646980285696898</v>
          </cell>
        </row>
        <row r="2351">
          <cell r="A2351" t="str">
            <v>ECB_2007_March_I3_YER</v>
          </cell>
          <cell r="B2351" t="str">
            <v>ECB</v>
          </cell>
          <cell r="C2351">
            <v>2007</v>
          </cell>
          <cell r="D2351" t="str">
            <v>March</v>
          </cell>
          <cell r="E2351" t="str">
            <v>YER</v>
          </cell>
          <cell r="F2351" t="str">
            <v>I3</v>
          </cell>
          <cell r="G2351">
            <v>1.7371774549934882</v>
          </cell>
          <cell r="H2351">
            <v>1.4751716608403909</v>
          </cell>
          <cell r="I2351">
            <v>2.7781935343880848</v>
          </cell>
          <cell r="J2351">
            <v>2.5026525191521376</v>
          </cell>
          <cell r="K2351">
            <v>2.3753036670483674</v>
          </cell>
          <cell r="L2351">
            <v>2.4030758983406342</v>
          </cell>
        </row>
        <row r="2353">
          <cell r="A2353" t="str">
            <v>SCP 2007/2008</v>
          </cell>
          <cell r="D2353" t="str">
            <v>back to top</v>
          </cell>
        </row>
        <row r="2354">
          <cell r="A2354" t="str">
            <v>GOV_2007_A_BE_YER</v>
          </cell>
          <cell r="B2354" t="str">
            <v>GOV</v>
          </cell>
          <cell r="C2354">
            <v>2007</v>
          </cell>
          <cell r="D2354" t="str">
            <v>A</v>
          </cell>
          <cell r="E2354" t="str">
            <v>YER</v>
          </cell>
          <cell r="F2354" t="str">
            <v>BE</v>
          </cell>
          <cell r="H2354">
            <v>2.8</v>
          </cell>
          <cell r="I2354">
            <v>2.7</v>
          </cell>
          <cell r="J2354">
            <v>1.9</v>
          </cell>
          <cell r="K2354">
            <v>2</v>
          </cell>
          <cell r="L2354">
            <v>2</v>
          </cell>
          <cell r="M2354">
            <v>2</v>
          </cell>
        </row>
        <row r="2355">
          <cell r="A2355" t="str">
            <v>GOV_2007_A_DE_YER</v>
          </cell>
          <cell r="B2355" t="str">
            <v>GOV</v>
          </cell>
          <cell r="C2355">
            <v>2007</v>
          </cell>
          <cell r="D2355" t="str">
            <v>A</v>
          </cell>
          <cell r="E2355" t="str">
            <v>YER</v>
          </cell>
          <cell r="F2355" t="str">
            <v>DE</v>
          </cell>
          <cell r="H2355" t="str">
            <v>.</v>
          </cell>
          <cell r="I2355">
            <v>2.9</v>
          </cell>
          <cell r="J2355">
            <v>2.4</v>
          </cell>
          <cell r="K2355">
            <v>2</v>
          </cell>
          <cell r="L2355">
            <v>1.5</v>
          </cell>
          <cell r="M2355">
            <v>1.5</v>
          </cell>
          <cell r="N2355">
            <v>1.5</v>
          </cell>
        </row>
        <row r="2356">
          <cell r="A2356" t="str">
            <v>GOV_2007_A_GR_YER</v>
          </cell>
          <cell r="B2356" t="str">
            <v>GOV</v>
          </cell>
          <cell r="C2356">
            <v>2007</v>
          </cell>
          <cell r="D2356" t="str">
            <v>A</v>
          </cell>
          <cell r="E2356" t="str">
            <v>YER</v>
          </cell>
          <cell r="F2356" t="str">
            <v>GR</v>
          </cell>
          <cell r="I2356">
            <v>4.2</v>
          </cell>
          <cell r="J2356">
            <v>4.0999999999999996</v>
          </cell>
          <cell r="K2356">
            <v>4</v>
          </cell>
          <cell r="L2356">
            <v>4</v>
          </cell>
          <cell r="M2356">
            <v>4</v>
          </cell>
        </row>
        <row r="2357">
          <cell r="A2357" t="str">
            <v>GOV_2007_A_ES_YER</v>
          </cell>
          <cell r="B2357" t="str">
            <v>GOV</v>
          </cell>
          <cell r="C2357">
            <v>2007</v>
          </cell>
          <cell r="D2357" t="str">
            <v>A</v>
          </cell>
          <cell r="E2357" t="str">
            <v>YER</v>
          </cell>
          <cell r="F2357" t="str">
            <v>ES</v>
          </cell>
          <cell r="I2357">
            <v>3.9</v>
          </cell>
          <cell r="J2357">
            <v>3.8</v>
          </cell>
          <cell r="K2357">
            <v>3.1</v>
          </cell>
          <cell r="L2357">
            <v>3</v>
          </cell>
          <cell r="M2357">
            <v>3.2</v>
          </cell>
        </row>
        <row r="2358">
          <cell r="A2358" t="str">
            <v>GOV_2007_A_FR_YER</v>
          </cell>
          <cell r="B2358" t="str">
            <v>GOV</v>
          </cell>
          <cell r="C2358">
            <v>2007</v>
          </cell>
          <cell r="D2358" t="str">
            <v>A</v>
          </cell>
          <cell r="E2358" t="str">
            <v>YER</v>
          </cell>
          <cell r="F2358" t="str">
            <v>FR</v>
          </cell>
          <cell r="J2358">
            <v>2.25</v>
          </cell>
          <cell r="K2358">
            <v>2.25</v>
          </cell>
          <cell r="L2358">
            <v>2.5</v>
          </cell>
          <cell r="M2358">
            <v>2.5</v>
          </cell>
          <cell r="N2358">
            <v>2.5</v>
          </cell>
          <cell r="O2358">
            <v>2.5</v>
          </cell>
        </row>
        <row r="2359">
          <cell r="A2359" t="str">
            <v>GOV_2007_A_IE_YER</v>
          </cell>
          <cell r="B2359" t="str">
            <v>GOV</v>
          </cell>
          <cell r="C2359">
            <v>2007</v>
          </cell>
          <cell r="D2359" t="str">
            <v>A</v>
          </cell>
          <cell r="E2359" t="str">
            <v>YER</v>
          </cell>
          <cell r="F2359" t="str">
            <v>IE</v>
          </cell>
          <cell r="I2359">
            <v>5.7</v>
          </cell>
          <cell r="J2359">
            <v>4.8</v>
          </cell>
          <cell r="K2359">
            <v>3</v>
          </cell>
          <cell r="L2359">
            <v>3.5</v>
          </cell>
          <cell r="M2359">
            <v>4.0999999999999996</v>
          </cell>
        </row>
        <row r="2360">
          <cell r="A2360" t="str">
            <v>GOV_2007_A_IT_YER</v>
          </cell>
          <cell r="B2360" t="str">
            <v>GOV</v>
          </cell>
          <cell r="C2360">
            <v>2007</v>
          </cell>
          <cell r="D2360" t="str">
            <v>A</v>
          </cell>
          <cell r="E2360" t="str">
            <v>YER</v>
          </cell>
          <cell r="F2360" t="str">
            <v>IT</v>
          </cell>
          <cell r="H2360">
            <v>0.1</v>
          </cell>
          <cell r="I2360">
            <v>1.9</v>
          </cell>
          <cell r="J2360">
            <v>1.9</v>
          </cell>
          <cell r="K2360">
            <v>1.5</v>
          </cell>
          <cell r="L2360">
            <v>1.6</v>
          </cell>
          <cell r="M2360">
            <v>1.7</v>
          </cell>
          <cell r="N2360">
            <v>1.8</v>
          </cell>
        </row>
        <row r="2361">
          <cell r="A2361" t="str">
            <v>GOV_2007_A_LU_YER</v>
          </cell>
          <cell r="B2361" t="str">
            <v>GOV</v>
          </cell>
          <cell r="C2361">
            <v>2007</v>
          </cell>
          <cell r="D2361" t="str">
            <v>A</v>
          </cell>
          <cell r="E2361" t="str">
            <v>YER</v>
          </cell>
          <cell r="F2361" t="str">
            <v>LU</v>
          </cell>
          <cell r="I2361">
            <v>6.1</v>
          </cell>
          <cell r="J2361">
            <v>6</v>
          </cell>
          <cell r="K2361">
            <v>4.5</v>
          </cell>
          <cell r="L2361">
            <v>5</v>
          </cell>
          <cell r="M2361">
            <v>4</v>
          </cell>
        </row>
        <row r="2362">
          <cell r="A2362" t="str">
            <v>GOV_2007_A_NL_YER</v>
          </cell>
          <cell r="B2362" t="str">
            <v>GOV</v>
          </cell>
          <cell r="C2362">
            <v>2007</v>
          </cell>
          <cell r="D2362" t="str">
            <v>A</v>
          </cell>
          <cell r="E2362" t="str">
            <v>YER</v>
          </cell>
          <cell r="F2362" t="str">
            <v>NL</v>
          </cell>
          <cell r="I2362">
            <v>3</v>
          </cell>
          <cell r="J2362">
            <v>2.75</v>
          </cell>
          <cell r="K2362">
            <v>2.5</v>
          </cell>
          <cell r="L2362">
            <v>1.75</v>
          </cell>
          <cell r="M2362">
            <v>1.75</v>
          </cell>
        </row>
        <row r="2363">
          <cell r="A2363" t="str">
            <v>GOV_2007_A_AT_YER</v>
          </cell>
          <cell r="B2363" t="str">
            <v>GOV</v>
          </cell>
          <cell r="C2363">
            <v>2007</v>
          </cell>
          <cell r="D2363" t="str">
            <v>A</v>
          </cell>
          <cell r="E2363" t="str">
            <v>YER</v>
          </cell>
          <cell r="F2363" t="str">
            <v>AT</v>
          </cell>
          <cell r="H2363" t="str">
            <v>.</v>
          </cell>
          <cell r="I2363">
            <v>3.3</v>
          </cell>
          <cell r="J2363">
            <v>3.4</v>
          </cell>
          <cell r="K2363">
            <v>2.4</v>
          </cell>
          <cell r="L2363">
            <v>2.5</v>
          </cell>
          <cell r="M2363">
            <v>2.5</v>
          </cell>
          <cell r="N2363" t="str">
            <v>.</v>
          </cell>
        </row>
        <row r="2364">
          <cell r="A2364" t="str">
            <v>GOV_2007_A_PT_YER</v>
          </cell>
          <cell r="B2364" t="str">
            <v>GOV</v>
          </cell>
          <cell r="C2364">
            <v>2007</v>
          </cell>
          <cell r="D2364" t="str">
            <v>A</v>
          </cell>
          <cell r="E2364" t="str">
            <v>YER</v>
          </cell>
          <cell r="F2364" t="str">
            <v>PT</v>
          </cell>
          <cell r="I2364">
            <v>1.3</v>
          </cell>
          <cell r="J2364">
            <v>1.8</v>
          </cell>
          <cell r="K2364">
            <v>2.2000000000000002</v>
          </cell>
          <cell r="L2364">
            <v>2.8</v>
          </cell>
          <cell r="M2364">
            <v>3</v>
          </cell>
          <cell r="N2364">
            <v>3</v>
          </cell>
        </row>
        <row r="2365">
          <cell r="A2365" t="str">
            <v>GOV_2007_A_FI_YER</v>
          </cell>
          <cell r="B2365" t="str">
            <v>GOV</v>
          </cell>
          <cell r="C2365">
            <v>2007</v>
          </cell>
          <cell r="D2365" t="str">
            <v>A</v>
          </cell>
          <cell r="E2365" t="str">
            <v>YER</v>
          </cell>
          <cell r="F2365" t="str">
            <v>FI</v>
          </cell>
          <cell r="I2365">
            <v>5</v>
          </cell>
          <cell r="J2365">
            <v>4.4000000000000004</v>
          </cell>
          <cell r="K2365">
            <v>3.3</v>
          </cell>
          <cell r="L2365">
            <v>3</v>
          </cell>
          <cell r="M2365">
            <v>2.5</v>
          </cell>
          <cell r="N2365">
            <v>2.1</v>
          </cell>
        </row>
        <row r="2366">
          <cell r="A2366" t="str">
            <v>GOV_2007_A_CZ_YER</v>
          </cell>
          <cell r="B2366" t="str">
            <v>GOV</v>
          </cell>
          <cell r="C2366">
            <v>2007</v>
          </cell>
          <cell r="D2366" t="str">
            <v>A</v>
          </cell>
          <cell r="E2366" t="str">
            <v>YER</v>
          </cell>
          <cell r="F2366" t="str">
            <v>CZ</v>
          </cell>
          <cell r="I2366">
            <v>6.4</v>
          </cell>
          <cell r="J2366">
            <v>5.9</v>
          </cell>
          <cell r="K2366">
            <v>5</v>
          </cell>
          <cell r="L2366">
            <v>5.0999999999999996</v>
          </cell>
          <cell r="M2366">
            <v>5.3</v>
          </cell>
        </row>
        <row r="2367">
          <cell r="A2367" t="str">
            <v>GOV_2007_A_DK_YER</v>
          </cell>
          <cell r="B2367" t="str">
            <v>GOV</v>
          </cell>
          <cell r="C2367">
            <v>2007</v>
          </cell>
          <cell r="D2367" t="str">
            <v>A</v>
          </cell>
          <cell r="E2367" t="str">
            <v>YER</v>
          </cell>
          <cell r="F2367" t="str">
            <v>DK</v>
          </cell>
          <cell r="I2367">
            <v>3.5</v>
          </cell>
          <cell r="J2367">
            <v>2</v>
          </cell>
          <cell r="K2367">
            <v>1.3</v>
          </cell>
          <cell r="L2367">
            <v>1.1000000000000001</v>
          </cell>
          <cell r="M2367">
            <v>0.5</v>
          </cell>
          <cell r="N2367" t="str">
            <v>.</v>
          </cell>
        </row>
        <row r="2368">
          <cell r="A2368" t="str">
            <v>GOV_2007_A_EE_YER</v>
          </cell>
          <cell r="B2368" t="str">
            <v>GOV</v>
          </cell>
          <cell r="C2368">
            <v>2007</v>
          </cell>
          <cell r="D2368" t="str">
            <v>A</v>
          </cell>
          <cell r="E2368" t="str">
            <v>YER</v>
          </cell>
          <cell r="F2368" t="str">
            <v>EE</v>
          </cell>
          <cell r="I2368">
            <v>11.2</v>
          </cell>
          <cell r="J2368">
            <v>7.4</v>
          </cell>
          <cell r="K2368">
            <v>5.2</v>
          </cell>
          <cell r="L2368">
            <v>6.1</v>
          </cell>
          <cell r="M2368">
            <v>6.7</v>
          </cell>
          <cell r="N2368">
            <v>7</v>
          </cell>
        </row>
        <row r="2369">
          <cell r="A2369" t="str">
            <v>GOV_2007_A_CY_YER</v>
          </cell>
          <cell r="B2369" t="str">
            <v>GOV</v>
          </cell>
          <cell r="C2369">
            <v>2007</v>
          </cell>
          <cell r="D2369" t="str">
            <v>A</v>
          </cell>
          <cell r="E2369" t="str">
            <v>YER</v>
          </cell>
          <cell r="F2369" t="str">
            <v>CY</v>
          </cell>
          <cell r="I2369">
            <v>18.100000000000001</v>
          </cell>
          <cell r="J2369">
            <v>16.8</v>
          </cell>
          <cell r="K2369">
            <v>14</v>
          </cell>
          <cell r="L2369">
            <v>11.8</v>
          </cell>
          <cell r="M2369">
            <v>10.8</v>
          </cell>
          <cell r="N2369">
            <v>10.8</v>
          </cell>
        </row>
        <row r="2370">
          <cell r="A2370" t="str">
            <v>GOV_2007_A_LV_YER</v>
          </cell>
          <cell r="B2370" t="str">
            <v>GOV</v>
          </cell>
          <cell r="C2370">
            <v>2007</v>
          </cell>
          <cell r="D2370" t="str">
            <v>A</v>
          </cell>
          <cell r="E2370" t="str">
            <v>YER</v>
          </cell>
          <cell r="F2370" t="str">
            <v>LV</v>
          </cell>
          <cell r="I2370">
            <v>6.2</v>
          </cell>
          <cell r="J2370">
            <v>8.6999999999999993</v>
          </cell>
          <cell r="K2370">
            <v>8.3000000000000007</v>
          </cell>
          <cell r="L2370">
            <v>5.4</v>
          </cell>
          <cell r="M2370">
            <v>3.8</v>
          </cell>
          <cell r="N2370">
            <v>3.6</v>
          </cell>
        </row>
        <row r="2371">
          <cell r="A2371" t="str">
            <v>GOV_2007_A_LT_YER</v>
          </cell>
          <cell r="B2371" t="str">
            <v>GOV</v>
          </cell>
          <cell r="C2371">
            <v>2007</v>
          </cell>
          <cell r="D2371" t="str">
            <v>A</v>
          </cell>
          <cell r="E2371" t="str">
            <v>YER</v>
          </cell>
          <cell r="F2371" t="str">
            <v>LT</v>
          </cell>
          <cell r="I2371">
            <v>10.6</v>
          </cell>
          <cell r="J2371">
            <v>7.9</v>
          </cell>
          <cell r="K2371">
            <v>7.4</v>
          </cell>
          <cell r="L2371">
            <v>6.8</v>
          </cell>
          <cell r="M2371">
            <v>6.6</v>
          </cell>
          <cell r="N2371">
            <v>6.5</v>
          </cell>
        </row>
        <row r="2372">
          <cell r="A2372" t="str">
            <v>GOV_2007_A_HU_YER</v>
          </cell>
          <cell r="B2372" t="str">
            <v>GOV</v>
          </cell>
          <cell r="C2372">
            <v>2007</v>
          </cell>
          <cell r="D2372" t="str">
            <v>A</v>
          </cell>
          <cell r="E2372" t="str">
            <v>YER</v>
          </cell>
          <cell r="F2372" t="str">
            <v>HU</v>
          </cell>
          <cell r="I2372">
            <v>1.7</v>
          </cell>
          <cell r="J2372">
            <v>1.2</v>
          </cell>
          <cell r="K2372">
            <v>-0.8</v>
          </cell>
          <cell r="L2372">
            <v>-1.5</v>
          </cell>
          <cell r="M2372">
            <v>-1.3</v>
          </cell>
          <cell r="N2372">
            <v>-0.8</v>
          </cell>
        </row>
        <row r="2373">
          <cell r="A2373" t="str">
            <v>GOV_2007_A_MT_YER</v>
          </cell>
          <cell r="B2373" t="str">
            <v>GOV</v>
          </cell>
          <cell r="C2373">
            <v>2007</v>
          </cell>
          <cell r="D2373" t="str">
            <v>A</v>
          </cell>
          <cell r="E2373" t="str">
            <v>YER</v>
          </cell>
          <cell r="F2373" t="str">
            <v>MT</v>
          </cell>
          <cell r="I2373">
            <v>3.6</v>
          </cell>
          <cell r="J2373">
            <v>2.6</v>
          </cell>
          <cell r="K2373">
            <v>1.3</v>
          </cell>
          <cell r="L2373">
            <v>1</v>
          </cell>
          <cell r="M2373">
            <v>0.9</v>
          </cell>
          <cell r="N2373">
            <v>0.8</v>
          </cell>
        </row>
        <row r="2374">
          <cell r="A2374" t="str">
            <v>GOV_2007_A_PL_YER</v>
          </cell>
          <cell r="B2374" t="str">
            <v>GOV</v>
          </cell>
          <cell r="C2374">
            <v>2007</v>
          </cell>
          <cell r="D2374" t="str">
            <v>A</v>
          </cell>
          <cell r="E2374" t="str">
            <v>YER</v>
          </cell>
          <cell r="F2374" t="str">
            <v>PL</v>
          </cell>
        </row>
        <row r="2375">
          <cell r="A2375" t="str">
            <v>GOV_2007_A_SI_YER</v>
          </cell>
          <cell r="B2375" t="str">
            <v>GOV</v>
          </cell>
          <cell r="C2375">
            <v>2007</v>
          </cell>
          <cell r="D2375" t="str">
            <v>A</v>
          </cell>
          <cell r="E2375" t="str">
            <v>YER</v>
          </cell>
          <cell r="F2375" t="str">
            <v>SI</v>
          </cell>
          <cell r="I2375">
            <v>3.1</v>
          </cell>
          <cell r="J2375">
            <v>2.2000000000000002</v>
          </cell>
          <cell r="K2375">
            <v>1.5</v>
          </cell>
          <cell r="L2375">
            <v>1.5</v>
          </cell>
          <cell r="M2375">
            <v>1.3</v>
          </cell>
          <cell r="N2375">
            <v>1</v>
          </cell>
        </row>
        <row r="2376">
          <cell r="A2376" t="str">
            <v>GOV_2007_A_SK_YER</v>
          </cell>
          <cell r="B2376" t="str">
            <v>GOV</v>
          </cell>
          <cell r="C2376">
            <v>2007</v>
          </cell>
          <cell r="D2376" t="str">
            <v>A</v>
          </cell>
          <cell r="E2376" t="str">
            <v>YER</v>
          </cell>
          <cell r="F2376" t="str">
            <v>SK</v>
          </cell>
          <cell r="I2376">
            <v>3.2</v>
          </cell>
          <cell r="J2376">
            <v>2.2999999999999998</v>
          </cell>
          <cell r="K2376">
            <v>1.6</v>
          </cell>
          <cell r="L2376">
            <v>1.6</v>
          </cell>
          <cell r="M2376">
            <v>1.4</v>
          </cell>
          <cell r="N2376">
            <v>1.1000000000000001</v>
          </cell>
        </row>
        <row r="2377">
          <cell r="A2377" t="str">
            <v>GOV_2007_A_SE_YER</v>
          </cell>
          <cell r="B2377" t="str">
            <v>GOV</v>
          </cell>
          <cell r="C2377">
            <v>2007</v>
          </cell>
          <cell r="D2377" t="str">
            <v>A</v>
          </cell>
          <cell r="E2377" t="str">
            <v>YER</v>
          </cell>
          <cell r="F2377" t="str">
            <v>SE</v>
          </cell>
          <cell r="G2377" t="str">
            <v>-</v>
          </cell>
          <cell r="H2377" t="str">
            <v>-</v>
          </cell>
          <cell r="I2377">
            <v>33</v>
          </cell>
          <cell r="J2377">
            <v>34.6</v>
          </cell>
          <cell r="K2377">
            <v>36.9</v>
          </cell>
          <cell r="L2377">
            <v>37.200000000000003</v>
          </cell>
          <cell r="M2377">
            <v>36.5</v>
          </cell>
          <cell r="N2377">
            <v>35.5</v>
          </cell>
        </row>
        <row r="2378">
          <cell r="A2378" t="str">
            <v>GOV_2007_A_GB_YER</v>
          </cell>
          <cell r="B2378" t="str">
            <v>GOV</v>
          </cell>
          <cell r="C2378">
            <v>2007</v>
          </cell>
          <cell r="D2378" t="str">
            <v>A</v>
          </cell>
          <cell r="E2378" t="str">
            <v>YER</v>
          </cell>
          <cell r="F2378" t="str">
            <v>GB</v>
          </cell>
          <cell r="I2378">
            <v>4</v>
          </cell>
          <cell r="J2378">
            <v>2.7</v>
          </cell>
          <cell r="K2378">
            <v>2.2999999999999998</v>
          </cell>
          <cell r="L2378">
            <v>2</v>
          </cell>
          <cell r="M2378">
            <v>1.8</v>
          </cell>
          <cell r="N2378">
            <v>1.6</v>
          </cell>
          <cell r="O2378">
            <v>2.5</v>
          </cell>
        </row>
        <row r="2379">
          <cell r="A2379" t="str">
            <v>GOV_2007_A_D3_YER</v>
          </cell>
          <cell r="B2379" t="str">
            <v>GOV</v>
          </cell>
          <cell r="C2379">
            <v>2007</v>
          </cell>
          <cell r="D2379" t="str">
            <v>A</v>
          </cell>
          <cell r="E2379" t="str">
            <v>YER</v>
          </cell>
          <cell r="F2379" t="str">
            <v>D3</v>
          </cell>
          <cell r="I2379">
            <v>4.4000000000000004</v>
          </cell>
          <cell r="J2379">
            <v>6.6</v>
          </cell>
          <cell r="K2379">
            <v>8.6</v>
          </cell>
          <cell r="L2379">
            <v>5.6</v>
          </cell>
          <cell r="M2379">
            <v>3.6</v>
          </cell>
          <cell r="N2379">
            <v>3.5</v>
          </cell>
        </row>
        <row r="2380">
          <cell r="A2380" t="str">
            <v>GOV_2007_A_BE_YEN</v>
          </cell>
          <cell r="B2380" t="str">
            <v>GOV</v>
          </cell>
          <cell r="C2380">
            <v>2007</v>
          </cell>
          <cell r="D2380" t="str">
            <v>A</v>
          </cell>
          <cell r="E2380" t="str">
            <v>YEN</v>
          </cell>
          <cell r="F2380" t="str">
            <v>BE</v>
          </cell>
          <cell r="I2380">
            <v>4.4000000000000004</v>
          </cell>
          <cell r="J2380">
            <v>4.5999999999999996</v>
          </cell>
          <cell r="K2380">
            <v>4.0999999999999996</v>
          </cell>
          <cell r="L2380">
            <v>4</v>
          </cell>
          <cell r="M2380">
            <v>4</v>
          </cell>
        </row>
        <row r="2381">
          <cell r="A2381" t="str">
            <v>GOV_2007_A_DE_YEN</v>
          </cell>
          <cell r="B2381" t="str">
            <v>GOV</v>
          </cell>
          <cell r="C2381">
            <v>2007</v>
          </cell>
          <cell r="D2381" t="str">
            <v>A</v>
          </cell>
          <cell r="E2381" t="str">
            <v>YEN</v>
          </cell>
          <cell r="F2381" t="str">
            <v>DE</v>
          </cell>
          <cell r="H2381" t="str">
            <v>.</v>
          </cell>
          <cell r="I2381">
            <v>36.6</v>
          </cell>
          <cell r="J2381">
            <v>37.200000000000003</v>
          </cell>
          <cell r="K2381">
            <v>38.200000000000003</v>
          </cell>
          <cell r="L2381">
            <v>38.200000000000003</v>
          </cell>
          <cell r="M2381">
            <v>37.4</v>
          </cell>
          <cell r="N2381">
            <v>36.299999999999997</v>
          </cell>
        </row>
        <row r="2382">
          <cell r="A2382" t="str">
            <v>GOV_2007_A_GR_YEN</v>
          </cell>
          <cell r="B2382" t="str">
            <v>GOV</v>
          </cell>
          <cell r="C2382">
            <v>2007</v>
          </cell>
          <cell r="D2382" t="str">
            <v>A</v>
          </cell>
          <cell r="E2382" t="str">
            <v>YEN</v>
          </cell>
          <cell r="F2382" t="str">
            <v>GR</v>
          </cell>
          <cell r="I2382">
            <v>7.7</v>
          </cell>
          <cell r="J2382">
            <v>7.2</v>
          </cell>
          <cell r="K2382">
            <v>7</v>
          </cell>
          <cell r="L2382">
            <v>6.7</v>
          </cell>
          <cell r="M2382">
            <v>6.8</v>
          </cell>
        </row>
        <row r="2383">
          <cell r="A2383" t="str">
            <v>GOV_2007_A_ES_YEN</v>
          </cell>
          <cell r="B2383" t="str">
            <v>GOV</v>
          </cell>
          <cell r="C2383">
            <v>2007</v>
          </cell>
          <cell r="D2383" t="str">
            <v>A</v>
          </cell>
          <cell r="E2383" t="str">
            <v>YEN</v>
          </cell>
          <cell r="F2383" t="str">
            <v>ES</v>
          </cell>
          <cell r="I2383">
            <v>8</v>
          </cell>
          <cell r="J2383">
            <v>7.1</v>
          </cell>
          <cell r="K2383">
            <v>6.7</v>
          </cell>
          <cell r="L2383">
            <v>6.2</v>
          </cell>
          <cell r="M2383">
            <v>6.6</v>
          </cell>
        </row>
        <row r="2384">
          <cell r="A2384" t="str">
            <v>GOV_2007_A_FR_YEN</v>
          </cell>
          <cell r="B2384" t="str">
            <v>GOV</v>
          </cell>
          <cell r="C2384">
            <v>2007</v>
          </cell>
          <cell r="D2384" t="str">
            <v>A</v>
          </cell>
          <cell r="E2384" t="str">
            <v>YEN</v>
          </cell>
          <cell r="F2384" t="str">
            <v>FR</v>
          </cell>
          <cell r="J2384">
            <v>3.8</v>
          </cell>
          <cell r="K2384">
            <v>4.0999999999999996</v>
          </cell>
          <cell r="L2384">
            <v>4.0999999999999996</v>
          </cell>
          <cell r="M2384">
            <v>4.0999999999999996</v>
          </cell>
          <cell r="N2384">
            <v>4.0999999999999996</v>
          </cell>
          <cell r="O2384">
            <v>4.0999999999999996</v>
          </cell>
        </row>
        <row r="2385">
          <cell r="A2385" t="str">
            <v>GOV_2007_A_IE_YEN</v>
          </cell>
          <cell r="B2385" t="str">
            <v>GOV</v>
          </cell>
          <cell r="C2385">
            <v>2007</v>
          </cell>
          <cell r="D2385" t="str">
            <v>A</v>
          </cell>
          <cell r="E2385" t="str">
            <v>YEN</v>
          </cell>
          <cell r="F2385" t="str">
            <v>IE</v>
          </cell>
          <cell r="I2385">
            <v>8.1999999999999993</v>
          </cell>
          <cell r="J2385">
            <v>7.6</v>
          </cell>
          <cell r="K2385">
            <v>5.5</v>
          </cell>
          <cell r="L2385">
            <v>5.9</v>
          </cell>
          <cell r="M2385">
            <v>6.3</v>
          </cell>
        </row>
        <row r="2386">
          <cell r="A2386" t="str">
            <v>GOV_2007_A_IT_YEN</v>
          </cell>
          <cell r="B2386" t="str">
            <v>GOV</v>
          </cell>
          <cell r="C2386">
            <v>2007</v>
          </cell>
          <cell r="D2386" t="str">
            <v>A</v>
          </cell>
          <cell r="E2386" t="str">
            <v>YEN</v>
          </cell>
          <cell r="F2386" t="str">
            <v>IT</v>
          </cell>
          <cell r="I2386">
            <v>3.7</v>
          </cell>
          <cell r="J2386">
            <v>4.5999999999999996</v>
          </cell>
          <cell r="K2386">
            <v>4</v>
          </cell>
          <cell r="L2386">
            <v>3.4</v>
          </cell>
          <cell r="M2386">
            <v>3.5</v>
          </cell>
          <cell r="N2386">
            <v>3.4</v>
          </cell>
        </row>
        <row r="2387">
          <cell r="A2387" t="str">
            <v>GOV_2007_A_LU_YEN</v>
          </cell>
          <cell r="B2387" t="str">
            <v>GOV</v>
          </cell>
          <cell r="C2387">
            <v>2007</v>
          </cell>
          <cell r="D2387" t="str">
            <v>A</v>
          </cell>
          <cell r="E2387" t="str">
            <v>YEN</v>
          </cell>
          <cell r="F2387" t="str">
            <v>LU</v>
          </cell>
          <cell r="I2387">
            <v>12.7</v>
          </cell>
          <cell r="J2387">
            <v>10.6</v>
          </cell>
          <cell r="K2387">
            <v>7.6</v>
          </cell>
          <cell r="L2387">
            <v>7.3</v>
          </cell>
          <cell r="M2387">
            <v>6.7</v>
          </cell>
        </row>
        <row r="2388">
          <cell r="A2388" t="str">
            <v>GOV_2007_A_NL_YEN</v>
          </cell>
          <cell r="B2388" t="str">
            <v>GOV</v>
          </cell>
          <cell r="C2388">
            <v>2007</v>
          </cell>
          <cell r="D2388" t="str">
            <v>A</v>
          </cell>
          <cell r="E2388" t="str">
            <v>YEN</v>
          </cell>
          <cell r="F2388" t="str">
            <v>NL</v>
          </cell>
          <cell r="I2388">
            <v>5</v>
          </cell>
          <cell r="J2388">
            <v>4.5</v>
          </cell>
          <cell r="K2388">
            <v>4.5</v>
          </cell>
          <cell r="L2388">
            <v>3.75</v>
          </cell>
          <cell r="M2388">
            <v>3.75</v>
          </cell>
        </row>
        <row r="2389">
          <cell r="A2389" t="str">
            <v>GOV_2007_A_AT_YEN</v>
          </cell>
          <cell r="B2389" t="str">
            <v>GOV</v>
          </cell>
          <cell r="C2389">
            <v>2007</v>
          </cell>
          <cell r="D2389" t="str">
            <v>A</v>
          </cell>
          <cell r="E2389" t="str">
            <v>YEN</v>
          </cell>
          <cell r="F2389" t="str">
            <v>AT</v>
          </cell>
          <cell r="H2389" t="str">
            <v>.</v>
          </cell>
          <cell r="I2389">
            <v>5.0999999999999996</v>
          </cell>
          <cell r="J2389">
            <v>5.8</v>
          </cell>
          <cell r="K2389">
            <v>4.4000000000000004</v>
          </cell>
          <cell r="L2389">
            <v>4</v>
          </cell>
          <cell r="M2389">
            <v>4</v>
          </cell>
          <cell r="N2389" t="str">
            <v>.</v>
          </cell>
        </row>
        <row r="2390">
          <cell r="A2390" t="str">
            <v>GOV_2007_A_PT_YEN</v>
          </cell>
          <cell r="B2390" t="str">
            <v>GOV</v>
          </cell>
          <cell r="C2390">
            <v>2007</v>
          </cell>
          <cell r="D2390" t="str">
            <v>A</v>
          </cell>
          <cell r="E2390" t="str">
            <v>YEN</v>
          </cell>
          <cell r="F2390" t="str">
            <v>PT</v>
          </cell>
          <cell r="I2390">
            <v>4.2</v>
          </cell>
          <cell r="J2390">
            <v>4.8</v>
          </cell>
          <cell r="K2390">
            <v>5</v>
          </cell>
          <cell r="L2390">
            <v>5.4</v>
          </cell>
          <cell r="M2390">
            <v>5.7</v>
          </cell>
          <cell r="N2390">
            <v>5.7</v>
          </cell>
        </row>
        <row r="2391">
          <cell r="A2391" t="str">
            <v>GOV_2007_A_FI_YEN</v>
          </cell>
          <cell r="B2391" t="str">
            <v>GOV</v>
          </cell>
          <cell r="C2391">
            <v>2007</v>
          </cell>
          <cell r="D2391" t="str">
            <v>A</v>
          </cell>
          <cell r="E2391" t="str">
            <v>YEN</v>
          </cell>
          <cell r="F2391" t="str">
            <v>FI</v>
          </cell>
          <cell r="I2391">
            <v>6.3</v>
          </cell>
          <cell r="J2391">
            <v>7.2</v>
          </cell>
          <cell r="K2391">
            <v>6</v>
          </cell>
          <cell r="L2391">
            <v>5.0999999999999996</v>
          </cell>
          <cell r="M2391">
            <v>4.4000000000000004</v>
          </cell>
          <cell r="N2391">
            <v>3.9</v>
          </cell>
        </row>
        <row r="2392">
          <cell r="A2392" t="str">
            <v>GOV_2007_A_CZ_YEN</v>
          </cell>
          <cell r="B2392" t="str">
            <v>GOV</v>
          </cell>
          <cell r="C2392">
            <v>2007</v>
          </cell>
          <cell r="D2392" t="str">
            <v>A</v>
          </cell>
          <cell r="E2392" t="str">
            <v>YEN</v>
          </cell>
          <cell r="F2392" t="str">
            <v>CZ</v>
          </cell>
          <cell r="I2392">
            <v>7.5</v>
          </cell>
          <cell r="J2392">
            <v>9.6</v>
          </cell>
          <cell r="K2392">
            <v>8.3000000000000007</v>
          </cell>
          <cell r="L2392">
            <v>7.6</v>
          </cell>
          <cell r="M2392">
            <v>7.6</v>
          </cell>
        </row>
        <row r="2393">
          <cell r="A2393" t="str">
            <v>GOV_2007_A_DK_YEN</v>
          </cell>
          <cell r="B2393" t="str">
            <v>GOV</v>
          </cell>
          <cell r="C2393">
            <v>2007</v>
          </cell>
          <cell r="D2393" t="str">
            <v>A</v>
          </cell>
          <cell r="E2393" t="str">
            <v>YEN</v>
          </cell>
          <cell r="F2393" t="str">
            <v>DK</v>
          </cell>
          <cell r="I2393">
            <v>5.8</v>
          </cell>
          <cell r="J2393">
            <v>4</v>
          </cell>
          <cell r="K2393">
            <v>4</v>
          </cell>
          <cell r="L2393">
            <v>3.3</v>
          </cell>
          <cell r="M2393">
            <v>3.2</v>
          </cell>
        </row>
        <row r="2394">
          <cell r="A2394" t="str">
            <v>GOV_2007_A_EE_YEN</v>
          </cell>
          <cell r="B2394" t="str">
            <v>GOV</v>
          </cell>
          <cell r="C2394">
            <v>2007</v>
          </cell>
          <cell r="D2394" t="str">
            <v>A</v>
          </cell>
          <cell r="E2394" t="str">
            <v>YEN</v>
          </cell>
          <cell r="F2394" t="str">
            <v>EE</v>
          </cell>
          <cell r="I2394">
            <v>18.100000000000001</v>
          </cell>
          <cell r="J2394">
            <v>16.8</v>
          </cell>
          <cell r="K2394">
            <v>14</v>
          </cell>
          <cell r="L2394">
            <v>11.8</v>
          </cell>
          <cell r="M2394">
            <v>10.8</v>
          </cell>
          <cell r="N2394">
            <v>10.8</v>
          </cell>
        </row>
        <row r="2395">
          <cell r="A2395" t="str">
            <v>GOV_2007_A_CY_YEN</v>
          </cell>
          <cell r="B2395" t="str">
            <v>GOV</v>
          </cell>
          <cell r="C2395">
            <v>2007</v>
          </cell>
          <cell r="D2395" t="str">
            <v>A</v>
          </cell>
          <cell r="E2395" t="str">
            <v>YEN</v>
          </cell>
          <cell r="F2395" t="str">
            <v>CY</v>
          </cell>
          <cell r="I2395">
            <v>6.2</v>
          </cell>
          <cell r="J2395">
            <v>8.6999999999999993</v>
          </cell>
          <cell r="K2395">
            <v>8.3000000000000007</v>
          </cell>
          <cell r="L2395">
            <v>5.4</v>
          </cell>
          <cell r="M2395">
            <v>3.8</v>
          </cell>
          <cell r="N2395">
            <v>3.6</v>
          </cell>
        </row>
        <row r="2396">
          <cell r="A2396" t="str">
            <v>GOV_2007_A_LV_YEN</v>
          </cell>
          <cell r="B2396" t="str">
            <v>GOV</v>
          </cell>
          <cell r="C2396">
            <v>2007</v>
          </cell>
          <cell r="D2396" t="str">
            <v>A</v>
          </cell>
          <cell r="E2396" t="str">
            <v>YEN</v>
          </cell>
          <cell r="F2396" t="str">
            <v>LV</v>
          </cell>
          <cell r="I2396">
            <v>10.6</v>
          </cell>
          <cell r="J2396">
            <v>7.9</v>
          </cell>
          <cell r="K2396">
            <v>7.4</v>
          </cell>
          <cell r="L2396">
            <v>6.8</v>
          </cell>
          <cell r="M2396">
            <v>6.6</v>
          </cell>
          <cell r="N2396">
            <v>6.5</v>
          </cell>
        </row>
        <row r="2397">
          <cell r="A2397" t="str">
            <v>GOV_2007_A_LT_YEN</v>
          </cell>
          <cell r="B2397" t="str">
            <v>GOV</v>
          </cell>
          <cell r="C2397">
            <v>2007</v>
          </cell>
          <cell r="D2397" t="str">
            <v>A</v>
          </cell>
          <cell r="E2397" t="str">
            <v>YEN</v>
          </cell>
          <cell r="F2397" t="str">
            <v>LT</v>
          </cell>
          <cell r="I2397">
            <v>1.7</v>
          </cell>
          <cell r="J2397">
            <v>1.2</v>
          </cell>
          <cell r="K2397">
            <v>-0.8</v>
          </cell>
          <cell r="L2397">
            <v>-1.5</v>
          </cell>
          <cell r="M2397">
            <v>-1.3</v>
          </cell>
          <cell r="N2397">
            <v>-0.8</v>
          </cell>
        </row>
        <row r="2398">
          <cell r="A2398" t="str">
            <v>GOV_2007_A_HU_YEN</v>
          </cell>
          <cell r="B2398" t="str">
            <v>GOV</v>
          </cell>
          <cell r="C2398">
            <v>2007</v>
          </cell>
          <cell r="D2398" t="str">
            <v>A</v>
          </cell>
          <cell r="E2398" t="str">
            <v>YEN</v>
          </cell>
          <cell r="F2398" t="str">
            <v>HU</v>
          </cell>
          <cell r="I2398">
            <v>3.6</v>
          </cell>
          <cell r="J2398">
            <v>2.6</v>
          </cell>
          <cell r="K2398">
            <v>1.3</v>
          </cell>
          <cell r="L2398">
            <v>1</v>
          </cell>
          <cell r="M2398">
            <v>0.9</v>
          </cell>
          <cell r="N2398">
            <v>0.8</v>
          </cell>
        </row>
        <row r="2399">
          <cell r="A2399" t="str">
            <v>GOV_2007_A_MT_YEN</v>
          </cell>
          <cell r="B2399" t="str">
            <v>GOV</v>
          </cell>
          <cell r="C2399">
            <v>2007</v>
          </cell>
          <cell r="D2399" t="str">
            <v>A</v>
          </cell>
          <cell r="E2399" t="str">
            <v>YEN</v>
          </cell>
          <cell r="F2399" t="str">
            <v>MT</v>
          </cell>
          <cell r="I2399">
            <v>3.8</v>
          </cell>
          <cell r="J2399">
            <v>2.7</v>
          </cell>
          <cell r="K2399">
            <v>1.4</v>
          </cell>
          <cell r="L2399">
            <v>1.1000000000000001</v>
          </cell>
          <cell r="M2399">
            <v>1</v>
          </cell>
          <cell r="N2399">
            <v>0.9</v>
          </cell>
        </row>
        <row r="2400">
          <cell r="A2400" t="str">
            <v>GOV_2007_A_PL_YEN</v>
          </cell>
          <cell r="B2400" t="str">
            <v>GOV</v>
          </cell>
          <cell r="C2400">
            <v>2007</v>
          </cell>
          <cell r="D2400" t="str">
            <v>A</v>
          </cell>
          <cell r="E2400" t="str">
            <v>YEN</v>
          </cell>
          <cell r="F2400" t="str">
            <v>PL</v>
          </cell>
        </row>
        <row r="2401">
          <cell r="A2401" t="str">
            <v>GOV_2007_A_SI_YEN</v>
          </cell>
          <cell r="B2401" t="str">
            <v>GOV</v>
          </cell>
          <cell r="C2401">
            <v>2007</v>
          </cell>
          <cell r="D2401" t="str">
            <v>A</v>
          </cell>
          <cell r="E2401" t="str">
            <v>YEN</v>
          </cell>
          <cell r="F2401" t="str">
            <v>SI</v>
          </cell>
          <cell r="I2401">
            <v>3.2</v>
          </cell>
          <cell r="J2401">
            <v>2.2999999999999998</v>
          </cell>
          <cell r="K2401">
            <v>1.6</v>
          </cell>
          <cell r="L2401">
            <v>1.6</v>
          </cell>
          <cell r="M2401">
            <v>1.4</v>
          </cell>
          <cell r="N2401">
            <v>1.1000000000000001</v>
          </cell>
        </row>
        <row r="2402">
          <cell r="A2402" t="str">
            <v>GOV_2007_A_SK_YEN</v>
          </cell>
          <cell r="B2402" t="str">
            <v>GOV</v>
          </cell>
          <cell r="C2402">
            <v>2007</v>
          </cell>
          <cell r="D2402" t="str">
            <v>A</v>
          </cell>
          <cell r="E2402" t="str">
            <v>YEN</v>
          </cell>
          <cell r="F2402" t="str">
            <v>SK</v>
          </cell>
          <cell r="I2402">
            <v>33</v>
          </cell>
          <cell r="J2402">
            <v>34.6</v>
          </cell>
          <cell r="K2402">
            <v>36.9</v>
          </cell>
          <cell r="L2402">
            <v>37.200000000000003</v>
          </cell>
          <cell r="M2402">
            <v>36.5</v>
          </cell>
          <cell r="N2402">
            <v>35.5</v>
          </cell>
        </row>
        <row r="2403">
          <cell r="A2403" t="str">
            <v>GOV_2007_A_SE_YEN</v>
          </cell>
          <cell r="B2403" t="str">
            <v>GOV</v>
          </cell>
          <cell r="C2403">
            <v>2007</v>
          </cell>
          <cell r="D2403" t="str">
            <v>A</v>
          </cell>
          <cell r="E2403" t="str">
            <v>YEN</v>
          </cell>
          <cell r="F2403" t="str">
            <v>SE</v>
          </cell>
          <cell r="G2403" t="str">
            <v>-</v>
          </cell>
          <cell r="H2403" t="str">
            <v>-</v>
          </cell>
          <cell r="I2403">
            <v>4</v>
          </cell>
          <cell r="J2403">
            <v>2.7</v>
          </cell>
          <cell r="K2403">
            <v>2.2999999999999998</v>
          </cell>
          <cell r="L2403">
            <v>2</v>
          </cell>
          <cell r="M2403">
            <v>1.8</v>
          </cell>
          <cell r="N2403">
            <v>1.6</v>
          </cell>
        </row>
        <row r="2404">
          <cell r="A2404" t="str">
            <v>GOV_2007_A_GB_YEN</v>
          </cell>
          <cell r="B2404" t="str">
            <v>GOV</v>
          </cell>
          <cell r="C2404">
            <v>2007</v>
          </cell>
          <cell r="D2404" t="str">
            <v>A</v>
          </cell>
          <cell r="E2404" t="str">
            <v>YEN</v>
          </cell>
          <cell r="F2404" t="str">
            <v>GB</v>
          </cell>
          <cell r="G2404" t="str">
            <v>-</v>
          </cell>
          <cell r="H2404" t="str">
            <v>-</v>
          </cell>
          <cell r="I2404">
            <v>4.4000000000000004</v>
          </cell>
          <cell r="J2404">
            <v>6.6</v>
          </cell>
          <cell r="K2404">
            <v>8.6</v>
          </cell>
          <cell r="L2404">
            <v>5.6</v>
          </cell>
          <cell r="M2404">
            <v>3.6</v>
          </cell>
          <cell r="N2404">
            <v>3.5</v>
          </cell>
          <cell r="O2404" t="str">
            <v>-</v>
          </cell>
        </row>
        <row r="2405">
          <cell r="A2405" t="str">
            <v>GOV_2007_A_D3_YEN</v>
          </cell>
          <cell r="B2405" t="str">
            <v>GOV</v>
          </cell>
          <cell r="C2405">
            <v>2007</v>
          </cell>
          <cell r="D2405" t="str">
            <v>A</v>
          </cell>
          <cell r="E2405" t="str">
            <v>YEN</v>
          </cell>
          <cell r="F2405" t="str">
            <v>D3</v>
          </cell>
          <cell r="I2405">
            <v>2.4</v>
          </cell>
          <cell r="J2405">
            <v>1.6</v>
          </cell>
          <cell r="K2405">
            <v>1</v>
          </cell>
          <cell r="L2405">
            <v>1.5</v>
          </cell>
          <cell r="M2405">
            <v>1.3</v>
          </cell>
          <cell r="N2405">
            <v>1</v>
          </cell>
        </row>
        <row r="2406">
          <cell r="A2406" t="str">
            <v>GOV_2007_A_BE_YED</v>
          </cell>
          <cell r="B2406" t="str">
            <v>GOV</v>
          </cell>
          <cell r="C2406">
            <v>2007</v>
          </cell>
          <cell r="D2406" t="str">
            <v>A</v>
          </cell>
          <cell r="E2406" t="str">
            <v>YED</v>
          </cell>
          <cell r="F2406" t="str">
            <v>BE</v>
          </cell>
          <cell r="I2406">
            <v>1.6</v>
          </cell>
          <cell r="J2406">
            <v>2.6</v>
          </cell>
          <cell r="K2406">
            <v>2.1</v>
          </cell>
          <cell r="L2406">
            <v>1.9</v>
          </cell>
          <cell r="M2406">
            <v>1.9</v>
          </cell>
        </row>
        <row r="2407">
          <cell r="A2407" t="str">
            <v>GOV_2007_A_DE_YED</v>
          </cell>
          <cell r="B2407" t="str">
            <v>GOV</v>
          </cell>
          <cell r="C2407">
            <v>2007</v>
          </cell>
          <cell r="D2407" t="str">
            <v>A</v>
          </cell>
          <cell r="E2407" t="str">
            <v>YED</v>
          </cell>
          <cell r="F2407" t="str">
            <v>DE</v>
          </cell>
          <cell r="H2407" t="str">
            <v>.</v>
          </cell>
          <cell r="I2407">
            <v>0.6</v>
          </cell>
          <cell r="J2407">
            <v>1.9</v>
          </cell>
          <cell r="K2407">
            <v>1.5</v>
          </cell>
          <cell r="L2407">
            <v>1.5</v>
          </cell>
          <cell r="M2407">
            <v>1.5</v>
          </cell>
          <cell r="N2407">
            <v>1.5</v>
          </cell>
        </row>
        <row r="2408">
          <cell r="A2408" t="str">
            <v>GOV_2007_A_GR_YED</v>
          </cell>
          <cell r="B2408" t="str">
            <v>GOV</v>
          </cell>
          <cell r="C2408">
            <v>2007</v>
          </cell>
          <cell r="D2408" t="str">
            <v>A</v>
          </cell>
          <cell r="E2408" t="str">
            <v>YED</v>
          </cell>
          <cell r="F2408" t="str">
            <v>GR</v>
          </cell>
          <cell r="I2408">
            <v>3.4</v>
          </cell>
          <cell r="J2408">
            <v>3</v>
          </cell>
          <cell r="K2408">
            <v>2.8</v>
          </cell>
          <cell r="L2408">
            <v>2.8</v>
          </cell>
          <cell r="M2408">
            <v>2.7</v>
          </cell>
        </row>
        <row r="2409">
          <cell r="A2409" t="str">
            <v>GOV_2007_A_ES_YED</v>
          </cell>
          <cell r="B2409" t="str">
            <v>GOV</v>
          </cell>
          <cell r="C2409">
            <v>2007</v>
          </cell>
          <cell r="D2409" t="str">
            <v>A</v>
          </cell>
          <cell r="E2409" t="str">
            <v>YED</v>
          </cell>
          <cell r="F2409" t="str">
            <v>ES</v>
          </cell>
          <cell r="I2409">
            <v>4</v>
          </cell>
          <cell r="J2409">
            <v>3.2</v>
          </cell>
          <cell r="K2409">
            <v>3.4</v>
          </cell>
          <cell r="L2409">
            <v>3.1</v>
          </cell>
          <cell r="M2409">
            <v>3.3</v>
          </cell>
        </row>
        <row r="2410">
          <cell r="A2410" t="str">
            <v>GOV_2007_A_FR_YED</v>
          </cell>
          <cell r="B2410" t="str">
            <v>GOV</v>
          </cell>
          <cell r="C2410">
            <v>2007</v>
          </cell>
          <cell r="D2410" t="str">
            <v>A</v>
          </cell>
          <cell r="E2410" t="str">
            <v>YED</v>
          </cell>
          <cell r="F2410" t="str">
            <v>FR</v>
          </cell>
          <cell r="J2410">
            <v>1.8</v>
          </cell>
          <cell r="K2410">
            <v>1.8</v>
          </cell>
          <cell r="L2410">
            <v>1.6</v>
          </cell>
          <cell r="M2410">
            <v>1.6</v>
          </cell>
          <cell r="N2410">
            <v>1.6</v>
          </cell>
          <cell r="O2410">
            <v>1.6</v>
          </cell>
        </row>
        <row r="2411">
          <cell r="A2411" t="str">
            <v>GOV_2007_A_IE_YED</v>
          </cell>
          <cell r="B2411" t="str">
            <v>GOV</v>
          </cell>
          <cell r="C2411">
            <v>2007</v>
          </cell>
          <cell r="D2411" t="str">
            <v>A</v>
          </cell>
          <cell r="E2411" t="str">
            <v>YED</v>
          </cell>
          <cell r="F2411" t="str">
            <v>IE</v>
          </cell>
          <cell r="I2411">
            <v>2.2999999999999998</v>
          </cell>
          <cell r="J2411">
            <v>2.7</v>
          </cell>
          <cell r="K2411">
            <v>2.5</v>
          </cell>
          <cell r="L2411">
            <v>2.2999999999999998</v>
          </cell>
          <cell r="M2411">
            <v>2.1</v>
          </cell>
        </row>
        <row r="2412">
          <cell r="A2412" t="str">
            <v>GOV_2007_A_IT_YED</v>
          </cell>
          <cell r="B2412" t="str">
            <v>GOV</v>
          </cell>
          <cell r="C2412">
            <v>2007</v>
          </cell>
          <cell r="D2412" t="str">
            <v>A</v>
          </cell>
          <cell r="E2412" t="str">
            <v>YED</v>
          </cell>
          <cell r="F2412" t="str">
            <v>IT</v>
          </cell>
          <cell r="I2412">
            <v>1.8</v>
          </cell>
          <cell r="J2412">
            <v>2.6</v>
          </cell>
          <cell r="K2412">
            <v>2.4</v>
          </cell>
          <cell r="L2412">
            <v>1.8</v>
          </cell>
          <cell r="M2412">
            <v>1.8</v>
          </cell>
          <cell r="N2412">
            <v>1.6</v>
          </cell>
        </row>
        <row r="2413">
          <cell r="A2413" t="str">
            <v>GOV_2007_A_LU_YED</v>
          </cell>
          <cell r="B2413" t="str">
            <v>GOV</v>
          </cell>
          <cell r="C2413">
            <v>2007</v>
          </cell>
          <cell r="D2413" t="str">
            <v>A</v>
          </cell>
          <cell r="E2413" t="str">
            <v>YED</v>
          </cell>
          <cell r="F2413" t="str">
            <v>LU</v>
          </cell>
          <cell r="I2413">
            <v>6.2</v>
          </cell>
          <cell r="J2413">
            <v>4.3</v>
          </cell>
          <cell r="K2413">
            <v>3</v>
          </cell>
          <cell r="L2413">
            <v>2.2000000000000002</v>
          </cell>
          <cell r="M2413">
            <v>2.6</v>
          </cell>
        </row>
        <row r="2414">
          <cell r="A2414" t="str">
            <v>GOV_2007_A_NL_YED</v>
          </cell>
          <cell r="B2414" t="str">
            <v>GOV</v>
          </cell>
          <cell r="C2414">
            <v>2007</v>
          </cell>
          <cell r="D2414" t="str">
            <v>A</v>
          </cell>
          <cell r="E2414" t="str">
            <v>YED</v>
          </cell>
          <cell r="F2414" t="str">
            <v>NL</v>
          </cell>
          <cell r="I2414">
            <v>1.9</v>
          </cell>
          <cell r="J2414">
            <v>1.5</v>
          </cell>
          <cell r="K2414">
            <v>2</v>
          </cell>
          <cell r="L2414">
            <v>1.75</v>
          </cell>
          <cell r="M2414">
            <v>1.75</v>
          </cell>
        </row>
        <row r="2415">
          <cell r="A2415" t="str">
            <v>GOV_2007_A_AT_YED</v>
          </cell>
          <cell r="B2415" t="str">
            <v>GOV</v>
          </cell>
          <cell r="C2415">
            <v>2007</v>
          </cell>
          <cell r="D2415" t="str">
            <v>A</v>
          </cell>
          <cell r="E2415" t="str">
            <v>YED</v>
          </cell>
          <cell r="F2415" t="str">
            <v>AT</v>
          </cell>
          <cell r="H2415" t="str">
            <v>.</v>
          </cell>
          <cell r="I2415">
            <v>1.8</v>
          </cell>
          <cell r="J2415">
            <v>2.4</v>
          </cell>
          <cell r="K2415">
            <v>2</v>
          </cell>
          <cell r="L2415">
            <v>1.5</v>
          </cell>
          <cell r="M2415">
            <v>1.5</v>
          </cell>
          <cell r="N2415" t="str">
            <v>.</v>
          </cell>
        </row>
        <row r="2416">
          <cell r="A2416" t="str">
            <v>GOV_2007_A_PT_YED</v>
          </cell>
          <cell r="B2416" t="str">
            <v>GOV</v>
          </cell>
          <cell r="C2416">
            <v>2007</v>
          </cell>
          <cell r="D2416" t="str">
            <v>A</v>
          </cell>
          <cell r="E2416" t="str">
            <v>YED</v>
          </cell>
          <cell r="F2416" t="str">
            <v>PT</v>
          </cell>
          <cell r="I2416">
            <v>2.9</v>
          </cell>
          <cell r="J2416">
            <v>2.9</v>
          </cell>
          <cell r="K2416">
            <v>2.7</v>
          </cell>
          <cell r="L2416">
            <v>2.6</v>
          </cell>
          <cell r="M2416">
            <v>2.6</v>
          </cell>
          <cell r="N2416">
            <v>2.6</v>
          </cell>
        </row>
        <row r="2417">
          <cell r="A2417" t="str">
            <v>GOV_2007_A_FI_YED</v>
          </cell>
          <cell r="B2417" t="str">
            <v>GOV</v>
          </cell>
          <cell r="C2417">
            <v>2007</v>
          </cell>
          <cell r="D2417" t="str">
            <v>A</v>
          </cell>
          <cell r="E2417" t="str">
            <v>YED</v>
          </cell>
          <cell r="F2417" t="str">
            <v>FI</v>
          </cell>
          <cell r="I2417">
            <v>1.2</v>
          </cell>
          <cell r="J2417">
            <v>2.7</v>
          </cell>
          <cell r="K2417">
            <v>2.7</v>
          </cell>
          <cell r="L2417">
            <v>2</v>
          </cell>
          <cell r="M2417">
            <v>1.8</v>
          </cell>
          <cell r="N2417">
            <v>1.8</v>
          </cell>
        </row>
        <row r="2418">
          <cell r="A2418" t="str">
            <v>GOV_2007_A_CZ_YED</v>
          </cell>
          <cell r="B2418" t="str">
            <v>GOV</v>
          </cell>
          <cell r="C2418">
            <v>2007</v>
          </cell>
          <cell r="D2418" t="str">
            <v>A</v>
          </cell>
          <cell r="E2418" t="str">
            <v>YED</v>
          </cell>
          <cell r="F2418" t="str">
            <v>CZ</v>
          </cell>
          <cell r="I2418">
            <v>1.1000000000000001</v>
          </cell>
          <cell r="J2418">
            <v>3.5</v>
          </cell>
          <cell r="K2418">
            <v>3.1</v>
          </cell>
          <cell r="L2418">
            <v>2.2999999999999998</v>
          </cell>
          <cell r="M2418">
            <v>2.2000000000000002</v>
          </cell>
        </row>
        <row r="2419">
          <cell r="A2419" t="str">
            <v>GOV_2007_A_DK_YED</v>
          </cell>
          <cell r="B2419" t="str">
            <v>GOV</v>
          </cell>
          <cell r="C2419">
            <v>2007</v>
          </cell>
          <cell r="D2419" t="str">
            <v>A</v>
          </cell>
          <cell r="E2419" t="str">
            <v>YED</v>
          </cell>
          <cell r="F2419" t="str">
            <v>DK</v>
          </cell>
          <cell r="I2419">
            <v>2.2000000000000002</v>
          </cell>
          <cell r="J2419">
            <v>2</v>
          </cell>
          <cell r="K2419">
            <v>2.7</v>
          </cell>
          <cell r="L2419">
            <v>2.2000000000000002</v>
          </cell>
          <cell r="M2419">
            <v>2.7</v>
          </cell>
        </row>
        <row r="2420">
          <cell r="A2420" t="str">
            <v>GOV_2007_A_EE_YED</v>
          </cell>
          <cell r="B2420" t="str">
            <v>GOV</v>
          </cell>
          <cell r="C2420">
            <v>2007</v>
          </cell>
          <cell r="D2420" t="str">
            <v>A</v>
          </cell>
          <cell r="E2420" t="str">
            <v>YED</v>
          </cell>
          <cell r="F2420" t="str">
            <v>EE</v>
          </cell>
          <cell r="I2420">
            <v>6.2</v>
          </cell>
          <cell r="J2420">
            <v>8.6999999999999993</v>
          </cell>
          <cell r="K2420">
            <v>8.3000000000000007</v>
          </cell>
          <cell r="L2420">
            <v>5.4</v>
          </cell>
          <cell r="M2420">
            <v>3.8</v>
          </cell>
          <cell r="N2420">
            <v>3.6</v>
          </cell>
        </row>
        <row r="2421">
          <cell r="A2421" t="str">
            <v>GOV_2007_A_CY_YED</v>
          </cell>
          <cell r="B2421" t="str">
            <v>GOV</v>
          </cell>
          <cell r="C2421">
            <v>2007</v>
          </cell>
          <cell r="D2421" t="str">
            <v>A</v>
          </cell>
          <cell r="E2421" t="str">
            <v>YED</v>
          </cell>
          <cell r="F2421" t="str">
            <v>CY</v>
          </cell>
          <cell r="I2421">
            <v>1.19</v>
          </cell>
          <cell r="J2421">
            <v>1.222352528132808</v>
          </cell>
          <cell r="K2421">
            <v>1.2235267380541652</v>
          </cell>
          <cell r="L2421">
            <v>1.2178357114580398</v>
          </cell>
          <cell r="M2421">
            <v>1.2166911290224587</v>
          </cell>
          <cell r="N2421">
            <v>1.2166911290224587</v>
          </cell>
        </row>
        <row r="2422">
          <cell r="A2422" t="str">
            <v>GOV_2007_A_LV_YED</v>
          </cell>
          <cell r="B2422" t="str">
            <v>GOV</v>
          </cell>
          <cell r="C2422">
            <v>2007</v>
          </cell>
          <cell r="D2422" t="str">
            <v>A</v>
          </cell>
          <cell r="E2422" t="str">
            <v>YED</v>
          </cell>
          <cell r="F2422" t="str">
            <v>LV</v>
          </cell>
          <cell r="I2422">
            <v>11.1</v>
          </cell>
          <cell r="J2422">
            <v>12.3</v>
          </cell>
          <cell r="K2422">
            <v>11.7</v>
          </cell>
          <cell r="L2422">
            <v>8.1</v>
          </cell>
          <cell r="M2422">
            <v>6</v>
          </cell>
        </row>
        <row r="2423">
          <cell r="A2423" t="str">
            <v>GOV_2007_A_LT_YED</v>
          </cell>
          <cell r="B2423" t="str">
            <v>GOV</v>
          </cell>
          <cell r="C2423">
            <v>2007</v>
          </cell>
          <cell r="D2423" t="str">
            <v>A</v>
          </cell>
          <cell r="E2423" t="str">
            <v>YED</v>
          </cell>
          <cell r="F2423" t="str">
            <v>LT</v>
          </cell>
          <cell r="I2423">
            <v>6.6</v>
          </cell>
          <cell r="J2423">
            <v>6.1</v>
          </cell>
          <cell r="K2423">
            <v>6.7</v>
          </cell>
          <cell r="L2423">
            <v>3.2</v>
          </cell>
          <cell r="M2423">
            <v>2.2999999999999998</v>
          </cell>
        </row>
        <row r="2424">
          <cell r="A2424" t="str">
            <v>GOV_2007_A_HU_YED</v>
          </cell>
          <cell r="B2424" t="str">
            <v>GOV</v>
          </cell>
          <cell r="C2424">
            <v>2007</v>
          </cell>
          <cell r="D2424" t="str">
            <v>A</v>
          </cell>
          <cell r="E2424" t="str">
            <v>YED</v>
          </cell>
          <cell r="F2424" t="str">
            <v>HU</v>
          </cell>
          <cell r="I2424">
            <v>3.7</v>
          </cell>
          <cell r="J2424">
            <v>6.4</v>
          </cell>
          <cell r="K2424">
            <v>3.9</v>
          </cell>
          <cell r="L2424">
            <v>3</v>
          </cell>
          <cell r="M2424">
            <v>2.9</v>
          </cell>
          <cell r="N2424">
            <v>2.8</v>
          </cell>
        </row>
        <row r="2425">
          <cell r="A2425" t="str">
            <v>GOV_2007_A_MT_YED</v>
          </cell>
          <cell r="B2425" t="str">
            <v>GOV</v>
          </cell>
          <cell r="C2425">
            <v>2007</v>
          </cell>
          <cell r="D2425" t="str">
            <v>A</v>
          </cell>
          <cell r="E2425" t="str">
            <v>YED</v>
          </cell>
          <cell r="F2425" t="str">
            <v>MT</v>
          </cell>
          <cell r="I2425">
            <v>2.8</v>
          </cell>
          <cell r="J2425">
            <v>2.8</v>
          </cell>
          <cell r="K2425">
            <v>3</v>
          </cell>
          <cell r="L2425">
            <v>2.2000000000000002</v>
          </cell>
          <cell r="M2425">
            <v>2.1</v>
          </cell>
        </row>
        <row r="2426">
          <cell r="A2426" t="str">
            <v>GOV_2007_A_PL_YED</v>
          </cell>
          <cell r="B2426" t="str">
            <v>GOV</v>
          </cell>
          <cell r="C2426">
            <v>2007</v>
          </cell>
          <cell r="D2426" t="str">
            <v>A</v>
          </cell>
          <cell r="E2426" t="str">
            <v>YED</v>
          </cell>
          <cell r="F2426" t="str">
            <v>PL</v>
          </cell>
        </row>
        <row r="2427">
          <cell r="A2427" t="str">
            <v>GOV_2007_A_SI_YED</v>
          </cell>
          <cell r="B2427" t="str">
            <v>GOV</v>
          </cell>
          <cell r="C2427">
            <v>2007</v>
          </cell>
          <cell r="D2427" t="str">
            <v>A</v>
          </cell>
          <cell r="E2427" t="str">
            <v>YED</v>
          </cell>
          <cell r="F2427" t="str">
            <v>SI</v>
          </cell>
          <cell r="I2427">
            <v>2</v>
          </cell>
          <cell r="J2427">
            <v>3</v>
          </cell>
          <cell r="K2427">
            <v>3.6</v>
          </cell>
          <cell r="L2427">
            <v>2.9</v>
          </cell>
          <cell r="M2427">
            <v>2.7</v>
          </cell>
          <cell r="N2427" t="str">
            <v>.</v>
          </cell>
        </row>
        <row r="2428">
          <cell r="A2428" t="str">
            <v>GOV_2007_A_SK_YED</v>
          </cell>
          <cell r="B2428" t="str">
            <v>GOV</v>
          </cell>
          <cell r="C2428">
            <v>2007</v>
          </cell>
          <cell r="D2428" t="str">
            <v>A</v>
          </cell>
          <cell r="E2428" t="str">
            <v>YED</v>
          </cell>
          <cell r="F2428" t="str">
            <v>SK</v>
          </cell>
          <cell r="I2428">
            <v>2.7</v>
          </cell>
          <cell r="J2428">
            <v>2.4</v>
          </cell>
          <cell r="K2428">
            <v>2.2000000000000002</v>
          </cell>
          <cell r="L2428">
            <v>1.8</v>
          </cell>
          <cell r="M2428">
            <v>1.8</v>
          </cell>
          <cell r="N2428" t="str">
            <v>.</v>
          </cell>
        </row>
        <row r="2429">
          <cell r="A2429" t="str">
            <v>GOV_2007_A_SE_YED</v>
          </cell>
          <cell r="B2429" t="str">
            <v>GOV</v>
          </cell>
          <cell r="C2429">
            <v>2007</v>
          </cell>
          <cell r="D2429" t="str">
            <v>A</v>
          </cell>
          <cell r="E2429" t="str">
            <v>YED</v>
          </cell>
          <cell r="F2429" t="str">
            <v>SE</v>
          </cell>
          <cell r="G2429" t="str">
            <v>-</v>
          </cell>
          <cell r="H2429" t="str">
            <v>-</v>
          </cell>
        </row>
        <row r="2430">
          <cell r="A2430" t="str">
            <v>GOV_2007_A_GB_YED</v>
          </cell>
          <cell r="B2430" t="str">
            <v>GOV</v>
          </cell>
          <cell r="C2430">
            <v>2007</v>
          </cell>
          <cell r="D2430" t="str">
            <v>A</v>
          </cell>
          <cell r="E2430" t="str">
            <v>YED</v>
          </cell>
          <cell r="F2430" t="str">
            <v>GB</v>
          </cell>
          <cell r="G2430" t="str">
            <v>-</v>
          </cell>
          <cell r="H2430" t="str">
            <v>-</v>
          </cell>
          <cell r="I2430" t="str">
            <v>-</v>
          </cell>
          <cell r="J2430" t="str">
            <v>-</v>
          </cell>
          <cell r="K2430" t="str">
            <v>-</v>
          </cell>
          <cell r="L2430" t="str">
            <v>-</v>
          </cell>
          <cell r="M2430" t="str">
            <v>-</v>
          </cell>
          <cell r="N2430" t="str">
            <v>-</v>
          </cell>
          <cell r="O2430" t="str">
            <v>-</v>
          </cell>
        </row>
        <row r="2431">
          <cell r="A2431" t="str">
            <v>GOV_2007_A_D3_YED</v>
          </cell>
          <cell r="B2431" t="str">
            <v>GOV</v>
          </cell>
          <cell r="C2431">
            <v>2007</v>
          </cell>
          <cell r="D2431" t="str">
            <v>A</v>
          </cell>
          <cell r="E2431" t="str">
            <v>YED</v>
          </cell>
          <cell r="F2431" t="str">
            <v>D3</v>
          </cell>
        </row>
        <row r="2432">
          <cell r="A2432" t="str">
            <v>GOV_2007_A_BE_PYER</v>
          </cell>
          <cell r="B2432" t="str">
            <v>GOV</v>
          </cell>
          <cell r="C2432">
            <v>2007</v>
          </cell>
          <cell r="D2432" t="str">
            <v>A</v>
          </cell>
          <cell r="E2432" t="str">
            <v>PYER</v>
          </cell>
          <cell r="F2432" t="str">
            <v>BE</v>
          </cell>
          <cell r="I2432">
            <v>2.2999999999999998</v>
          </cell>
          <cell r="J2432">
            <v>2.1</v>
          </cell>
          <cell r="K2432">
            <v>2</v>
          </cell>
          <cell r="L2432">
            <v>2</v>
          </cell>
          <cell r="M2432">
            <v>1.9</v>
          </cell>
        </row>
        <row r="2433">
          <cell r="A2433" t="str">
            <v>GOV_2007_A_DE_PYER</v>
          </cell>
          <cell r="B2433" t="str">
            <v>GOV</v>
          </cell>
          <cell r="C2433">
            <v>2007</v>
          </cell>
          <cell r="D2433" t="str">
            <v>A</v>
          </cell>
          <cell r="E2433" t="str">
            <v>PYER</v>
          </cell>
          <cell r="F2433" t="str">
            <v>DE</v>
          </cell>
          <cell r="H2433" t="str">
            <v>.</v>
          </cell>
          <cell r="I2433" t="str">
            <v>.</v>
          </cell>
          <cell r="J2433" t="str">
            <v>.</v>
          </cell>
          <cell r="K2433" t="str">
            <v>.</v>
          </cell>
          <cell r="L2433" t="str">
            <v>.</v>
          </cell>
          <cell r="M2433" t="str">
            <v>.</v>
          </cell>
          <cell r="N2433" t="str">
            <v>.</v>
          </cell>
        </row>
        <row r="2434">
          <cell r="A2434" t="str">
            <v>GOV_2007_A_GR_PYER</v>
          </cell>
          <cell r="B2434" t="str">
            <v>GOV</v>
          </cell>
          <cell r="C2434">
            <v>2007</v>
          </cell>
          <cell r="D2434" t="str">
            <v>A</v>
          </cell>
          <cell r="E2434" t="str">
            <v>PYER</v>
          </cell>
          <cell r="F2434" t="str">
            <v>GR</v>
          </cell>
          <cell r="I2434">
            <v>4.0999999999999996</v>
          </cell>
          <cell r="J2434">
            <v>4</v>
          </cell>
          <cell r="K2434">
            <v>4</v>
          </cell>
          <cell r="L2434">
            <v>4</v>
          </cell>
          <cell r="M2434">
            <v>4</v>
          </cell>
        </row>
        <row r="2435">
          <cell r="A2435" t="str">
            <v>GOV_2007_A_ES_PYER</v>
          </cell>
          <cell r="B2435" t="str">
            <v>GOV</v>
          </cell>
          <cell r="C2435">
            <v>2007</v>
          </cell>
          <cell r="D2435" t="str">
            <v>A</v>
          </cell>
          <cell r="E2435" t="str">
            <v>PYER</v>
          </cell>
          <cell r="F2435" t="str">
            <v>ES</v>
          </cell>
          <cell r="I2435">
            <v>3.6</v>
          </cell>
          <cell r="J2435">
            <v>3.5</v>
          </cell>
          <cell r="K2435">
            <v>3.4</v>
          </cell>
          <cell r="L2435">
            <v>3.3</v>
          </cell>
          <cell r="M2435">
            <v>3.2</v>
          </cell>
        </row>
        <row r="2436">
          <cell r="A2436" t="str">
            <v>GOV_2007_A_FR_PYER</v>
          </cell>
          <cell r="B2436" t="str">
            <v>GOV</v>
          </cell>
          <cell r="C2436">
            <v>2007</v>
          </cell>
          <cell r="D2436" t="str">
            <v>A</v>
          </cell>
          <cell r="E2436" t="str">
            <v>PYER</v>
          </cell>
          <cell r="F2436" t="str">
            <v>FR</v>
          </cell>
          <cell r="H2436">
            <v>2.1</v>
          </cell>
          <cell r="I2436">
            <v>2.1</v>
          </cell>
          <cell r="J2436">
            <v>2.1</v>
          </cell>
          <cell r="K2436">
            <v>2.2000000000000002</v>
          </cell>
          <cell r="L2436">
            <v>2.2000000000000002</v>
          </cell>
          <cell r="M2436">
            <v>2.2999999999999998</v>
          </cell>
          <cell r="N2436">
            <v>2.4</v>
          </cell>
          <cell r="O2436">
            <v>2.5</v>
          </cell>
        </row>
        <row r="2437">
          <cell r="A2437" t="str">
            <v>GOV_2007_A_IE_PYER</v>
          </cell>
          <cell r="B2437" t="str">
            <v>GOV</v>
          </cell>
          <cell r="C2437">
            <v>2007</v>
          </cell>
          <cell r="D2437" t="str">
            <v>A</v>
          </cell>
          <cell r="E2437" t="str">
            <v>PYER</v>
          </cell>
          <cell r="F2437" t="str">
            <v>IE</v>
          </cell>
          <cell r="I2437">
            <v>5.8</v>
          </cell>
          <cell r="J2437">
            <v>5.0999999999999996</v>
          </cell>
          <cell r="K2437">
            <v>4</v>
          </cell>
          <cell r="L2437">
            <v>3.7</v>
          </cell>
          <cell r="M2437">
            <v>3.4</v>
          </cell>
        </row>
        <row r="2438">
          <cell r="A2438" t="str">
            <v>GOV_2007_A_IT_PYER</v>
          </cell>
          <cell r="B2438" t="str">
            <v>GOV</v>
          </cell>
          <cell r="C2438">
            <v>2007</v>
          </cell>
          <cell r="D2438" t="str">
            <v>A</v>
          </cell>
          <cell r="E2438" t="str">
            <v>PYER</v>
          </cell>
          <cell r="F2438" t="str">
            <v>IT</v>
          </cell>
          <cell r="H2438">
            <v>1.2</v>
          </cell>
          <cell r="I2438">
            <v>1.5</v>
          </cell>
          <cell r="J2438">
            <v>1.5</v>
          </cell>
          <cell r="K2438">
            <v>1.5</v>
          </cell>
          <cell r="L2438">
            <v>1.5</v>
          </cell>
          <cell r="M2438">
            <v>1.6</v>
          </cell>
          <cell r="N2438">
            <v>1.7</v>
          </cell>
        </row>
        <row r="2439">
          <cell r="A2439" t="str">
            <v>GOV_2007_A_LU_PYER</v>
          </cell>
          <cell r="B2439" t="str">
            <v>GOV</v>
          </cell>
          <cell r="C2439">
            <v>2007</v>
          </cell>
          <cell r="D2439" t="str">
            <v>A</v>
          </cell>
          <cell r="E2439" t="str">
            <v>PYER</v>
          </cell>
          <cell r="F2439" t="str">
            <v>LU</v>
          </cell>
          <cell r="I2439">
            <v>4.7</v>
          </cell>
          <cell r="J2439">
            <v>4.5999999999999996</v>
          </cell>
          <cell r="K2439">
            <v>4.5999999999999996</v>
          </cell>
          <cell r="L2439">
            <v>4.5999999999999996</v>
          </cell>
          <cell r="M2439">
            <v>4.5999999999999996</v>
          </cell>
        </row>
        <row r="2440">
          <cell r="A2440" t="str">
            <v>GOV_2007_A_NL_PYER</v>
          </cell>
          <cell r="B2440" t="str">
            <v>GOV</v>
          </cell>
          <cell r="C2440">
            <v>2007</v>
          </cell>
          <cell r="D2440" t="str">
            <v>A</v>
          </cell>
          <cell r="E2440" t="str">
            <v>PYER</v>
          </cell>
          <cell r="F2440" t="str">
            <v>NL</v>
          </cell>
          <cell r="I2440">
            <v>2</v>
          </cell>
          <cell r="J2440">
            <v>2.1</v>
          </cell>
          <cell r="K2440">
            <v>2.1</v>
          </cell>
          <cell r="L2440">
            <v>2.1</v>
          </cell>
          <cell r="M2440">
            <v>2</v>
          </cell>
        </row>
        <row r="2441">
          <cell r="A2441" t="str">
            <v>GOV_2007_A_AT_PYER</v>
          </cell>
          <cell r="B2441" t="str">
            <v>GOV</v>
          </cell>
          <cell r="C2441">
            <v>2007</v>
          </cell>
          <cell r="D2441" t="str">
            <v>A</v>
          </cell>
          <cell r="E2441" t="str">
            <v>PYER</v>
          </cell>
          <cell r="F2441" t="str">
            <v>AT</v>
          </cell>
          <cell r="H2441" t="str">
            <v>.</v>
          </cell>
          <cell r="I2441">
            <v>2.2000000000000002</v>
          </cell>
          <cell r="J2441">
            <v>2.4</v>
          </cell>
          <cell r="K2441">
            <v>2.4</v>
          </cell>
          <cell r="L2441">
            <v>2.4</v>
          </cell>
          <cell r="M2441">
            <v>2.2000000000000002</v>
          </cell>
          <cell r="N2441" t="str">
            <v>.</v>
          </cell>
        </row>
        <row r="2442">
          <cell r="A2442" t="str">
            <v>GOV_2007_A_PT_PYER</v>
          </cell>
          <cell r="B2442" t="str">
            <v>GOV</v>
          </cell>
          <cell r="C2442">
            <v>2007</v>
          </cell>
          <cell r="D2442" t="str">
            <v>A</v>
          </cell>
          <cell r="E2442" t="str">
            <v>PYER</v>
          </cell>
          <cell r="F2442" t="str">
            <v>PT</v>
          </cell>
        </row>
        <row r="2443">
          <cell r="A2443" t="str">
            <v>GOV_2007_A_FI_PYER</v>
          </cell>
          <cell r="B2443" t="str">
            <v>GOV</v>
          </cell>
          <cell r="C2443">
            <v>2007</v>
          </cell>
          <cell r="D2443" t="str">
            <v>A</v>
          </cell>
          <cell r="E2443" t="str">
            <v>PYER</v>
          </cell>
          <cell r="F2443" t="str">
            <v>FI</v>
          </cell>
          <cell r="I2443">
            <v>3.3</v>
          </cell>
          <cell r="J2443">
            <v>3.7</v>
          </cell>
          <cell r="K2443">
            <v>3.3</v>
          </cell>
          <cell r="L2443">
            <v>3.1</v>
          </cell>
          <cell r="M2443">
            <v>2.6</v>
          </cell>
          <cell r="N2443">
            <v>2.2000000000000002</v>
          </cell>
        </row>
        <row r="2444">
          <cell r="A2444" t="str">
            <v>GOV_2007_A_CZ_PYER</v>
          </cell>
          <cell r="B2444" t="str">
            <v>GOV</v>
          </cell>
          <cell r="C2444">
            <v>2007</v>
          </cell>
          <cell r="D2444" t="str">
            <v>A</v>
          </cell>
          <cell r="E2444" t="str">
            <v>PYER</v>
          </cell>
          <cell r="F2444" t="str">
            <v>CZ</v>
          </cell>
          <cell r="I2444">
            <v>5.3</v>
          </cell>
          <cell r="J2444">
            <v>5.2</v>
          </cell>
          <cell r="K2444">
            <v>5.5</v>
          </cell>
          <cell r="L2444">
            <v>5.6</v>
          </cell>
          <cell r="M2444">
            <v>5.7</v>
          </cell>
        </row>
        <row r="2445">
          <cell r="A2445" t="str">
            <v>GOV_2007_A_DK_PYER</v>
          </cell>
          <cell r="B2445" t="str">
            <v>GOV</v>
          </cell>
          <cell r="C2445">
            <v>2007</v>
          </cell>
          <cell r="D2445" t="str">
            <v>A</v>
          </cell>
          <cell r="E2445" t="str">
            <v>PYER</v>
          </cell>
          <cell r="F2445" t="str">
            <v>DK</v>
          </cell>
          <cell r="I2445">
            <v>2.2999999999999998</v>
          </cell>
          <cell r="J2445">
            <v>1.6</v>
          </cell>
          <cell r="K2445">
            <v>1.6</v>
          </cell>
          <cell r="L2445">
            <v>1.5</v>
          </cell>
          <cell r="M2445">
            <v>1.4</v>
          </cell>
          <cell r="N2445" t="str">
            <v>.</v>
          </cell>
        </row>
        <row r="2446">
          <cell r="A2446" t="str">
            <v>GOV_2007_A_EE_PYER</v>
          </cell>
          <cell r="B2446" t="str">
            <v>GOV</v>
          </cell>
          <cell r="C2446">
            <v>2007</v>
          </cell>
          <cell r="D2446" t="str">
            <v>A</v>
          </cell>
          <cell r="E2446" t="str">
            <v>PYER</v>
          </cell>
          <cell r="F2446" t="str">
            <v>EE</v>
          </cell>
          <cell r="I2446">
            <v>10.6</v>
          </cell>
          <cell r="J2446">
            <v>7.9</v>
          </cell>
          <cell r="K2446">
            <v>7.4</v>
          </cell>
          <cell r="L2446">
            <v>6.8</v>
          </cell>
          <cell r="M2446">
            <v>6.6</v>
          </cell>
          <cell r="N2446">
            <v>6.5</v>
          </cell>
        </row>
        <row r="2447">
          <cell r="A2447" t="str">
            <v>GOV_2007_A_CY_PYER</v>
          </cell>
          <cell r="B2447" t="str">
            <v>GOV</v>
          </cell>
          <cell r="C2447">
            <v>2007</v>
          </cell>
          <cell r="D2447" t="str">
            <v>A</v>
          </cell>
          <cell r="E2447" t="str">
            <v>PYER</v>
          </cell>
          <cell r="F2447" t="str">
            <v>CY</v>
          </cell>
          <cell r="I2447">
            <v>3.7</v>
          </cell>
          <cell r="J2447">
            <v>3.7</v>
          </cell>
          <cell r="K2447">
            <v>3.7</v>
          </cell>
          <cell r="L2447">
            <v>3.7</v>
          </cell>
          <cell r="M2447">
            <v>3.7</v>
          </cell>
          <cell r="N2447">
            <v>3.7</v>
          </cell>
        </row>
        <row r="2448">
          <cell r="A2448" t="str">
            <v>GOV_2007_A_LV_PYER</v>
          </cell>
          <cell r="B2448" t="str">
            <v>GOV</v>
          </cell>
          <cell r="C2448">
            <v>2007</v>
          </cell>
          <cell r="D2448" t="str">
            <v>A</v>
          </cell>
          <cell r="E2448" t="str">
            <v>PYER</v>
          </cell>
          <cell r="F2448" t="str">
            <v>LV</v>
          </cell>
          <cell r="I2448">
            <v>10</v>
          </cell>
          <cell r="J2448">
            <v>9.9</v>
          </cell>
          <cell r="K2448">
            <v>9.1</v>
          </cell>
          <cell r="L2448">
            <v>8.3000000000000007</v>
          </cell>
          <cell r="M2448">
            <v>8</v>
          </cell>
        </row>
        <row r="2449">
          <cell r="A2449" t="str">
            <v>GOV_2007_A_LT_PYER</v>
          </cell>
          <cell r="B2449" t="str">
            <v>GOV</v>
          </cell>
          <cell r="C2449">
            <v>2007</v>
          </cell>
          <cell r="D2449" t="str">
            <v>A</v>
          </cell>
          <cell r="E2449" t="str">
            <v>PYER</v>
          </cell>
          <cell r="F2449" t="str">
            <v>LT</v>
          </cell>
          <cell r="I2449">
            <v>7.2</v>
          </cell>
          <cell r="J2449">
            <v>7</v>
          </cell>
          <cell r="K2449">
            <v>6.6</v>
          </cell>
          <cell r="L2449">
            <v>6.3</v>
          </cell>
          <cell r="M2449">
            <v>5.9</v>
          </cell>
        </row>
        <row r="2450">
          <cell r="A2450" t="str">
            <v>GOV_2007_A_HU_PYER</v>
          </cell>
          <cell r="B2450" t="str">
            <v>GOV</v>
          </cell>
          <cell r="C2450">
            <v>2007</v>
          </cell>
          <cell r="D2450" t="str">
            <v>A</v>
          </cell>
          <cell r="E2450" t="str">
            <v>PYER</v>
          </cell>
          <cell r="F2450" t="str">
            <v>HU</v>
          </cell>
          <cell r="I2450">
            <v>4</v>
          </cell>
          <cell r="J2450">
            <v>3.8</v>
          </cell>
          <cell r="K2450">
            <v>3.7</v>
          </cell>
          <cell r="L2450">
            <v>3.6</v>
          </cell>
          <cell r="M2450">
            <v>3.6</v>
          </cell>
          <cell r="N2450">
            <v>3.7</v>
          </cell>
        </row>
        <row r="2451">
          <cell r="A2451" t="str">
            <v>GOV_2007_A_MT_PYER</v>
          </cell>
          <cell r="B2451" t="str">
            <v>GOV</v>
          </cell>
          <cell r="C2451">
            <v>2007</v>
          </cell>
          <cell r="D2451" t="str">
            <v>A</v>
          </cell>
          <cell r="E2451" t="str">
            <v>PYER</v>
          </cell>
          <cell r="F2451" t="str">
            <v>MT</v>
          </cell>
          <cell r="I2451">
            <v>2.8</v>
          </cell>
          <cell r="J2451">
            <v>2.4</v>
          </cell>
          <cell r="K2451">
            <v>2.2999999999999998</v>
          </cell>
          <cell r="L2451">
            <v>1.9</v>
          </cell>
          <cell r="M2451">
            <v>2</v>
          </cell>
        </row>
        <row r="2452">
          <cell r="A2452" t="str">
            <v>GOV_2007_A_PL_PYER</v>
          </cell>
          <cell r="B2452" t="str">
            <v>GOV</v>
          </cell>
          <cell r="C2452">
            <v>2007</v>
          </cell>
          <cell r="D2452" t="str">
            <v>A</v>
          </cell>
          <cell r="E2452" t="str">
            <v>PYER</v>
          </cell>
          <cell r="F2452" t="str">
            <v>PL</v>
          </cell>
        </row>
        <row r="2453">
          <cell r="A2453" t="str">
            <v>GOV_2007_A_SI_PYER</v>
          </cell>
          <cell r="B2453" t="str">
            <v>GOV</v>
          </cell>
          <cell r="C2453">
            <v>2007</v>
          </cell>
          <cell r="D2453" t="str">
            <v>A</v>
          </cell>
          <cell r="E2453" t="str">
            <v>PYER</v>
          </cell>
          <cell r="F2453" t="str">
            <v>SI</v>
          </cell>
          <cell r="I2453">
            <v>4.4000000000000004</v>
          </cell>
          <cell r="J2453">
            <v>5.8</v>
          </cell>
          <cell r="K2453">
            <v>4.3</v>
          </cell>
          <cell r="L2453">
            <v>4.2</v>
          </cell>
          <cell r="M2453">
            <v>4.7</v>
          </cell>
          <cell r="N2453" t="str">
            <v>.</v>
          </cell>
        </row>
        <row r="2454">
          <cell r="A2454" t="str">
            <v>GOV_2007_A_SK_PYER</v>
          </cell>
          <cell r="B2454" t="str">
            <v>GOV</v>
          </cell>
          <cell r="C2454">
            <v>2007</v>
          </cell>
          <cell r="D2454" t="str">
            <v>A</v>
          </cell>
          <cell r="E2454" t="str">
            <v>PYER</v>
          </cell>
          <cell r="F2454" t="str">
            <v>SK</v>
          </cell>
          <cell r="I2454">
            <v>7.3</v>
          </cell>
          <cell r="J2454">
            <v>8.5</v>
          </cell>
          <cell r="K2454">
            <v>7.1</v>
          </cell>
          <cell r="L2454">
            <v>5.8</v>
          </cell>
          <cell r="M2454">
            <v>5.0999999999999996</v>
          </cell>
          <cell r="N2454" t="str">
            <v>.</v>
          </cell>
        </row>
        <row r="2455">
          <cell r="A2455" t="str">
            <v>GOV_2007_A_SE_PYER</v>
          </cell>
          <cell r="B2455" t="str">
            <v>GOV</v>
          </cell>
          <cell r="C2455">
            <v>2007</v>
          </cell>
          <cell r="D2455" t="str">
            <v>A</v>
          </cell>
          <cell r="E2455" t="str">
            <v>PYER</v>
          </cell>
          <cell r="F2455" t="str">
            <v>SE</v>
          </cell>
          <cell r="G2455" t="str">
            <v>-</v>
          </cell>
          <cell r="H2455" t="str">
            <v>-</v>
          </cell>
          <cell r="I2455" t="str">
            <v>-</v>
          </cell>
          <cell r="J2455" t="str">
            <v>-</v>
          </cell>
          <cell r="K2455" t="str">
            <v>-</v>
          </cell>
          <cell r="L2455" t="str">
            <v>-</v>
          </cell>
          <cell r="M2455" t="str">
            <v>-</v>
          </cell>
        </row>
        <row r="2456">
          <cell r="A2456" t="str">
            <v>GOV_2007_A_GB_PYER</v>
          </cell>
          <cell r="B2456" t="str">
            <v>GOV</v>
          </cell>
          <cell r="C2456">
            <v>2007</v>
          </cell>
          <cell r="D2456" t="str">
            <v>A</v>
          </cell>
          <cell r="E2456" t="str">
            <v>PYER</v>
          </cell>
          <cell r="F2456" t="str">
            <v>GB</v>
          </cell>
          <cell r="G2456" t="str">
            <v>-</v>
          </cell>
          <cell r="H2456" t="str">
            <v>-</v>
          </cell>
          <cell r="I2456" t="str">
            <v>-</v>
          </cell>
          <cell r="J2456" t="str">
            <v>-</v>
          </cell>
          <cell r="K2456" t="str">
            <v>-</v>
          </cell>
          <cell r="L2456" t="str">
            <v>-</v>
          </cell>
          <cell r="M2456" t="str">
            <v>-</v>
          </cell>
          <cell r="N2456" t="str">
            <v>-</v>
          </cell>
          <cell r="O2456" t="str">
            <v>-</v>
          </cell>
        </row>
        <row r="2457">
          <cell r="A2457" t="str">
            <v>GOV_2007_A_D3_PYER</v>
          </cell>
          <cell r="B2457" t="str">
            <v>GOV</v>
          </cell>
          <cell r="C2457">
            <v>2007</v>
          </cell>
          <cell r="D2457" t="str">
            <v>A</v>
          </cell>
          <cell r="E2457" t="str">
            <v>PYER</v>
          </cell>
          <cell r="F2457" t="str">
            <v>D3</v>
          </cell>
        </row>
        <row r="2458">
          <cell r="A2458" t="str">
            <v>GOV_2007_A_BE_GAP</v>
          </cell>
          <cell r="B2458" t="str">
            <v>GOV</v>
          </cell>
          <cell r="C2458">
            <v>2007</v>
          </cell>
          <cell r="D2458" t="str">
            <v>A</v>
          </cell>
          <cell r="E2458" t="str">
            <v>GAP</v>
          </cell>
          <cell r="F2458" t="str">
            <v>BE</v>
          </cell>
          <cell r="I2458">
            <v>-0.3</v>
          </cell>
          <cell r="J2458">
            <v>-0.3</v>
          </cell>
          <cell r="K2458">
            <v>-0.3</v>
          </cell>
          <cell r="L2458">
            <v>-0.2</v>
          </cell>
          <cell r="M2458">
            <v>-0.1</v>
          </cell>
        </row>
        <row r="2459">
          <cell r="A2459" t="str">
            <v>GOV_2007_A_DE_GAP</v>
          </cell>
          <cell r="B2459" t="str">
            <v>GOV</v>
          </cell>
          <cell r="C2459">
            <v>2007</v>
          </cell>
          <cell r="D2459" t="str">
            <v>A</v>
          </cell>
          <cell r="E2459" t="str">
            <v>GAP</v>
          </cell>
          <cell r="F2459" t="str">
            <v>DE</v>
          </cell>
          <cell r="I2459" t="str">
            <v>.</v>
          </cell>
          <cell r="J2459" t="str">
            <v>.</v>
          </cell>
          <cell r="K2459" t="str">
            <v>.</v>
          </cell>
          <cell r="L2459" t="str">
            <v>.</v>
          </cell>
          <cell r="M2459" t="str">
            <v>.</v>
          </cell>
          <cell r="N2459" t="str">
            <v>.</v>
          </cell>
        </row>
        <row r="2460">
          <cell r="A2460" t="str">
            <v>GOV_2007_A_GR_GAP</v>
          </cell>
          <cell r="B2460" t="str">
            <v>GOV</v>
          </cell>
          <cell r="C2460">
            <v>2007</v>
          </cell>
          <cell r="D2460" t="str">
            <v>A</v>
          </cell>
          <cell r="E2460" t="str">
            <v>GAP</v>
          </cell>
          <cell r="F2460" t="str">
            <v>GR</v>
          </cell>
          <cell r="I2460">
            <v>1.2</v>
          </cell>
          <cell r="J2460">
            <v>1.3</v>
          </cell>
          <cell r="K2460">
            <v>1.3</v>
          </cell>
          <cell r="L2460">
            <v>1.3</v>
          </cell>
          <cell r="M2460">
            <v>1.3</v>
          </cell>
        </row>
        <row r="2461">
          <cell r="A2461" t="str">
            <v>GOV_2007_A_ES_GAP</v>
          </cell>
          <cell r="B2461" t="str">
            <v>GOV</v>
          </cell>
          <cell r="C2461">
            <v>2007</v>
          </cell>
          <cell r="D2461" t="str">
            <v>A</v>
          </cell>
          <cell r="E2461" t="str">
            <v>GAP</v>
          </cell>
          <cell r="F2461" t="str">
            <v>ES</v>
          </cell>
          <cell r="I2461">
            <v>0.3</v>
          </cell>
          <cell r="J2461">
            <v>0.5</v>
          </cell>
          <cell r="K2461">
            <v>0.2</v>
          </cell>
          <cell r="L2461">
            <v>-0.1</v>
          </cell>
          <cell r="M2461">
            <v>-0.1</v>
          </cell>
        </row>
        <row r="2462">
          <cell r="A2462" t="str">
            <v>GOV_2007_A_FR_GAP</v>
          </cell>
          <cell r="B2462" t="str">
            <v>GOV</v>
          </cell>
          <cell r="C2462">
            <v>2007</v>
          </cell>
          <cell r="D2462" t="str">
            <v>A</v>
          </cell>
          <cell r="E2462" t="str">
            <v>GAP</v>
          </cell>
          <cell r="F2462" t="str">
            <v>FR</v>
          </cell>
          <cell r="H2462">
            <v>-0.4</v>
          </cell>
          <cell r="I2462">
            <v>-0.5</v>
          </cell>
          <cell r="J2462">
            <v>-0.6</v>
          </cell>
          <cell r="K2462">
            <v>-0.5</v>
          </cell>
          <cell r="L2462">
            <v>-0.2</v>
          </cell>
          <cell r="M2462">
            <v>-0.1</v>
          </cell>
          <cell r="N2462">
            <v>0</v>
          </cell>
          <cell r="O2462">
            <v>0</v>
          </cell>
        </row>
        <row r="2463">
          <cell r="A2463" t="str">
            <v>GOV_2007_A_IE_GAP</v>
          </cell>
          <cell r="B2463" t="str">
            <v>GOV</v>
          </cell>
          <cell r="C2463">
            <v>2007</v>
          </cell>
          <cell r="D2463" t="str">
            <v>A</v>
          </cell>
          <cell r="E2463" t="str">
            <v>GAP</v>
          </cell>
          <cell r="F2463" t="str">
            <v>IE</v>
          </cell>
          <cell r="I2463">
            <v>-0.3</v>
          </cell>
          <cell r="J2463">
            <v>-0.5</v>
          </cell>
          <cell r="K2463">
            <v>-1.5</v>
          </cell>
          <cell r="L2463">
            <v>-1.7</v>
          </cell>
          <cell r="M2463">
            <v>-1</v>
          </cell>
        </row>
        <row r="2464">
          <cell r="A2464" t="str">
            <v>GOV_2007_A_IT_GAP</v>
          </cell>
          <cell r="B2464" t="str">
            <v>GOV</v>
          </cell>
          <cell r="C2464">
            <v>2007</v>
          </cell>
          <cell r="D2464" t="str">
            <v>A</v>
          </cell>
          <cell r="E2464" t="str">
            <v>GAP</v>
          </cell>
          <cell r="F2464" t="str">
            <v>IT</v>
          </cell>
          <cell r="H2464">
            <v>-1.3</v>
          </cell>
          <cell r="I2464">
            <v>-1</v>
          </cell>
          <cell r="J2464">
            <v>-0.5</v>
          </cell>
          <cell r="K2464">
            <v>-0.5</v>
          </cell>
          <cell r="L2464">
            <v>-0.4</v>
          </cell>
          <cell r="M2464">
            <v>-0.4</v>
          </cell>
          <cell r="N2464">
            <v>-0.3</v>
          </cell>
        </row>
        <row r="2465">
          <cell r="A2465" t="str">
            <v>GOV_2007_A_LU_GAP</v>
          </cell>
          <cell r="B2465" t="str">
            <v>GOV</v>
          </cell>
          <cell r="C2465">
            <v>2007</v>
          </cell>
          <cell r="D2465" t="str">
            <v>A</v>
          </cell>
          <cell r="E2465" t="str">
            <v>GAP</v>
          </cell>
          <cell r="F2465" t="str">
            <v>LU</v>
          </cell>
          <cell r="I2465">
            <v>-0.9</v>
          </cell>
          <cell r="J2465">
            <v>0.4</v>
          </cell>
          <cell r="K2465">
            <v>0.3</v>
          </cell>
          <cell r="L2465">
            <v>0.7</v>
          </cell>
          <cell r="M2465">
            <v>0.2</v>
          </cell>
        </row>
        <row r="2466">
          <cell r="A2466" t="str">
            <v>GOV_2007_A_NL_GAP</v>
          </cell>
          <cell r="B2466" t="str">
            <v>GOV</v>
          </cell>
          <cell r="C2466">
            <v>2007</v>
          </cell>
          <cell r="D2466" t="str">
            <v>A</v>
          </cell>
          <cell r="E2466" t="str">
            <v>GAP</v>
          </cell>
          <cell r="F2466" t="str">
            <v>NL</v>
          </cell>
          <cell r="I2466">
            <v>-0.8</v>
          </cell>
          <cell r="J2466">
            <v>-0.2</v>
          </cell>
          <cell r="K2466">
            <v>2</v>
          </cell>
          <cell r="L2466">
            <v>-0.1</v>
          </cell>
          <cell r="M2466">
            <v>-0.3</v>
          </cell>
        </row>
        <row r="2467">
          <cell r="A2467" t="str">
            <v>GOV_2007_A_AT_GAP</v>
          </cell>
          <cell r="B2467" t="str">
            <v>GOV</v>
          </cell>
          <cell r="C2467">
            <v>2007</v>
          </cell>
          <cell r="D2467" t="str">
            <v>A</v>
          </cell>
          <cell r="E2467" t="str">
            <v>GAP</v>
          </cell>
          <cell r="F2467" t="str">
            <v>AT</v>
          </cell>
          <cell r="H2467" t="str">
            <v>.</v>
          </cell>
          <cell r="I2467">
            <v>-0.4</v>
          </cell>
          <cell r="J2467">
            <v>0.6</v>
          </cell>
          <cell r="K2467">
            <v>0.6</v>
          </cell>
          <cell r="L2467">
            <v>0.8</v>
          </cell>
          <cell r="M2467">
            <v>1</v>
          </cell>
          <cell r="N2467" t="str">
            <v>.</v>
          </cell>
        </row>
        <row r="2468">
          <cell r="A2468" t="str">
            <v>GOV_2007_A_PT_GAP</v>
          </cell>
          <cell r="B2468" t="str">
            <v>GOV</v>
          </cell>
          <cell r="C2468">
            <v>2007</v>
          </cell>
          <cell r="D2468" t="str">
            <v>A</v>
          </cell>
          <cell r="E2468" t="str">
            <v>GAP</v>
          </cell>
          <cell r="F2468" t="str">
            <v>PT</v>
          </cell>
          <cell r="I2468">
            <v>-2.4</v>
          </cell>
          <cell r="J2468">
            <v>-2.2000000000000002</v>
          </cell>
          <cell r="K2468">
            <v>-1.7</v>
          </cell>
          <cell r="L2468">
            <v>-1</v>
          </cell>
          <cell r="M2468">
            <v>0</v>
          </cell>
          <cell r="N2468">
            <v>0.6</v>
          </cell>
        </row>
        <row r="2469">
          <cell r="A2469" t="str">
            <v>GOV_2007_A_FI_GAP</v>
          </cell>
          <cell r="B2469" t="str">
            <v>GOV</v>
          </cell>
          <cell r="C2469">
            <v>2007</v>
          </cell>
          <cell r="D2469" t="str">
            <v>A</v>
          </cell>
          <cell r="E2469" t="str">
            <v>GAP</v>
          </cell>
          <cell r="F2469" t="str">
            <v>FI</v>
          </cell>
          <cell r="I2469">
            <v>-0.2</v>
          </cell>
          <cell r="J2469">
            <v>0.4</v>
          </cell>
          <cell r="K2469">
            <v>0.3</v>
          </cell>
          <cell r="L2469">
            <v>0.2</v>
          </cell>
          <cell r="M2469">
            <v>0.1</v>
          </cell>
          <cell r="N2469">
            <v>0</v>
          </cell>
        </row>
        <row r="2470">
          <cell r="A2470" t="str">
            <v>GOV_2007_A_CZ_GAP</v>
          </cell>
          <cell r="B2470" t="str">
            <v>GOV</v>
          </cell>
          <cell r="C2470">
            <v>2007</v>
          </cell>
          <cell r="D2470" t="str">
            <v>A</v>
          </cell>
          <cell r="E2470" t="str">
            <v>GAP</v>
          </cell>
          <cell r="F2470" t="str">
            <v>CZ</v>
          </cell>
          <cell r="I2470">
            <v>0.7</v>
          </cell>
          <cell r="J2470">
            <v>1.3</v>
          </cell>
          <cell r="K2470">
            <v>0.9</v>
          </cell>
          <cell r="L2470">
            <v>0.4</v>
          </cell>
          <cell r="M2470">
            <v>0</v>
          </cell>
        </row>
        <row r="2471">
          <cell r="A2471" t="str">
            <v>GOV_2007_A_DK_GAP</v>
          </cell>
          <cell r="B2471" t="str">
            <v>GOV</v>
          </cell>
          <cell r="C2471">
            <v>2007</v>
          </cell>
          <cell r="D2471" t="str">
            <v>A</v>
          </cell>
          <cell r="E2471" t="str">
            <v>GAP</v>
          </cell>
          <cell r="F2471" t="str">
            <v>DK</v>
          </cell>
          <cell r="I2471">
            <v>1.8</v>
          </cell>
          <cell r="J2471">
            <v>2.1</v>
          </cell>
          <cell r="K2471">
            <v>1.8</v>
          </cell>
          <cell r="L2471">
            <v>1.4</v>
          </cell>
          <cell r="M2471">
            <v>0.5</v>
          </cell>
          <cell r="N2471" t="str">
            <v>.</v>
          </cell>
        </row>
        <row r="2472">
          <cell r="A2472" t="str">
            <v>GOV_2007_A_EE_GAP</v>
          </cell>
          <cell r="B2472" t="str">
            <v>GOV</v>
          </cell>
          <cell r="C2472">
            <v>2007</v>
          </cell>
          <cell r="D2472" t="str">
            <v>A</v>
          </cell>
          <cell r="E2472" t="str">
            <v>GAP</v>
          </cell>
          <cell r="F2472" t="str">
            <v>EE</v>
          </cell>
          <cell r="I2472">
            <v>1.7</v>
          </cell>
          <cell r="J2472">
            <v>1.2</v>
          </cell>
          <cell r="K2472">
            <v>-0.8</v>
          </cell>
          <cell r="L2472">
            <v>-1.5</v>
          </cell>
          <cell r="M2472">
            <v>-1.3</v>
          </cell>
          <cell r="N2472">
            <v>-0.8</v>
          </cell>
        </row>
        <row r="2473">
          <cell r="A2473" t="str">
            <v>GOV_2007_A_CY_GAP</v>
          </cell>
          <cell r="B2473" t="str">
            <v>GOV</v>
          </cell>
          <cell r="C2473">
            <v>2007</v>
          </cell>
          <cell r="D2473" t="str">
            <v>A</v>
          </cell>
          <cell r="E2473" t="str">
            <v>GAP</v>
          </cell>
          <cell r="F2473" t="str">
            <v>CY</v>
          </cell>
          <cell r="I2473">
            <v>-1</v>
          </cell>
          <cell r="J2473">
            <v>-0.7</v>
          </cell>
          <cell r="K2473">
            <v>-0.6</v>
          </cell>
          <cell r="L2473">
            <v>-0.6</v>
          </cell>
          <cell r="M2473">
            <v>-0.4</v>
          </cell>
          <cell r="N2473">
            <v>0</v>
          </cell>
        </row>
        <row r="2474">
          <cell r="A2474" t="str">
            <v>GOV_2007_A_LV_GAP</v>
          </cell>
          <cell r="B2474" t="str">
            <v>GOV</v>
          </cell>
          <cell r="C2474">
            <v>2007</v>
          </cell>
          <cell r="D2474" t="str">
            <v>A</v>
          </cell>
          <cell r="E2474" t="str">
            <v>GAP</v>
          </cell>
          <cell r="F2474" t="str">
            <v>LV</v>
          </cell>
          <cell r="I2474">
            <v>1.5</v>
          </cell>
          <cell r="J2474">
            <v>2.1</v>
          </cell>
          <cell r="K2474">
            <v>0.7</v>
          </cell>
          <cell r="L2474">
            <v>-0.5</v>
          </cell>
          <cell r="M2474">
            <v>-1.5</v>
          </cell>
        </row>
        <row r="2475">
          <cell r="A2475" t="str">
            <v>GOV_2007_A_LT_GAP</v>
          </cell>
          <cell r="B2475" t="str">
            <v>GOV</v>
          </cell>
          <cell r="C2475">
            <v>2007</v>
          </cell>
          <cell r="D2475" t="str">
            <v>A</v>
          </cell>
          <cell r="E2475" t="str">
            <v>GAP</v>
          </cell>
          <cell r="F2475" t="str">
            <v>LT</v>
          </cell>
          <cell r="I2475">
            <v>1.1000000000000001</v>
          </cell>
          <cell r="J2475">
            <v>3.8</v>
          </cell>
          <cell r="K2475">
            <v>2.4</v>
          </cell>
          <cell r="L2475">
            <v>0.7</v>
          </cell>
          <cell r="M2475">
            <v>0</v>
          </cell>
        </row>
        <row r="2476">
          <cell r="A2476" t="str">
            <v>GOV_2007_A_HU_GAP</v>
          </cell>
          <cell r="B2476" t="str">
            <v>GOV</v>
          </cell>
          <cell r="C2476">
            <v>2007</v>
          </cell>
          <cell r="D2476" t="str">
            <v>A</v>
          </cell>
          <cell r="E2476" t="str">
            <v>GAP</v>
          </cell>
          <cell r="F2476" t="str">
            <v>HU</v>
          </cell>
          <cell r="I2476">
            <v>0.8</v>
          </cell>
          <cell r="J2476">
            <v>-0.8</v>
          </cell>
          <cell r="K2476">
            <v>-1.4</v>
          </cell>
          <cell r="L2476">
            <v>-1</v>
          </cell>
          <cell r="M2476">
            <v>-0.4</v>
          </cell>
          <cell r="N2476">
            <v>0.2</v>
          </cell>
        </row>
        <row r="2477">
          <cell r="A2477" t="str">
            <v>GOV_2007_A_MT_GAP</v>
          </cell>
          <cell r="B2477" t="str">
            <v>GOV</v>
          </cell>
          <cell r="C2477">
            <v>2007</v>
          </cell>
          <cell r="D2477" t="str">
            <v>A</v>
          </cell>
          <cell r="E2477" t="str">
            <v>GAP</v>
          </cell>
          <cell r="F2477" t="str">
            <v>MT</v>
          </cell>
          <cell r="I2477">
            <v>-2.4</v>
          </cell>
          <cell r="J2477">
            <v>-1.3</v>
          </cell>
          <cell r="K2477">
            <v>-0.6</v>
          </cell>
          <cell r="L2477">
            <v>0.7</v>
          </cell>
          <cell r="M2477">
            <v>2</v>
          </cell>
        </row>
        <row r="2478">
          <cell r="A2478" t="str">
            <v>GOV_2007_A_PL_GAP</v>
          </cell>
          <cell r="B2478" t="str">
            <v>GOV</v>
          </cell>
          <cell r="C2478">
            <v>2007</v>
          </cell>
          <cell r="D2478" t="str">
            <v>A</v>
          </cell>
          <cell r="E2478" t="str">
            <v>GAP</v>
          </cell>
          <cell r="F2478" t="str">
            <v>PL</v>
          </cell>
        </row>
        <row r="2479">
          <cell r="A2479" t="str">
            <v>GOV_2007_A_SI_GAP</v>
          </cell>
          <cell r="B2479" t="str">
            <v>GOV</v>
          </cell>
          <cell r="C2479">
            <v>2007</v>
          </cell>
          <cell r="D2479" t="str">
            <v>A</v>
          </cell>
          <cell r="E2479" t="str">
            <v>GAP</v>
          </cell>
          <cell r="F2479" t="str">
            <v>SI</v>
          </cell>
          <cell r="I2479">
            <v>0.4</v>
          </cell>
          <cell r="J2479">
            <v>0.4</v>
          </cell>
          <cell r="K2479">
            <v>0.7</v>
          </cell>
          <cell r="L2479">
            <v>0.6</v>
          </cell>
          <cell r="M2479">
            <v>0.4</v>
          </cell>
          <cell r="N2479" t="str">
            <v>.</v>
          </cell>
        </row>
        <row r="2480">
          <cell r="A2480" t="str">
            <v>GOV_2007_A_SK_GAP</v>
          </cell>
          <cell r="B2480" t="str">
            <v>GOV</v>
          </cell>
          <cell r="C2480">
            <v>2007</v>
          </cell>
          <cell r="D2480" t="str">
            <v>A</v>
          </cell>
          <cell r="E2480" t="str">
            <v>GAP</v>
          </cell>
          <cell r="F2480" t="str">
            <v>SK</v>
          </cell>
          <cell r="I2480">
            <v>0</v>
          </cell>
          <cell r="J2480">
            <v>0.3</v>
          </cell>
          <cell r="K2480">
            <v>0.1</v>
          </cell>
          <cell r="L2480">
            <v>0</v>
          </cell>
          <cell r="M2480">
            <v>0</v>
          </cell>
          <cell r="N2480" t="str">
            <v>.</v>
          </cell>
        </row>
        <row r="2481">
          <cell r="A2481" t="str">
            <v>GOV_2007_A_SE_GAP</v>
          </cell>
          <cell r="B2481" t="str">
            <v>GOV</v>
          </cell>
          <cell r="C2481">
            <v>2007</v>
          </cell>
          <cell r="D2481" t="str">
            <v>A</v>
          </cell>
          <cell r="E2481" t="str">
            <v>GAP</v>
          </cell>
          <cell r="F2481" t="str">
            <v>SE</v>
          </cell>
          <cell r="G2481" t="str">
            <v>-</v>
          </cell>
          <cell r="H2481" t="str">
            <v>-</v>
          </cell>
          <cell r="I2481">
            <v>0.6</v>
          </cell>
          <cell r="J2481">
            <v>0.3</v>
          </cell>
          <cell r="K2481">
            <v>0.6</v>
          </cell>
          <cell r="L2481">
            <v>0.5</v>
          </cell>
          <cell r="M2481">
            <v>0.3</v>
          </cell>
        </row>
        <row r="2482">
          <cell r="A2482" t="str">
            <v>GOV_2007_A_GB_GAP</v>
          </cell>
          <cell r="B2482" t="str">
            <v>GOV</v>
          </cell>
          <cell r="C2482">
            <v>2007</v>
          </cell>
          <cell r="D2482" t="str">
            <v>A</v>
          </cell>
          <cell r="E2482" t="str">
            <v>GAP</v>
          </cell>
          <cell r="F2482" t="str">
            <v>GB</v>
          </cell>
          <cell r="G2482" t="str">
            <v>-</v>
          </cell>
          <cell r="H2482" t="str">
            <v>-</v>
          </cell>
          <cell r="I2482">
            <v>-0.1</v>
          </cell>
          <cell r="J2482">
            <v>0</v>
          </cell>
          <cell r="K2482">
            <v>-0.5</v>
          </cell>
          <cell r="L2482">
            <v>-0.3</v>
          </cell>
          <cell r="M2482">
            <v>-0.4</v>
          </cell>
          <cell r="N2482">
            <v>-0.4</v>
          </cell>
          <cell r="O2482">
            <v>-0.3</v>
          </cell>
        </row>
        <row r="2483">
          <cell r="A2483" t="str">
            <v>GOV_2007_A_D3_GAP</v>
          </cell>
          <cell r="B2483" t="str">
            <v>GOV</v>
          </cell>
          <cell r="C2483">
            <v>2007</v>
          </cell>
          <cell r="D2483" t="str">
            <v>A</v>
          </cell>
          <cell r="E2483" t="str">
            <v>GAP</v>
          </cell>
          <cell r="F2483" t="str">
            <v>D3</v>
          </cell>
        </row>
        <row r="2484">
          <cell r="A2484" t="str">
            <v>GOV_2007_A_BE_DEF</v>
          </cell>
          <cell r="B2484" t="str">
            <v>GOV</v>
          </cell>
          <cell r="C2484">
            <v>2007</v>
          </cell>
          <cell r="D2484" t="str">
            <v>A</v>
          </cell>
          <cell r="E2484" t="str">
            <v>DEF</v>
          </cell>
          <cell r="F2484" t="str">
            <v>BE</v>
          </cell>
          <cell r="H2484">
            <v>0.3</v>
          </cell>
          <cell r="I2484">
            <v>-0.2</v>
          </cell>
          <cell r="J2484">
            <v>0</v>
          </cell>
          <cell r="K2484">
            <v>0.3</v>
          </cell>
          <cell r="L2484">
            <v>0.7</v>
          </cell>
          <cell r="M2484">
            <v>1</v>
          </cell>
        </row>
        <row r="2485">
          <cell r="A2485" t="str">
            <v>GOV_2007_A_DE_DEF</v>
          </cell>
          <cell r="B2485" t="str">
            <v>GOV</v>
          </cell>
          <cell r="C2485">
            <v>2007</v>
          </cell>
          <cell r="D2485" t="str">
            <v>A</v>
          </cell>
          <cell r="E2485" t="str">
            <v>DEF</v>
          </cell>
          <cell r="F2485" t="str">
            <v>DE</v>
          </cell>
          <cell r="I2485">
            <v>-1.6</v>
          </cell>
          <cell r="J2485">
            <v>0</v>
          </cell>
          <cell r="K2485">
            <v>-0.5</v>
          </cell>
          <cell r="L2485">
            <v>0</v>
          </cell>
          <cell r="M2485">
            <v>0.5</v>
          </cell>
          <cell r="N2485">
            <v>0.5</v>
          </cell>
        </row>
        <row r="2486">
          <cell r="A2486" t="str">
            <v>GOV_2007_A_GR_DEF</v>
          </cell>
          <cell r="B2486" t="str">
            <v>GOV</v>
          </cell>
          <cell r="C2486">
            <v>2007</v>
          </cell>
          <cell r="D2486" t="str">
            <v>A</v>
          </cell>
          <cell r="E2486" t="str">
            <v>DEF</v>
          </cell>
          <cell r="F2486" t="str">
            <v>GR</v>
          </cell>
          <cell r="I2486">
            <v>-2.5011098908802021</v>
          </cell>
          <cell r="J2486">
            <v>-2.7</v>
          </cell>
          <cell r="K2486">
            <v>-1.6</v>
          </cell>
          <cell r="L2486">
            <v>-0.8</v>
          </cell>
          <cell r="M2486">
            <v>0</v>
          </cell>
        </row>
        <row r="2487">
          <cell r="A2487" t="str">
            <v>GOV_2007_A_ES_DEF</v>
          </cell>
          <cell r="B2487" t="str">
            <v>GOV</v>
          </cell>
          <cell r="C2487">
            <v>2007</v>
          </cell>
          <cell r="D2487" t="str">
            <v>A</v>
          </cell>
          <cell r="E2487" t="str">
            <v>DEF</v>
          </cell>
          <cell r="F2487" t="str">
            <v>ES</v>
          </cell>
          <cell r="I2487">
            <v>1.8290358161544782</v>
          </cell>
          <cell r="J2487">
            <v>1.8</v>
          </cell>
          <cell r="K2487">
            <v>1.2</v>
          </cell>
          <cell r="L2487">
            <v>1.2</v>
          </cell>
          <cell r="M2487">
            <v>1.2</v>
          </cell>
        </row>
        <row r="2488">
          <cell r="A2488" t="str">
            <v>GOV_2007_A_FR_DEF</v>
          </cell>
          <cell r="B2488" t="str">
            <v>GOV</v>
          </cell>
          <cell r="C2488">
            <v>2007</v>
          </cell>
          <cell r="D2488" t="str">
            <v>A</v>
          </cell>
          <cell r="E2488" t="str">
            <v>DEF</v>
          </cell>
          <cell r="F2488" t="str">
            <v>FR</v>
          </cell>
          <cell r="H2488">
            <v>-3</v>
          </cell>
          <cell r="I2488">
            <v>-2.5</v>
          </cell>
          <cell r="J2488">
            <v>-2.4</v>
          </cell>
          <cell r="K2488">
            <v>-2.2999999999999998</v>
          </cell>
          <cell r="L2488">
            <v>-1.7</v>
          </cell>
          <cell r="M2488">
            <v>-1.2</v>
          </cell>
          <cell r="N2488">
            <v>-0.6</v>
          </cell>
          <cell r="O2488">
            <v>0</v>
          </cell>
        </row>
        <row r="2489">
          <cell r="A2489" t="str">
            <v>GOV_2007_A_IE_DEF</v>
          </cell>
          <cell r="B2489" t="str">
            <v>GOV</v>
          </cell>
          <cell r="C2489">
            <v>2007</v>
          </cell>
          <cell r="D2489" t="str">
            <v>A</v>
          </cell>
          <cell r="E2489" t="str">
            <v>DEF</v>
          </cell>
          <cell r="F2489" t="str">
            <v>IE</v>
          </cell>
          <cell r="I2489">
            <v>2.9</v>
          </cell>
          <cell r="J2489">
            <v>0.5</v>
          </cell>
          <cell r="K2489">
            <v>-0.9</v>
          </cell>
          <cell r="L2489">
            <v>-1.1000000000000001</v>
          </cell>
          <cell r="M2489">
            <v>-1</v>
          </cell>
        </row>
        <row r="2490">
          <cell r="A2490" t="str">
            <v>GOV_2007_A_IT_DEF</v>
          </cell>
          <cell r="B2490" t="str">
            <v>GOV</v>
          </cell>
          <cell r="C2490">
            <v>2007</v>
          </cell>
          <cell r="D2490" t="str">
            <v>A</v>
          </cell>
          <cell r="E2490" t="str">
            <v>DEF</v>
          </cell>
          <cell r="F2490" t="str">
            <v>IT</v>
          </cell>
          <cell r="H2490">
            <v>-4.2</v>
          </cell>
          <cell r="I2490">
            <v>-4.4000000000000004</v>
          </cell>
          <cell r="J2490">
            <v>-2.4</v>
          </cell>
          <cell r="K2490">
            <v>-2.2000000000000002</v>
          </cell>
          <cell r="L2490">
            <v>-1.5</v>
          </cell>
          <cell r="M2490">
            <v>-0.7</v>
          </cell>
          <cell r="N2490">
            <v>0</v>
          </cell>
        </row>
        <row r="2491">
          <cell r="A2491" t="str">
            <v>GOV_2007_A_LU_DEF</v>
          </cell>
          <cell r="B2491" t="str">
            <v>GOV</v>
          </cell>
          <cell r="C2491">
            <v>2007</v>
          </cell>
          <cell r="D2491" t="str">
            <v>A</v>
          </cell>
          <cell r="E2491" t="str">
            <v>DEF</v>
          </cell>
          <cell r="F2491" t="str">
            <v>LU</v>
          </cell>
          <cell r="I2491">
            <v>0.7</v>
          </cell>
          <cell r="J2491">
            <v>1</v>
          </cell>
          <cell r="K2491">
            <v>0.8</v>
          </cell>
          <cell r="L2491">
            <v>1</v>
          </cell>
          <cell r="M2491">
            <v>1.2</v>
          </cell>
        </row>
        <row r="2492">
          <cell r="A2492" t="str">
            <v>GOV_2007_A_NL_DEF</v>
          </cell>
          <cell r="B2492" t="str">
            <v>GOV</v>
          </cell>
          <cell r="C2492">
            <v>2007</v>
          </cell>
          <cell r="D2492" t="str">
            <v>A</v>
          </cell>
          <cell r="E2492" t="str">
            <v>DEF</v>
          </cell>
          <cell r="F2492" t="str">
            <v>NL</v>
          </cell>
          <cell r="I2492">
            <v>0.6</v>
          </cell>
          <cell r="J2492">
            <v>-0.4</v>
          </cell>
          <cell r="K2492">
            <v>0.5</v>
          </cell>
          <cell r="L2492">
            <v>0.6</v>
          </cell>
          <cell r="M2492">
            <v>0.7</v>
          </cell>
          <cell r="N2492">
            <v>1</v>
          </cell>
        </row>
        <row r="2493">
          <cell r="A2493" t="str">
            <v>GOV_2007_A_AT_DEF</v>
          </cell>
          <cell r="B2493" t="str">
            <v>GOV</v>
          </cell>
          <cell r="C2493">
            <v>2007</v>
          </cell>
          <cell r="D2493" t="str">
            <v>A</v>
          </cell>
          <cell r="E2493" t="str">
            <v>DEF</v>
          </cell>
          <cell r="F2493" t="str">
            <v>AT</v>
          </cell>
          <cell r="I2493">
            <v>-1.4</v>
          </cell>
          <cell r="J2493">
            <v>-0.7</v>
          </cell>
          <cell r="K2493">
            <v>-0.6</v>
          </cell>
          <cell r="L2493">
            <v>-0.2</v>
          </cell>
          <cell r="M2493">
            <v>0.4</v>
          </cell>
        </row>
        <row r="2494">
          <cell r="A2494" t="str">
            <v>GOV_2007_A_PT_DEF</v>
          </cell>
          <cell r="B2494" t="str">
            <v>GOV</v>
          </cell>
          <cell r="C2494">
            <v>2007</v>
          </cell>
          <cell r="D2494" t="str">
            <v>A</v>
          </cell>
          <cell r="E2494" t="str">
            <v>DEF</v>
          </cell>
          <cell r="F2494" t="str">
            <v>PT</v>
          </cell>
          <cell r="I2494">
            <v>-3.9</v>
          </cell>
          <cell r="J2494">
            <v>-3</v>
          </cell>
          <cell r="K2494">
            <v>-2.4</v>
          </cell>
          <cell r="L2494">
            <v>-1.5</v>
          </cell>
          <cell r="M2494">
            <v>-0.4</v>
          </cell>
          <cell r="N2494">
            <v>-0.2</v>
          </cell>
        </row>
        <row r="2495">
          <cell r="A2495" t="str">
            <v>GOV_2007_A_FI_DEF</v>
          </cell>
          <cell r="B2495" t="str">
            <v>GOV</v>
          </cell>
          <cell r="C2495">
            <v>2007</v>
          </cell>
          <cell r="D2495" t="str">
            <v>A</v>
          </cell>
          <cell r="E2495" t="str">
            <v>DEF</v>
          </cell>
          <cell r="F2495" t="str">
            <v>FI</v>
          </cell>
          <cell r="I2495">
            <v>3.8</v>
          </cell>
          <cell r="J2495">
            <v>4.5</v>
          </cell>
          <cell r="K2495">
            <v>3.7</v>
          </cell>
          <cell r="L2495">
            <v>3.6</v>
          </cell>
          <cell r="M2495">
            <v>2.8</v>
          </cell>
          <cell r="N2495">
            <v>2.4</v>
          </cell>
        </row>
        <row r="2496">
          <cell r="A2496" t="str">
            <v>GOV_2007_A_CZ_DEF</v>
          </cell>
          <cell r="B2496" t="str">
            <v>GOV</v>
          </cell>
          <cell r="C2496">
            <v>2007</v>
          </cell>
          <cell r="D2496" t="str">
            <v>A</v>
          </cell>
          <cell r="E2496" t="str">
            <v>DEF</v>
          </cell>
          <cell r="F2496" t="str">
            <v>CZ</v>
          </cell>
          <cell r="I2496">
            <v>-2.9</v>
          </cell>
          <cell r="J2496">
            <v>-3.4</v>
          </cell>
          <cell r="K2496">
            <v>-2.9</v>
          </cell>
          <cell r="L2496">
            <v>-2.6</v>
          </cell>
          <cell r="M2496">
            <v>-2.2999999999999998</v>
          </cell>
        </row>
        <row r="2497">
          <cell r="A2497" t="str">
            <v>GOV_2007_A_DK_DEFP</v>
          </cell>
          <cell r="B2497" t="str">
            <v>GOV</v>
          </cell>
          <cell r="C2497">
            <v>2007</v>
          </cell>
          <cell r="D2497" t="str">
            <v>A</v>
          </cell>
          <cell r="E2497" t="str">
            <v>DEFP</v>
          </cell>
          <cell r="F2497" t="str">
            <v>DK</v>
          </cell>
        </row>
        <row r="2498">
          <cell r="A2498" t="str">
            <v>GOV_2007_A_DK_DEF</v>
          </cell>
          <cell r="B2498" t="str">
            <v>GOV</v>
          </cell>
          <cell r="C2498">
            <v>2007</v>
          </cell>
          <cell r="D2498" t="str">
            <v>A</v>
          </cell>
          <cell r="E2498" t="str">
            <v>DEF</v>
          </cell>
          <cell r="F2498" t="str">
            <v>DK</v>
          </cell>
          <cell r="I2498">
            <v>4.5999999999999996</v>
          </cell>
          <cell r="J2498">
            <v>3.8</v>
          </cell>
          <cell r="K2498">
            <v>3</v>
          </cell>
          <cell r="L2498">
            <v>2</v>
          </cell>
          <cell r="M2498">
            <v>1.2</v>
          </cell>
          <cell r="N2498" t="str">
            <v>.</v>
          </cell>
        </row>
        <row r="2499">
          <cell r="A2499" t="str">
            <v>GOV_2007_A_EE_DEF</v>
          </cell>
          <cell r="B2499" t="str">
            <v>GOV</v>
          </cell>
          <cell r="C2499">
            <v>2007</v>
          </cell>
          <cell r="D2499" t="str">
            <v>A</v>
          </cell>
          <cell r="E2499" t="str">
            <v>DEF</v>
          </cell>
          <cell r="F2499" t="str">
            <v>EE</v>
          </cell>
          <cell r="I2499">
            <v>3.6</v>
          </cell>
          <cell r="J2499">
            <v>2.6</v>
          </cell>
          <cell r="K2499">
            <v>1.3</v>
          </cell>
          <cell r="L2499">
            <v>1</v>
          </cell>
          <cell r="M2499">
            <v>0.9</v>
          </cell>
          <cell r="N2499">
            <v>0.8</v>
          </cell>
        </row>
        <row r="2500">
          <cell r="A2500" t="str">
            <v>GOV_2007_A_CY_DEF</v>
          </cell>
          <cell r="B2500" t="str">
            <v>GOV</v>
          </cell>
          <cell r="C2500">
            <v>2007</v>
          </cell>
          <cell r="D2500" t="str">
            <v>A</v>
          </cell>
          <cell r="E2500" t="str">
            <v>DEF</v>
          </cell>
          <cell r="F2500" t="str">
            <v>CY</v>
          </cell>
          <cell r="I2500">
            <v>-1.2</v>
          </cell>
          <cell r="J2500">
            <v>1.5</v>
          </cell>
          <cell r="K2500">
            <v>0.5</v>
          </cell>
          <cell r="L2500">
            <v>0.5</v>
          </cell>
          <cell r="M2500">
            <v>0.7</v>
          </cell>
          <cell r="N2500">
            <v>0.7</v>
          </cell>
        </row>
        <row r="2501">
          <cell r="A2501" t="str">
            <v>GOV_2007_A_LV_DEF</v>
          </cell>
          <cell r="B2501" t="str">
            <v>GOV</v>
          </cell>
          <cell r="C2501">
            <v>2007</v>
          </cell>
          <cell r="D2501" t="str">
            <v>A</v>
          </cell>
          <cell r="E2501" t="str">
            <v>DEF</v>
          </cell>
          <cell r="F2501" t="str">
            <v>LV</v>
          </cell>
          <cell r="I2501">
            <v>-0.3</v>
          </cell>
          <cell r="J2501">
            <v>0.3</v>
          </cell>
          <cell r="K2501">
            <v>0.7</v>
          </cell>
          <cell r="L2501">
            <v>1</v>
          </cell>
          <cell r="M2501">
            <v>1.2</v>
          </cell>
        </row>
        <row r="2502">
          <cell r="A2502" t="str">
            <v>GOV_2007_A_LT_DEF</v>
          </cell>
          <cell r="B2502" t="str">
            <v>GOV</v>
          </cell>
          <cell r="C2502">
            <v>2007</v>
          </cell>
          <cell r="D2502" t="str">
            <v>A</v>
          </cell>
          <cell r="E2502" t="str">
            <v>DEF</v>
          </cell>
          <cell r="F2502" t="str">
            <v>LT</v>
          </cell>
          <cell r="I2502">
            <v>-0.6</v>
          </cell>
          <cell r="J2502">
            <v>-0.9</v>
          </cell>
          <cell r="K2502">
            <v>-0.5</v>
          </cell>
          <cell r="L2502">
            <v>0.2</v>
          </cell>
          <cell r="M2502">
            <v>0.8</v>
          </cell>
        </row>
        <row r="2503">
          <cell r="A2503" t="str">
            <v>GOV_2007_A_HU_DEFP</v>
          </cell>
          <cell r="B2503" t="str">
            <v>GOV</v>
          </cell>
          <cell r="C2503">
            <v>2007</v>
          </cell>
          <cell r="D2503" t="str">
            <v>A</v>
          </cell>
          <cell r="E2503" t="str">
            <v>DEFP</v>
          </cell>
          <cell r="F2503" t="str">
            <v>HU</v>
          </cell>
          <cell r="I2503">
            <v>-7.8</v>
          </cell>
          <cell r="J2503">
            <v>-4.7</v>
          </cell>
          <cell r="K2503">
            <v>-2.6</v>
          </cell>
          <cell r="L2503">
            <v>-1.8</v>
          </cell>
          <cell r="M2503">
            <v>-1.3</v>
          </cell>
          <cell r="N2503">
            <v>-0.8</v>
          </cell>
        </row>
        <row r="2504">
          <cell r="A2504" t="str">
            <v>GOV_2007_A_HU_DEF</v>
          </cell>
          <cell r="B2504" t="str">
            <v>GOV</v>
          </cell>
          <cell r="C2504">
            <v>2007</v>
          </cell>
          <cell r="D2504" t="str">
            <v>A</v>
          </cell>
          <cell r="E2504" t="str">
            <v>DEF</v>
          </cell>
          <cell r="F2504" t="str">
            <v>HU</v>
          </cell>
          <cell r="I2504">
            <v>-9.1999999999999993</v>
          </cell>
          <cell r="J2504">
            <v>-6.2</v>
          </cell>
          <cell r="K2504">
            <v>-4</v>
          </cell>
          <cell r="L2504">
            <v>-3.2</v>
          </cell>
          <cell r="M2504">
            <v>-2.7</v>
          </cell>
          <cell r="N2504">
            <v>-2.2000000000000002</v>
          </cell>
        </row>
        <row r="2505">
          <cell r="A2505" t="str">
            <v>GOV_2007_A_MT_DEF</v>
          </cell>
          <cell r="B2505" t="str">
            <v>GOV</v>
          </cell>
          <cell r="C2505">
            <v>2007</v>
          </cell>
          <cell r="D2505" t="str">
            <v>A</v>
          </cell>
          <cell r="E2505" t="str">
            <v>DEF</v>
          </cell>
          <cell r="F2505" t="str">
            <v>MT</v>
          </cell>
          <cell r="I2505">
            <v>-2.5</v>
          </cell>
          <cell r="J2505">
            <v>-1.6</v>
          </cell>
          <cell r="K2505">
            <v>-1.2</v>
          </cell>
          <cell r="L2505">
            <v>-0.1</v>
          </cell>
          <cell r="M2505">
            <v>0.9</v>
          </cell>
        </row>
        <row r="2506">
          <cell r="A2506" t="str">
            <v>GOV_2007_A_PL_DEFP</v>
          </cell>
          <cell r="B2506" t="str">
            <v>GOV</v>
          </cell>
          <cell r="C2506">
            <v>2007</v>
          </cell>
          <cell r="D2506" t="str">
            <v>A</v>
          </cell>
          <cell r="E2506" t="str">
            <v>DEFP</v>
          </cell>
          <cell r="F2506" t="str">
            <v>PL</v>
          </cell>
        </row>
        <row r="2507">
          <cell r="A2507" t="str">
            <v>GOV_2007_A_PL_DEF</v>
          </cell>
          <cell r="B2507" t="str">
            <v>GOV</v>
          </cell>
          <cell r="C2507">
            <v>2007</v>
          </cell>
          <cell r="D2507" t="str">
            <v>A</v>
          </cell>
          <cell r="E2507" t="str">
            <v>DEF</v>
          </cell>
          <cell r="F2507" t="str">
            <v>PL</v>
          </cell>
        </row>
        <row r="2508">
          <cell r="A2508" t="str">
            <v>GOV_2007_A_SI_DEF</v>
          </cell>
          <cell r="B2508" t="str">
            <v>GOV</v>
          </cell>
          <cell r="C2508">
            <v>2007</v>
          </cell>
          <cell r="D2508" t="str">
            <v>A</v>
          </cell>
          <cell r="E2508" t="str">
            <v>DEF</v>
          </cell>
          <cell r="F2508" t="str">
            <v>SI</v>
          </cell>
          <cell r="I2508">
            <v>-1.2</v>
          </cell>
          <cell r="J2508">
            <v>-0.6</v>
          </cell>
          <cell r="K2508">
            <v>-0.9</v>
          </cell>
          <cell r="L2508">
            <v>-0.6</v>
          </cell>
          <cell r="M2508">
            <v>0</v>
          </cell>
        </row>
        <row r="2509">
          <cell r="A2509" t="str">
            <v>GOV_2007_A_SK_DEFP</v>
          </cell>
          <cell r="B2509" t="str">
            <v>GOV</v>
          </cell>
          <cell r="C2509">
            <v>2007</v>
          </cell>
          <cell r="D2509" t="str">
            <v>A</v>
          </cell>
          <cell r="E2509" t="str">
            <v>DEFP</v>
          </cell>
          <cell r="F2509" t="str">
            <v>SK</v>
          </cell>
          <cell r="I2509">
            <v>-2.5</v>
          </cell>
          <cell r="J2509">
            <v>-1.8</v>
          </cell>
          <cell r="K2509">
            <v>-1</v>
          </cell>
          <cell r="L2509">
            <v>-0.5</v>
          </cell>
          <cell r="M2509">
            <v>0.5</v>
          </cell>
          <cell r="N2509" t="str">
            <v>.</v>
          </cell>
        </row>
        <row r="2510">
          <cell r="A2510" t="str">
            <v>GOV_2007_A_SK_DEF</v>
          </cell>
          <cell r="B2510" t="str">
            <v>GOV</v>
          </cell>
          <cell r="C2510">
            <v>2007</v>
          </cell>
          <cell r="D2510" t="str">
            <v>A</v>
          </cell>
          <cell r="E2510" t="str">
            <v>DEF</v>
          </cell>
          <cell r="F2510" t="str">
            <v>SK</v>
          </cell>
          <cell r="I2510">
            <v>-3.7</v>
          </cell>
          <cell r="J2510">
            <v>-2.5</v>
          </cell>
          <cell r="K2510">
            <v>-2.2999999999999998</v>
          </cell>
          <cell r="L2510">
            <v>-1.8</v>
          </cell>
          <cell r="M2510">
            <v>-0.8</v>
          </cell>
          <cell r="N2510" t="str">
            <v>.</v>
          </cell>
        </row>
        <row r="2511">
          <cell r="A2511" t="str">
            <v>GOV_2007_A_SE_DEFP</v>
          </cell>
          <cell r="B2511" t="str">
            <v>GOV</v>
          </cell>
          <cell r="C2511">
            <v>2007</v>
          </cell>
          <cell r="D2511" t="str">
            <v>A</v>
          </cell>
          <cell r="E2511" t="str">
            <v>DEFP</v>
          </cell>
          <cell r="F2511" t="str">
            <v>SE</v>
          </cell>
          <cell r="G2511" t="str">
            <v>-</v>
          </cell>
          <cell r="I2511" t="str">
            <v>-</v>
          </cell>
        </row>
        <row r="2512">
          <cell r="A2512" t="str">
            <v>GOV_2007_A_SE_DEF</v>
          </cell>
          <cell r="B2512" t="str">
            <v>GOV</v>
          </cell>
          <cell r="C2512">
            <v>2007</v>
          </cell>
          <cell r="D2512" t="str">
            <v>A</v>
          </cell>
          <cell r="E2512" t="str">
            <v>DEF</v>
          </cell>
          <cell r="F2512" t="str">
            <v>SE</v>
          </cell>
          <cell r="I2512">
            <v>2.5</v>
          </cell>
          <cell r="J2512">
            <v>3</v>
          </cell>
          <cell r="K2512">
            <v>2.8</v>
          </cell>
          <cell r="L2512">
            <v>3.1</v>
          </cell>
          <cell r="M2512">
            <v>3.6</v>
          </cell>
        </row>
        <row r="2513">
          <cell r="A2513" t="str">
            <v>GOV_2007_A_GB_DEF</v>
          </cell>
          <cell r="B2513" t="str">
            <v>GOV</v>
          </cell>
          <cell r="C2513">
            <v>2007</v>
          </cell>
          <cell r="D2513" t="str">
            <v>A</v>
          </cell>
          <cell r="E2513" t="str">
            <v>DEF</v>
          </cell>
          <cell r="F2513" t="str">
            <v>GB</v>
          </cell>
          <cell r="I2513">
            <v>-2.6</v>
          </cell>
          <cell r="J2513">
            <v>-3</v>
          </cell>
          <cell r="K2513">
            <v>-2.9</v>
          </cell>
          <cell r="L2513">
            <v>-2.4</v>
          </cell>
          <cell r="M2513">
            <v>-2.1</v>
          </cell>
          <cell r="N2513">
            <v>-1.8</v>
          </cell>
          <cell r="O2513">
            <v>-1.6</v>
          </cell>
        </row>
        <row r="2514">
          <cell r="A2514" t="str">
            <v>GOV_2007_A_D3_DEF</v>
          </cell>
          <cell r="B2514" t="str">
            <v>GOV</v>
          </cell>
          <cell r="C2514">
            <v>2007</v>
          </cell>
          <cell r="D2514" t="str">
            <v>A</v>
          </cell>
          <cell r="E2514" t="str">
            <v>DEF</v>
          </cell>
          <cell r="F2514" t="str">
            <v>D3</v>
          </cell>
          <cell r="I2514">
            <v>-1.5554731412324843</v>
          </cell>
          <cell r="J2514">
            <v>-1.051078839160172</v>
          </cell>
          <cell r="K2514">
            <v>-1.0923769257473681</v>
          </cell>
          <cell r="L2514">
            <v>-0.68189214995347225</v>
          </cell>
          <cell r="M2514">
            <v>-0.29258754153215749</v>
          </cell>
        </row>
        <row r="2515">
          <cell r="A2515" t="str">
            <v>GOV_2007_A_DK_SPPDEF</v>
          </cell>
          <cell r="B2515" t="str">
            <v>GOV</v>
          </cell>
          <cell r="C2515">
            <v>2007</v>
          </cell>
          <cell r="D2515" t="str">
            <v>A</v>
          </cell>
          <cell r="E2515" t="str">
            <v>SPPDEF</v>
          </cell>
          <cell r="F2515" t="str">
            <v>DK</v>
          </cell>
        </row>
        <row r="2516">
          <cell r="A2516" t="str">
            <v>GOV_2007_A_HU_SPPDEF</v>
          </cell>
          <cell r="B2516" t="str">
            <v>GOV</v>
          </cell>
          <cell r="C2516">
            <v>2007</v>
          </cell>
          <cell r="D2516" t="str">
            <v>A</v>
          </cell>
          <cell r="E2516" t="str">
            <v>SPPDEF</v>
          </cell>
          <cell r="F2516" t="str">
            <v>HU</v>
          </cell>
          <cell r="I2516">
            <v>1.4</v>
          </cell>
          <cell r="J2516">
            <v>1.5</v>
          </cell>
          <cell r="K2516">
            <v>1.4</v>
          </cell>
          <cell r="L2516">
            <v>1.4</v>
          </cell>
          <cell r="M2516">
            <v>1.4</v>
          </cell>
          <cell r="N2516">
            <v>1.4</v>
          </cell>
        </row>
        <row r="2517">
          <cell r="A2517" t="str">
            <v>GOV_2007_A_PL_SPPDEF</v>
          </cell>
          <cell r="B2517" t="str">
            <v>GOV</v>
          </cell>
          <cell r="C2517">
            <v>2007</v>
          </cell>
          <cell r="D2517" t="str">
            <v>A</v>
          </cell>
          <cell r="E2517" t="str">
            <v>SPPDEF</v>
          </cell>
          <cell r="F2517" t="str">
            <v>PL</v>
          </cell>
        </row>
        <row r="2518">
          <cell r="A2518" t="str">
            <v>GOV_2007_A_SK_SPPDEF</v>
          </cell>
          <cell r="B2518" t="str">
            <v>GOV</v>
          </cell>
          <cell r="C2518">
            <v>2007</v>
          </cell>
          <cell r="D2518" t="str">
            <v>A</v>
          </cell>
          <cell r="E2518" t="str">
            <v>SPPDEF</v>
          </cell>
          <cell r="F2518" t="str">
            <v>SK</v>
          </cell>
          <cell r="I2518">
            <v>-1.2</v>
          </cell>
          <cell r="J2518">
            <v>-1.1000000000000001</v>
          </cell>
          <cell r="K2518">
            <v>-1.3</v>
          </cell>
          <cell r="L2518">
            <v>-1.3</v>
          </cell>
          <cell r="M2518">
            <v>-1.4</v>
          </cell>
        </row>
        <row r="2519">
          <cell r="A2519" t="str">
            <v>GOV_2007_A_SE_SPPDEF</v>
          </cell>
          <cell r="B2519" t="str">
            <v>GOV</v>
          </cell>
          <cell r="C2519">
            <v>2007</v>
          </cell>
          <cell r="D2519" t="str">
            <v>A</v>
          </cell>
          <cell r="E2519" t="str">
            <v>SPPDEF</v>
          </cell>
          <cell r="F2519" t="str">
            <v>SE</v>
          </cell>
          <cell r="G2519" t="str">
            <v>-</v>
          </cell>
          <cell r="H2519" t="str">
            <v>-</v>
          </cell>
        </row>
        <row r="2520">
          <cell r="A2520" t="str">
            <v>GOV_2007_A_BE_PDF</v>
          </cell>
          <cell r="B2520" t="str">
            <v>GOV</v>
          </cell>
          <cell r="C2520">
            <v>2007</v>
          </cell>
          <cell r="D2520" t="str">
            <v>A</v>
          </cell>
          <cell r="E2520" t="str">
            <v>PDF</v>
          </cell>
          <cell r="F2520" t="str">
            <v>BE</v>
          </cell>
          <cell r="I2520">
            <v>3.7</v>
          </cell>
          <cell r="J2520">
            <v>3.7</v>
          </cell>
          <cell r="K2520">
            <v>3.8</v>
          </cell>
          <cell r="L2520">
            <v>4.0999999999999996</v>
          </cell>
          <cell r="M2520">
            <v>4.3</v>
          </cell>
        </row>
        <row r="2521">
          <cell r="A2521" t="str">
            <v>GOV_2007_A_DE_PDF</v>
          </cell>
          <cell r="B2521" t="str">
            <v>GOV</v>
          </cell>
          <cell r="C2521">
            <v>2007</v>
          </cell>
          <cell r="D2521" t="str">
            <v>A</v>
          </cell>
          <cell r="E2521" t="str">
            <v>PDF</v>
          </cell>
          <cell r="F2521" t="str">
            <v>DE</v>
          </cell>
          <cell r="I2521">
            <v>1.2</v>
          </cell>
          <cell r="J2521">
            <v>3</v>
          </cell>
          <cell r="K2521">
            <v>2.5</v>
          </cell>
          <cell r="L2521">
            <v>2.5</v>
          </cell>
          <cell r="M2521">
            <v>3</v>
          </cell>
          <cell r="N2521">
            <v>3.5</v>
          </cell>
        </row>
        <row r="2522">
          <cell r="A2522" t="str">
            <v>GOV_2007_A_GR_PDF</v>
          </cell>
          <cell r="B2522" t="str">
            <v>GOV</v>
          </cell>
          <cell r="C2522">
            <v>2007</v>
          </cell>
          <cell r="D2522" t="str">
            <v>A</v>
          </cell>
          <cell r="E2522" t="str">
            <v>PDF</v>
          </cell>
          <cell r="F2522" t="str">
            <v>GR</v>
          </cell>
          <cell r="I2522">
            <v>1.6</v>
          </cell>
          <cell r="J2522">
            <v>1.2</v>
          </cell>
          <cell r="K2522">
            <v>2.4</v>
          </cell>
          <cell r="L2522">
            <v>3.1</v>
          </cell>
          <cell r="M2522">
            <v>3.8</v>
          </cell>
        </row>
        <row r="2523">
          <cell r="A2523" t="str">
            <v>GOV_2007_A_ES_PDF</v>
          </cell>
          <cell r="B2523" t="str">
            <v>GOV</v>
          </cell>
          <cell r="C2523">
            <v>2007</v>
          </cell>
          <cell r="D2523" t="str">
            <v>A</v>
          </cell>
          <cell r="E2523" t="str">
            <v>PDF</v>
          </cell>
          <cell r="F2523" t="str">
            <v>ES</v>
          </cell>
          <cell r="I2523">
            <v>3.4</v>
          </cell>
          <cell r="J2523">
            <v>3.4</v>
          </cell>
          <cell r="K2523">
            <v>2.7</v>
          </cell>
          <cell r="L2523">
            <v>2.6</v>
          </cell>
          <cell r="M2523">
            <v>2.6</v>
          </cell>
        </row>
        <row r="2524">
          <cell r="A2524" t="str">
            <v>GOV_2007_A_FR_PDF</v>
          </cell>
          <cell r="B2524" t="str">
            <v>GOV</v>
          </cell>
          <cell r="C2524">
            <v>2007</v>
          </cell>
          <cell r="D2524" t="str">
            <v>A</v>
          </cell>
          <cell r="E2524" t="str">
            <v>PDF</v>
          </cell>
          <cell r="F2524" t="str">
            <v>FR</v>
          </cell>
          <cell r="J2524">
            <v>0.2</v>
          </cell>
          <cell r="K2524">
            <v>0.5</v>
          </cell>
          <cell r="L2524">
            <v>0.9</v>
          </cell>
          <cell r="M2524">
            <v>1.4</v>
          </cell>
          <cell r="N2524">
            <v>2</v>
          </cell>
          <cell r="O2524">
            <v>2.5</v>
          </cell>
        </row>
        <row r="2525">
          <cell r="A2525" t="str">
            <v>GOV_2007_A_IE_PDF</v>
          </cell>
          <cell r="B2525" t="str">
            <v>GOV</v>
          </cell>
          <cell r="C2525">
            <v>2007</v>
          </cell>
          <cell r="D2525" t="str">
            <v>A</v>
          </cell>
          <cell r="E2525" t="str">
            <v>PDF</v>
          </cell>
          <cell r="F2525" t="str">
            <v>IE</v>
          </cell>
          <cell r="I2525">
            <v>3.9</v>
          </cell>
          <cell r="J2525">
            <v>1.4</v>
          </cell>
          <cell r="K2525">
            <v>0</v>
          </cell>
          <cell r="L2525">
            <v>-0.1</v>
          </cell>
          <cell r="M2525">
            <v>0</v>
          </cell>
        </row>
        <row r="2526">
          <cell r="A2526" t="str">
            <v>GOV_2007_A_IT_PDF</v>
          </cell>
          <cell r="B2526" t="str">
            <v>GOV</v>
          </cell>
          <cell r="C2526">
            <v>2007</v>
          </cell>
          <cell r="D2526" t="str">
            <v>A</v>
          </cell>
          <cell r="E2526" t="str">
            <v>PDF</v>
          </cell>
          <cell r="F2526" t="str">
            <v>IT</v>
          </cell>
          <cell r="H2526">
            <v>0.3</v>
          </cell>
          <cell r="I2526">
            <v>0.1</v>
          </cell>
          <cell r="J2526">
            <v>2.5</v>
          </cell>
          <cell r="K2526">
            <v>2.7</v>
          </cell>
          <cell r="L2526">
            <v>3.4</v>
          </cell>
          <cell r="M2526">
            <v>4.2</v>
          </cell>
          <cell r="N2526">
            <v>4.9000000000000004</v>
          </cell>
        </row>
        <row r="2527">
          <cell r="A2527" t="str">
            <v>GOV_2007_A_LU_PDF</v>
          </cell>
          <cell r="B2527" t="str">
            <v>GOV</v>
          </cell>
          <cell r="C2527">
            <v>2007</v>
          </cell>
          <cell r="D2527" t="str">
            <v>A</v>
          </cell>
          <cell r="E2527" t="str">
            <v>PDF</v>
          </cell>
          <cell r="F2527" t="str">
            <v>LU</v>
          </cell>
          <cell r="I2527">
            <v>0.9</v>
          </cell>
          <cell r="J2527">
            <v>1.2</v>
          </cell>
          <cell r="K2527">
            <v>1.1000000000000001</v>
          </cell>
          <cell r="L2527">
            <v>1.2</v>
          </cell>
          <cell r="M2527">
            <v>1.5</v>
          </cell>
        </row>
        <row r="2528">
          <cell r="A2528" t="str">
            <v>GOV_2007_A_NL_PDF</v>
          </cell>
          <cell r="B2528" t="str">
            <v>GOV</v>
          </cell>
          <cell r="C2528">
            <v>2007</v>
          </cell>
          <cell r="D2528" t="str">
            <v>A</v>
          </cell>
          <cell r="E2528" t="str">
            <v>PDF</v>
          </cell>
          <cell r="F2528" t="str">
            <v>NL</v>
          </cell>
          <cell r="I2528">
            <v>2.8</v>
          </cell>
          <cell r="J2528">
            <v>1.8</v>
          </cell>
          <cell r="K2528">
            <v>2.7</v>
          </cell>
          <cell r="L2528">
            <v>2.8</v>
          </cell>
          <cell r="M2528">
            <v>2.9</v>
          </cell>
          <cell r="N2528">
            <v>3.2</v>
          </cell>
        </row>
        <row r="2529">
          <cell r="A2529" t="str">
            <v>GOV_2007_A_AT_PDF</v>
          </cell>
          <cell r="B2529" t="str">
            <v>GOV</v>
          </cell>
          <cell r="C2529">
            <v>2007</v>
          </cell>
          <cell r="D2529" t="str">
            <v>A</v>
          </cell>
          <cell r="E2529" t="str">
            <v>PDF</v>
          </cell>
          <cell r="F2529" t="str">
            <v>AT</v>
          </cell>
          <cell r="H2529" t="str">
            <v>.</v>
          </cell>
          <cell r="I2529">
            <v>1.5</v>
          </cell>
          <cell r="J2529">
            <v>2</v>
          </cell>
          <cell r="K2529">
            <v>2.1</v>
          </cell>
          <cell r="L2529">
            <v>2.2999999999999998</v>
          </cell>
          <cell r="M2529">
            <v>2.8</v>
          </cell>
          <cell r="N2529" t="str">
            <v>.</v>
          </cell>
        </row>
        <row r="2530">
          <cell r="A2530" t="str">
            <v>GOV_2007_A_PT_PDF</v>
          </cell>
          <cell r="B2530" t="str">
            <v>GOV</v>
          </cell>
          <cell r="C2530">
            <v>2007</v>
          </cell>
          <cell r="D2530" t="str">
            <v>A</v>
          </cell>
          <cell r="E2530" t="str">
            <v>PDF</v>
          </cell>
          <cell r="F2530" t="str">
            <v>PT</v>
          </cell>
          <cell r="I2530">
            <v>-1.1000000000000001</v>
          </cell>
          <cell r="J2530">
            <v>-0.1</v>
          </cell>
          <cell r="K2530">
            <v>0.5</v>
          </cell>
          <cell r="L2530">
            <v>1.3</v>
          </cell>
          <cell r="M2530">
            <v>2.2000000000000002</v>
          </cell>
          <cell r="N2530">
            <v>2.5</v>
          </cell>
        </row>
        <row r="2531">
          <cell r="A2531" t="str">
            <v>GOV_2007_A_FI_PDF</v>
          </cell>
          <cell r="B2531" t="str">
            <v>GOV</v>
          </cell>
          <cell r="C2531">
            <v>2007</v>
          </cell>
          <cell r="D2531" t="str">
            <v>A</v>
          </cell>
          <cell r="E2531" t="str">
            <v>PDF</v>
          </cell>
          <cell r="F2531" t="str">
            <v>FI</v>
          </cell>
          <cell r="I2531">
            <v>5.3</v>
          </cell>
          <cell r="J2531">
            <v>6</v>
          </cell>
          <cell r="K2531">
            <v>5.2</v>
          </cell>
          <cell r="L2531">
            <v>5</v>
          </cell>
          <cell r="M2531">
            <v>4.0999999999999996</v>
          </cell>
          <cell r="N2531">
            <v>3.6</v>
          </cell>
        </row>
        <row r="2532">
          <cell r="A2532" t="str">
            <v>GOV_2007_A_CZ_PDF</v>
          </cell>
          <cell r="B2532" t="str">
            <v>GOV</v>
          </cell>
          <cell r="C2532">
            <v>2007</v>
          </cell>
          <cell r="D2532" t="str">
            <v>A</v>
          </cell>
          <cell r="E2532" t="str">
            <v>PDF</v>
          </cell>
          <cell r="F2532" t="str">
            <v>CZ</v>
          </cell>
          <cell r="I2532">
            <v>1.8</v>
          </cell>
          <cell r="J2532">
            <v>2.2999999999999998</v>
          </cell>
          <cell r="K2532">
            <v>1.7</v>
          </cell>
          <cell r="L2532">
            <v>1.3</v>
          </cell>
          <cell r="M2532">
            <v>1.1000000000000001</v>
          </cell>
        </row>
        <row r="2533">
          <cell r="A2533" t="str">
            <v>GOV_2007_A_DK_PDF</v>
          </cell>
          <cell r="B2533" t="str">
            <v>GOV</v>
          </cell>
          <cell r="C2533">
            <v>2007</v>
          </cell>
          <cell r="D2533" t="str">
            <v>A</v>
          </cell>
          <cell r="E2533" t="str">
            <v>PDF</v>
          </cell>
          <cell r="F2533" t="str">
            <v>DK</v>
          </cell>
          <cell r="I2533">
            <v>6.2</v>
          </cell>
          <cell r="J2533">
            <v>5.2</v>
          </cell>
          <cell r="K2533">
            <v>4.2</v>
          </cell>
          <cell r="L2533">
            <v>3</v>
          </cell>
          <cell r="M2533">
            <v>2.1</v>
          </cell>
          <cell r="N2533" t="str">
            <v>.</v>
          </cell>
        </row>
        <row r="2534">
          <cell r="A2534" t="str">
            <v>GOV_2007_A_EE_PDF</v>
          </cell>
          <cell r="B2534" t="str">
            <v>GOV</v>
          </cell>
          <cell r="C2534">
            <v>2007</v>
          </cell>
          <cell r="D2534" t="str">
            <v>A</v>
          </cell>
          <cell r="E2534" t="str">
            <v>PDF</v>
          </cell>
          <cell r="F2534" t="str">
            <v>EE</v>
          </cell>
          <cell r="I2534">
            <v>3.8</v>
          </cell>
          <cell r="J2534">
            <v>2.7</v>
          </cell>
          <cell r="K2534">
            <v>1.4</v>
          </cell>
          <cell r="L2534">
            <v>1.1000000000000001</v>
          </cell>
          <cell r="M2534">
            <v>1</v>
          </cell>
          <cell r="N2534">
            <v>0.9</v>
          </cell>
        </row>
        <row r="2535">
          <cell r="A2535" t="str">
            <v>GOV_2007_A_CY_PDF</v>
          </cell>
          <cell r="B2535" t="str">
            <v>GOV</v>
          </cell>
          <cell r="C2535">
            <v>2007</v>
          </cell>
          <cell r="D2535" t="str">
            <v>A</v>
          </cell>
          <cell r="E2535" t="str">
            <v>PDF</v>
          </cell>
          <cell r="F2535" t="str">
            <v>CY</v>
          </cell>
          <cell r="I2535">
            <v>2.1</v>
          </cell>
          <cell r="J2535">
            <v>4.7</v>
          </cell>
          <cell r="K2535">
            <v>3.4</v>
          </cell>
          <cell r="L2535">
            <v>2.9</v>
          </cell>
          <cell r="M2535">
            <v>2.9</v>
          </cell>
          <cell r="N2535">
            <v>2.8</v>
          </cell>
        </row>
        <row r="2536">
          <cell r="A2536" t="str">
            <v>GOV_2007_A_LV_PDF</v>
          </cell>
          <cell r="B2536" t="str">
            <v>GOV</v>
          </cell>
          <cell r="C2536">
            <v>2007</v>
          </cell>
          <cell r="D2536" t="str">
            <v>A</v>
          </cell>
          <cell r="E2536" t="str">
            <v>PDF</v>
          </cell>
          <cell r="F2536" t="str">
            <v>LV</v>
          </cell>
          <cell r="I2536">
            <v>0.2</v>
          </cell>
          <cell r="J2536">
            <v>0.7</v>
          </cell>
          <cell r="K2536">
            <v>1</v>
          </cell>
          <cell r="L2536">
            <v>1.2</v>
          </cell>
          <cell r="M2536">
            <v>1.5</v>
          </cell>
        </row>
        <row r="2537">
          <cell r="A2537" t="str">
            <v>GOV_2007_A_LT_PDF</v>
          </cell>
          <cell r="B2537" t="str">
            <v>GOV</v>
          </cell>
          <cell r="C2537">
            <v>2007</v>
          </cell>
          <cell r="D2537" t="str">
            <v>A</v>
          </cell>
          <cell r="E2537" t="str">
            <v>PDF</v>
          </cell>
          <cell r="F2537" t="str">
            <v>LT</v>
          </cell>
          <cell r="I2537">
            <v>0.16</v>
          </cell>
          <cell r="J2537">
            <v>-7.0000000000000007E-2</v>
          </cell>
          <cell r="K2537">
            <v>0.31</v>
          </cell>
          <cell r="L2537">
            <v>0.9</v>
          </cell>
          <cell r="M2537">
            <v>1.4</v>
          </cell>
        </row>
        <row r="2538">
          <cell r="A2538" t="str">
            <v>GOV_2007_A_HU_PDF</v>
          </cell>
          <cell r="B2538" t="str">
            <v>GOV</v>
          </cell>
          <cell r="C2538">
            <v>2007</v>
          </cell>
          <cell r="D2538" t="str">
            <v>A</v>
          </cell>
          <cell r="E2538" t="str">
            <v>PDF</v>
          </cell>
          <cell r="F2538" t="str">
            <v>HU</v>
          </cell>
          <cell r="I2538">
            <v>5.3</v>
          </cell>
          <cell r="J2538">
            <v>2.2000000000000002</v>
          </cell>
          <cell r="K2538">
            <v>-0.1</v>
          </cell>
          <cell r="L2538">
            <v>-0.6</v>
          </cell>
          <cell r="M2538">
            <v>-0.8</v>
          </cell>
          <cell r="N2538">
            <v>-1.1000000000000001</v>
          </cell>
        </row>
        <row r="2539">
          <cell r="A2539" t="str">
            <v>GOV_2007_A_MT_PDF</v>
          </cell>
          <cell r="B2539" t="str">
            <v>GOV</v>
          </cell>
          <cell r="C2539">
            <v>2007</v>
          </cell>
          <cell r="D2539" t="str">
            <v>A</v>
          </cell>
          <cell r="E2539" t="str">
            <v>PDF</v>
          </cell>
          <cell r="F2539" t="str">
            <v>MT</v>
          </cell>
          <cell r="I2539">
            <v>1</v>
          </cell>
          <cell r="J2539">
            <v>1.7</v>
          </cell>
          <cell r="K2539">
            <v>2</v>
          </cell>
          <cell r="L2539">
            <v>2.9</v>
          </cell>
          <cell r="M2539">
            <v>3.8</v>
          </cell>
        </row>
        <row r="2540">
          <cell r="A2540" t="str">
            <v>GOV_2007_A_PL_PDF</v>
          </cell>
          <cell r="B2540" t="str">
            <v>GOV</v>
          </cell>
          <cell r="C2540">
            <v>2007</v>
          </cell>
          <cell r="D2540" t="str">
            <v>A</v>
          </cell>
          <cell r="E2540" t="str">
            <v>PDF</v>
          </cell>
          <cell r="F2540" t="str">
            <v>PL</v>
          </cell>
        </row>
        <row r="2541">
          <cell r="A2541" t="str">
            <v>GOV_2007_A_SI_PDF</v>
          </cell>
          <cell r="B2541" t="str">
            <v>GOV</v>
          </cell>
          <cell r="C2541">
            <v>2007</v>
          </cell>
          <cell r="D2541" t="str">
            <v>A</v>
          </cell>
          <cell r="E2541" t="str">
            <v>PDF</v>
          </cell>
          <cell r="F2541" t="str">
            <v>SI</v>
          </cell>
          <cell r="I2541">
            <v>0.2</v>
          </cell>
          <cell r="J2541">
            <v>0.7</v>
          </cell>
          <cell r="K2541">
            <v>0.2</v>
          </cell>
          <cell r="L2541">
            <v>0.6</v>
          </cell>
          <cell r="M2541">
            <v>1.1000000000000001</v>
          </cell>
          <cell r="N2541" t="str">
            <v>.</v>
          </cell>
        </row>
        <row r="2542">
          <cell r="A2542" t="str">
            <v>GOV_2007_A_SK_PDF</v>
          </cell>
          <cell r="B2542" t="str">
            <v>GOV</v>
          </cell>
          <cell r="C2542">
            <v>2007</v>
          </cell>
          <cell r="D2542" t="str">
            <v>A</v>
          </cell>
          <cell r="E2542" t="str">
            <v>PDF</v>
          </cell>
          <cell r="F2542" t="str">
            <v>SK</v>
          </cell>
          <cell r="I2542">
            <v>-2.2000000000000002</v>
          </cell>
          <cell r="J2542">
            <v>-1</v>
          </cell>
          <cell r="K2542">
            <v>-0.9</v>
          </cell>
          <cell r="L2542">
            <v>-0.3</v>
          </cell>
          <cell r="M2542">
            <v>0.5</v>
          </cell>
          <cell r="N2542" t="str">
            <v>.</v>
          </cell>
        </row>
        <row r="2543">
          <cell r="A2543" t="str">
            <v>GOV_2007_A_SE_PDF</v>
          </cell>
          <cell r="B2543" t="str">
            <v>GOV</v>
          </cell>
          <cell r="C2543">
            <v>2007</v>
          </cell>
          <cell r="D2543" t="str">
            <v>A</v>
          </cell>
          <cell r="E2543" t="str">
            <v>PDF</v>
          </cell>
          <cell r="F2543" t="str">
            <v>SE</v>
          </cell>
          <cell r="G2543" t="str">
            <v>-</v>
          </cell>
          <cell r="H2543" t="str">
            <v>-</v>
          </cell>
          <cell r="I2543">
            <v>4.2</v>
          </cell>
          <cell r="J2543">
            <v>4.5999999999999996</v>
          </cell>
          <cell r="K2543">
            <v>4.4000000000000004</v>
          </cell>
          <cell r="L2543">
            <v>4.5</v>
          </cell>
          <cell r="M2543">
            <v>4.8</v>
          </cell>
        </row>
        <row r="2544">
          <cell r="A2544" t="str">
            <v>GOV_2007_A_GB_PDF</v>
          </cell>
          <cell r="B2544" t="str">
            <v>GOV</v>
          </cell>
          <cell r="C2544">
            <v>2007</v>
          </cell>
          <cell r="D2544" t="str">
            <v>A</v>
          </cell>
          <cell r="E2544" t="str">
            <v>PDF</v>
          </cell>
          <cell r="F2544" t="str">
            <v>GB</v>
          </cell>
          <cell r="G2544" t="str">
            <v>-</v>
          </cell>
          <cell r="H2544" t="str">
            <v>-</v>
          </cell>
          <cell r="I2544">
            <v>-0.5</v>
          </cell>
          <cell r="J2544">
            <v>-0.9</v>
          </cell>
          <cell r="K2544">
            <v>-0.9</v>
          </cell>
          <cell r="L2544">
            <v>-0.4</v>
          </cell>
          <cell r="M2544">
            <v>-0.1</v>
          </cell>
          <cell r="N2544" t="str">
            <v>-</v>
          </cell>
          <cell r="O2544" t="str">
            <v>-</v>
          </cell>
        </row>
        <row r="2545">
          <cell r="A2545" t="str">
            <v>GOV_2007_A_D3_PDF</v>
          </cell>
          <cell r="B2545" t="str">
            <v>GOV</v>
          </cell>
          <cell r="C2545">
            <v>2007</v>
          </cell>
          <cell r="D2545" t="str">
            <v>A</v>
          </cell>
          <cell r="E2545" t="str">
            <v>PDF</v>
          </cell>
          <cell r="F2545" t="str">
            <v>D3</v>
          </cell>
        </row>
        <row r="2546">
          <cell r="A2546" t="str">
            <v>GOV_2007_A_AT_CAB</v>
          </cell>
          <cell r="B2546" t="str">
            <v>GOV</v>
          </cell>
          <cell r="C2546">
            <v>2007</v>
          </cell>
          <cell r="D2546" t="str">
            <v>A</v>
          </cell>
          <cell r="E2546" t="str">
            <v>CAB</v>
          </cell>
          <cell r="F2546" t="str">
            <v>AT</v>
          </cell>
          <cell r="H2546" t="str">
            <v>.</v>
          </cell>
          <cell r="I2546">
            <v>-1.2</v>
          </cell>
          <cell r="J2546">
            <v>-1</v>
          </cell>
          <cell r="K2546">
            <v>-0.8</v>
          </cell>
          <cell r="L2546">
            <v>-0.5</v>
          </cell>
          <cell r="M2546">
            <v>-0.1</v>
          </cell>
          <cell r="N2546" t="str">
            <v>.</v>
          </cell>
        </row>
        <row r="2547">
          <cell r="A2547" t="str">
            <v>GOV_2007_A_BE_CAB</v>
          </cell>
          <cell r="B2547" t="str">
            <v>GOV</v>
          </cell>
          <cell r="C2547">
            <v>2007</v>
          </cell>
          <cell r="D2547" t="str">
            <v>A</v>
          </cell>
          <cell r="E2547" t="str">
            <v>CAB</v>
          </cell>
          <cell r="F2547" t="str">
            <v>BE</v>
          </cell>
          <cell r="I2547">
            <v>0</v>
          </cell>
          <cell r="J2547">
            <v>0.2</v>
          </cell>
          <cell r="K2547">
            <v>0.5</v>
          </cell>
          <cell r="L2547">
            <v>0.8</v>
          </cell>
          <cell r="M2547">
            <v>1</v>
          </cell>
        </row>
        <row r="2548">
          <cell r="A2548" t="str">
            <v>GOV_2007_A_CY_CAB</v>
          </cell>
          <cell r="B2548" t="str">
            <v>GOV</v>
          </cell>
          <cell r="C2548">
            <v>2007</v>
          </cell>
          <cell r="D2548" t="str">
            <v>A</v>
          </cell>
          <cell r="E2548" t="str">
            <v>CAB</v>
          </cell>
          <cell r="F2548" t="str">
            <v>CY</v>
          </cell>
          <cell r="I2548">
            <v>-0.8</v>
          </cell>
          <cell r="J2548">
            <v>1.8</v>
          </cell>
          <cell r="K2548">
            <v>0.7</v>
          </cell>
          <cell r="L2548">
            <v>0.7</v>
          </cell>
          <cell r="M2548">
            <v>0.8</v>
          </cell>
          <cell r="N2548">
            <v>0.7</v>
          </cell>
        </row>
        <row r="2549">
          <cell r="A2549" t="str">
            <v>GOV_2007_A_CZ_CAB</v>
          </cell>
          <cell r="B2549" t="str">
            <v>GOV</v>
          </cell>
          <cell r="C2549">
            <v>2007</v>
          </cell>
          <cell r="D2549" t="str">
            <v>A</v>
          </cell>
          <cell r="E2549" t="str">
            <v>CAB</v>
          </cell>
          <cell r="F2549" t="str">
            <v>CZ</v>
          </cell>
          <cell r="I2549">
            <v>-3.2</v>
          </cell>
          <cell r="J2549">
            <v>-3.8</v>
          </cell>
          <cell r="K2549">
            <v>-3.2</v>
          </cell>
          <cell r="L2549">
            <v>-2.7</v>
          </cell>
          <cell r="M2549">
            <v>-2.2999999999999998</v>
          </cell>
        </row>
        <row r="2550">
          <cell r="A2550" t="str">
            <v>GOV_2007_A_DE_CAB</v>
          </cell>
          <cell r="B2550" t="str">
            <v>GOV</v>
          </cell>
          <cell r="C2550">
            <v>2007</v>
          </cell>
          <cell r="D2550" t="str">
            <v>A</v>
          </cell>
          <cell r="E2550" t="str">
            <v>CAB</v>
          </cell>
          <cell r="F2550" t="str">
            <v>DE</v>
          </cell>
          <cell r="I2550">
            <v>-1.5</v>
          </cell>
          <cell r="J2550">
            <v>0</v>
          </cell>
          <cell r="K2550">
            <v>-0.5</v>
          </cell>
          <cell r="L2550">
            <v>0</v>
          </cell>
          <cell r="M2550">
            <v>0</v>
          </cell>
          <cell r="N2550">
            <v>0.5</v>
          </cell>
        </row>
        <row r="2551">
          <cell r="A2551" t="str">
            <v>GOV_2007_A_DK_CAB</v>
          </cell>
          <cell r="B2551" t="str">
            <v>GOV</v>
          </cell>
          <cell r="C2551">
            <v>2007</v>
          </cell>
          <cell r="D2551" t="str">
            <v>A</v>
          </cell>
          <cell r="E2551" t="str">
            <v>CAB</v>
          </cell>
          <cell r="F2551" t="str">
            <v>DK</v>
          </cell>
          <cell r="I2551">
            <v>3.5</v>
          </cell>
          <cell r="J2551">
            <v>1.1000000000000001</v>
          </cell>
          <cell r="K2551">
            <v>0.8</v>
          </cell>
          <cell r="L2551">
            <v>0.6</v>
          </cell>
          <cell r="M2551">
            <v>0.5</v>
          </cell>
          <cell r="N2551" t="str">
            <v>.</v>
          </cell>
        </row>
        <row r="2552">
          <cell r="A2552" t="str">
            <v>GOV_2007_A_EE_CAB</v>
          </cell>
          <cell r="B2552" t="str">
            <v>GOV</v>
          </cell>
          <cell r="C2552">
            <v>2007</v>
          </cell>
          <cell r="D2552" t="str">
            <v>A</v>
          </cell>
          <cell r="E2552" t="str">
            <v>CAB</v>
          </cell>
          <cell r="F2552" t="str">
            <v>EE</v>
          </cell>
          <cell r="I2552">
            <v>3.1</v>
          </cell>
          <cell r="J2552">
            <v>2.2000000000000002</v>
          </cell>
          <cell r="K2552">
            <v>1.5</v>
          </cell>
          <cell r="L2552">
            <v>1.5</v>
          </cell>
          <cell r="M2552">
            <v>1.3</v>
          </cell>
          <cell r="N2552">
            <v>1</v>
          </cell>
        </row>
        <row r="2553">
          <cell r="A2553" t="str">
            <v>GOV_2007_A_ES_CAB</v>
          </cell>
          <cell r="B2553" t="str">
            <v>GOV</v>
          </cell>
          <cell r="C2553">
            <v>2007</v>
          </cell>
          <cell r="D2553" t="str">
            <v>A</v>
          </cell>
          <cell r="E2553" t="str">
            <v>CAB</v>
          </cell>
          <cell r="F2553" t="str">
            <v>ES</v>
          </cell>
          <cell r="I2553">
            <v>1.7</v>
          </cell>
          <cell r="J2553">
            <v>1.5</v>
          </cell>
          <cell r="K2553">
            <v>1.1000000000000001</v>
          </cell>
          <cell r="L2553">
            <v>1.2</v>
          </cell>
          <cell r="M2553">
            <v>1.2</v>
          </cell>
        </row>
        <row r="2554">
          <cell r="A2554" t="str">
            <v>GOV_2007_A_FI_CAB</v>
          </cell>
          <cell r="B2554" t="str">
            <v>GOV</v>
          </cell>
          <cell r="C2554">
            <v>2007</v>
          </cell>
          <cell r="D2554" t="str">
            <v>A</v>
          </cell>
          <cell r="E2554" t="str">
            <v>CAB</v>
          </cell>
          <cell r="F2554" t="str">
            <v>FI</v>
          </cell>
          <cell r="I2554">
            <v>3.9</v>
          </cell>
          <cell r="J2554">
            <v>4.3</v>
          </cell>
          <cell r="K2554">
            <v>3.5</v>
          </cell>
          <cell r="L2554">
            <v>3.5</v>
          </cell>
          <cell r="M2554">
            <v>2.7</v>
          </cell>
          <cell r="N2554">
            <v>2.4</v>
          </cell>
        </row>
        <row r="2555">
          <cell r="A2555" t="str">
            <v>GOV_2007_A_FR_CAB</v>
          </cell>
          <cell r="B2555" t="str">
            <v>GOV</v>
          </cell>
          <cell r="C2555">
            <v>2007</v>
          </cell>
          <cell r="D2555" t="str">
            <v>A</v>
          </cell>
          <cell r="E2555" t="str">
            <v>CAB</v>
          </cell>
          <cell r="F2555" t="str">
            <v>FR</v>
          </cell>
          <cell r="H2555">
            <v>-2.9</v>
          </cell>
          <cell r="I2555">
            <v>-2.2999999999999998</v>
          </cell>
          <cell r="J2555">
            <v>-2.2000000000000002</v>
          </cell>
          <cell r="K2555">
            <v>-2.1</v>
          </cell>
          <cell r="L2555">
            <v>-1.6</v>
          </cell>
          <cell r="M2555">
            <v>-1.1000000000000001</v>
          </cell>
          <cell r="N2555">
            <v>-0.6</v>
          </cell>
          <cell r="O2555">
            <v>0</v>
          </cell>
        </row>
        <row r="2556">
          <cell r="A2556" t="str">
            <v>GOV_2007_A_GB_CAB</v>
          </cell>
          <cell r="B2556" t="str">
            <v>GOV</v>
          </cell>
          <cell r="C2556">
            <v>2007</v>
          </cell>
          <cell r="D2556" t="str">
            <v>A</v>
          </cell>
          <cell r="E2556" t="str">
            <v>CAB</v>
          </cell>
          <cell r="F2556" t="str">
            <v>GB</v>
          </cell>
          <cell r="G2556" t="str">
            <v>-</v>
          </cell>
          <cell r="H2556" t="str">
            <v>-</v>
          </cell>
          <cell r="I2556">
            <v>2.4</v>
          </cell>
          <cell r="J2556">
            <v>3</v>
          </cell>
          <cell r="K2556">
            <v>2.7</v>
          </cell>
          <cell r="L2556">
            <v>2.2999999999999998</v>
          </cell>
          <cell r="M2556">
            <v>2.1</v>
          </cell>
          <cell r="N2556">
            <v>1.8</v>
          </cell>
          <cell r="O2556">
            <v>1.6</v>
          </cell>
        </row>
        <row r="2557">
          <cell r="A2557" t="str">
            <v>GOV_2007_A_GR_CAB</v>
          </cell>
          <cell r="B2557" t="str">
            <v>GOV</v>
          </cell>
          <cell r="C2557">
            <v>2007</v>
          </cell>
          <cell r="D2557" t="str">
            <v>A</v>
          </cell>
          <cell r="E2557" t="str">
            <v>CAB</v>
          </cell>
          <cell r="F2557" t="str">
            <v>GR</v>
          </cell>
          <cell r="I2557">
            <v>-3.3</v>
          </cell>
          <cell r="J2557">
            <v>-3.5</v>
          </cell>
          <cell r="K2557">
            <v>-2.5</v>
          </cell>
          <cell r="L2557">
            <v>-1.6</v>
          </cell>
          <cell r="M2557">
            <v>-0.8</v>
          </cell>
        </row>
        <row r="2558">
          <cell r="A2558" t="str">
            <v>GOV_2007_A_HU_CAB</v>
          </cell>
          <cell r="B2558" t="str">
            <v>GOV</v>
          </cell>
          <cell r="C2558">
            <v>2007</v>
          </cell>
          <cell r="D2558" t="str">
            <v>A</v>
          </cell>
          <cell r="E2558" t="str">
            <v>CAB</v>
          </cell>
          <cell r="F2558" t="str">
            <v>HU</v>
          </cell>
          <cell r="I2558">
            <v>-9.6</v>
          </cell>
          <cell r="J2558">
            <v>-5.9</v>
          </cell>
          <cell r="K2558">
            <v>-3.4</v>
          </cell>
          <cell r="L2558">
            <v>-2.7</v>
          </cell>
          <cell r="M2558">
            <v>-2.5</v>
          </cell>
          <cell r="N2558">
            <v>-2.2999999999999998</v>
          </cell>
        </row>
        <row r="2559">
          <cell r="A2559" t="str">
            <v>GOV_2007_A_IE_CAB</v>
          </cell>
          <cell r="B2559" t="str">
            <v>GOV</v>
          </cell>
          <cell r="C2559">
            <v>2007</v>
          </cell>
          <cell r="D2559" t="str">
            <v>A</v>
          </cell>
          <cell r="E2559" t="str">
            <v>CAB</v>
          </cell>
          <cell r="F2559" t="str">
            <v>IE</v>
          </cell>
          <cell r="I2559">
            <v>3</v>
          </cell>
          <cell r="J2559">
            <v>0.7</v>
          </cell>
          <cell r="K2559">
            <v>-0.3</v>
          </cell>
          <cell r="L2559">
            <v>-0.4</v>
          </cell>
          <cell r="M2559">
            <v>-0.6</v>
          </cell>
        </row>
        <row r="2560">
          <cell r="A2560" t="str">
            <v>GOV_2007_A_IT_CAB</v>
          </cell>
          <cell r="B2560" t="str">
            <v>GOV</v>
          </cell>
          <cell r="C2560">
            <v>2007</v>
          </cell>
          <cell r="D2560" t="str">
            <v>A</v>
          </cell>
          <cell r="E2560" t="str">
            <v>CAB</v>
          </cell>
          <cell r="F2560" t="str">
            <v>IT</v>
          </cell>
          <cell r="H2560">
            <v>-3.5</v>
          </cell>
          <cell r="I2560">
            <v>-4</v>
          </cell>
          <cell r="J2560">
            <v>-2.1</v>
          </cell>
          <cell r="K2560">
            <v>-2</v>
          </cell>
          <cell r="L2560">
            <v>-1.3</v>
          </cell>
          <cell r="M2560">
            <v>-0.5</v>
          </cell>
          <cell r="N2560">
            <v>0.2</v>
          </cell>
        </row>
        <row r="2561">
          <cell r="A2561" t="str">
            <v>GOV_2007_A_LT_CAB</v>
          </cell>
          <cell r="B2561" t="str">
            <v>GOV</v>
          </cell>
          <cell r="C2561">
            <v>2007</v>
          </cell>
          <cell r="D2561" t="str">
            <v>A</v>
          </cell>
          <cell r="E2561" t="str">
            <v>CAB</v>
          </cell>
          <cell r="F2561" t="str">
            <v>LT</v>
          </cell>
          <cell r="I2561">
            <v>-0.9</v>
          </cell>
          <cell r="J2561">
            <v>-2.1</v>
          </cell>
          <cell r="K2561">
            <v>-1.2</v>
          </cell>
          <cell r="L2561">
            <v>0</v>
          </cell>
          <cell r="M2561">
            <v>0.8</v>
          </cell>
        </row>
        <row r="2562">
          <cell r="A2562" t="str">
            <v>GOV_2007_A_LU_CAB</v>
          </cell>
          <cell r="B2562" t="str">
            <v>GOV</v>
          </cell>
          <cell r="C2562">
            <v>2007</v>
          </cell>
          <cell r="D2562" t="str">
            <v>A</v>
          </cell>
          <cell r="E2562" t="str">
            <v>CAB</v>
          </cell>
          <cell r="F2562" t="str">
            <v>LU</v>
          </cell>
          <cell r="I2562">
            <v>1.1000000000000001</v>
          </cell>
          <cell r="J2562">
            <v>0.8</v>
          </cell>
          <cell r="K2562">
            <v>0.7</v>
          </cell>
          <cell r="L2562">
            <v>0.6</v>
          </cell>
          <cell r="M2562">
            <v>1.1000000000000001</v>
          </cell>
        </row>
        <row r="2563">
          <cell r="A2563" t="str">
            <v>GOV_2007_A_LV_CAB</v>
          </cell>
          <cell r="B2563" t="str">
            <v>GOV</v>
          </cell>
          <cell r="C2563">
            <v>2007</v>
          </cell>
          <cell r="D2563" t="str">
            <v>A</v>
          </cell>
          <cell r="E2563" t="str">
            <v>CAB</v>
          </cell>
          <cell r="F2563" t="str">
            <v>LV</v>
          </cell>
          <cell r="I2563">
            <v>-0.7</v>
          </cell>
          <cell r="J2563">
            <v>-0.3</v>
          </cell>
          <cell r="K2563">
            <v>0.5</v>
          </cell>
          <cell r="L2563">
            <v>1.1000000000000001</v>
          </cell>
          <cell r="M2563">
            <v>1.6</v>
          </cell>
        </row>
        <row r="2564">
          <cell r="A2564" t="str">
            <v>GOV_2007_A_MT_CAB</v>
          </cell>
          <cell r="B2564" t="str">
            <v>GOV</v>
          </cell>
          <cell r="C2564">
            <v>2007</v>
          </cell>
          <cell r="D2564" t="str">
            <v>A</v>
          </cell>
          <cell r="E2564" t="str">
            <v>CAB</v>
          </cell>
          <cell r="F2564" t="str">
            <v>MT</v>
          </cell>
          <cell r="I2564">
            <v>-1.7</v>
          </cell>
          <cell r="J2564">
            <v>-1.1000000000000001</v>
          </cell>
          <cell r="K2564">
            <v>-1</v>
          </cell>
          <cell r="L2564">
            <v>-0.4</v>
          </cell>
          <cell r="M2564">
            <v>0.2</v>
          </cell>
        </row>
        <row r="2565">
          <cell r="A2565" t="str">
            <v>GOV_2007_A_NL_CAB</v>
          </cell>
          <cell r="B2565" t="str">
            <v>GOV</v>
          </cell>
          <cell r="C2565">
            <v>2007</v>
          </cell>
          <cell r="D2565" t="str">
            <v>A</v>
          </cell>
          <cell r="E2565" t="str">
            <v>CAB</v>
          </cell>
          <cell r="F2565" t="str">
            <v>NL</v>
          </cell>
          <cell r="I2565">
            <v>1.1000000000000001</v>
          </cell>
          <cell r="J2565">
            <v>-0.3</v>
          </cell>
          <cell r="K2565">
            <v>0.4</v>
          </cell>
          <cell r="L2565">
            <v>0.6</v>
          </cell>
          <cell r="M2565">
            <v>0.8</v>
          </cell>
        </row>
        <row r="2566">
          <cell r="A2566" t="str">
            <v>GOV_2007_A_PL_CAB</v>
          </cell>
          <cell r="B2566" t="str">
            <v>GOV</v>
          </cell>
          <cell r="C2566">
            <v>2007</v>
          </cell>
          <cell r="D2566" t="str">
            <v>A</v>
          </cell>
          <cell r="E2566" t="str">
            <v>CAB</v>
          </cell>
          <cell r="F2566" t="str">
            <v>PL</v>
          </cell>
        </row>
        <row r="2567">
          <cell r="A2567" t="str">
            <v>GOV_2007_A_PT_CAB</v>
          </cell>
          <cell r="B2567" t="str">
            <v>GOV</v>
          </cell>
          <cell r="C2567">
            <v>2007</v>
          </cell>
          <cell r="D2567" t="str">
            <v>A</v>
          </cell>
          <cell r="E2567" t="str">
            <v>CAB</v>
          </cell>
          <cell r="F2567" t="str">
            <v>PT</v>
          </cell>
          <cell r="I2567">
            <v>-2.8</v>
          </cell>
          <cell r="J2567">
            <v>-2</v>
          </cell>
          <cell r="K2567">
            <v>-1.6</v>
          </cell>
          <cell r="L2567">
            <v>-1.1000000000000001</v>
          </cell>
          <cell r="M2567">
            <v>-0.4</v>
          </cell>
          <cell r="N2567">
            <v>-0.4</v>
          </cell>
        </row>
        <row r="2568">
          <cell r="A2568" t="str">
            <v>GOV_2007_A_SE_CAB</v>
          </cell>
          <cell r="B2568" t="str">
            <v>GOV</v>
          </cell>
          <cell r="C2568">
            <v>2007</v>
          </cell>
          <cell r="D2568" t="str">
            <v>A</v>
          </cell>
          <cell r="E2568" t="str">
            <v>CAB</v>
          </cell>
          <cell r="F2568" t="str">
            <v>SE</v>
          </cell>
          <cell r="G2568" t="str">
            <v>-</v>
          </cell>
          <cell r="H2568" t="str">
            <v>-</v>
          </cell>
          <cell r="I2568">
            <v>2.2000000000000002</v>
          </cell>
          <cell r="J2568">
            <v>2.8</v>
          </cell>
          <cell r="K2568">
            <v>2.4</v>
          </cell>
          <cell r="L2568">
            <v>2.8</v>
          </cell>
          <cell r="M2568">
            <v>3.4</v>
          </cell>
        </row>
        <row r="2569">
          <cell r="A2569" t="str">
            <v>GOV_2007_A_SI_CAB</v>
          </cell>
          <cell r="B2569" t="str">
            <v>GOV</v>
          </cell>
          <cell r="C2569">
            <v>2007</v>
          </cell>
          <cell r="D2569" t="str">
            <v>A</v>
          </cell>
          <cell r="E2569" t="str">
            <v>CAB</v>
          </cell>
          <cell r="F2569" t="str">
            <v>SI</v>
          </cell>
          <cell r="I2569">
            <v>-1.4</v>
          </cell>
          <cell r="J2569">
            <v>-0.9</v>
          </cell>
          <cell r="K2569">
            <v>-1.1000000000000001</v>
          </cell>
          <cell r="L2569">
            <v>-0.8</v>
          </cell>
          <cell r="M2569">
            <v>-0.2</v>
          </cell>
          <cell r="N2569" t="str">
            <v>.</v>
          </cell>
        </row>
        <row r="2570">
          <cell r="A2570" t="str">
            <v>GOV_2007_A_SK_CAB</v>
          </cell>
          <cell r="B2570" t="str">
            <v>GOV</v>
          </cell>
          <cell r="C2570">
            <v>2007</v>
          </cell>
          <cell r="D2570" t="str">
            <v>A</v>
          </cell>
          <cell r="E2570" t="str">
            <v>CAB</v>
          </cell>
          <cell r="F2570" t="str">
            <v>SK</v>
          </cell>
          <cell r="I2570">
            <v>-3.7</v>
          </cell>
          <cell r="J2570">
            <v>-2.6</v>
          </cell>
          <cell r="K2570">
            <v>-2.4</v>
          </cell>
          <cell r="L2570">
            <v>-1.8</v>
          </cell>
          <cell r="M2570">
            <v>-0.8</v>
          </cell>
          <cell r="N2570" t="str">
            <v>.</v>
          </cell>
        </row>
        <row r="2571">
          <cell r="A2571" t="str">
            <v>GOV_2007_A_AT_CAPDF</v>
          </cell>
          <cell r="B2571" t="str">
            <v>GOV</v>
          </cell>
          <cell r="C2571">
            <v>2007</v>
          </cell>
          <cell r="D2571" t="str">
            <v>A</v>
          </cell>
          <cell r="E2571" t="str">
            <v>CAPDF</v>
          </cell>
          <cell r="F2571" t="str">
            <v>AT</v>
          </cell>
          <cell r="H2571" t="str">
            <v>.</v>
          </cell>
          <cell r="I2571">
            <v>1.6</v>
          </cell>
          <cell r="J2571">
            <v>1.7</v>
          </cell>
          <cell r="K2571">
            <v>1.8</v>
          </cell>
          <cell r="L2571">
            <v>2</v>
          </cell>
          <cell r="M2571">
            <v>2.4</v>
          </cell>
          <cell r="N2571" t="str">
            <v>.</v>
          </cell>
        </row>
        <row r="2572">
          <cell r="A2572" t="str">
            <v>GOV_2007_A_BE_CAPDF</v>
          </cell>
          <cell r="B2572" t="str">
            <v>GOV</v>
          </cell>
          <cell r="C2572">
            <v>2007</v>
          </cell>
          <cell r="D2572" t="str">
            <v>A</v>
          </cell>
          <cell r="E2572" t="str">
            <v>CAPDF</v>
          </cell>
          <cell r="F2572" t="str">
            <v>BE</v>
          </cell>
          <cell r="I2572">
            <v>3.8</v>
          </cell>
          <cell r="J2572">
            <v>3.8</v>
          </cell>
          <cell r="K2572">
            <v>4</v>
          </cell>
          <cell r="L2572">
            <v>4.2</v>
          </cell>
          <cell r="M2572">
            <v>4.3</v>
          </cell>
        </row>
        <row r="2573">
          <cell r="A2573" t="str">
            <v>GOV_2007_A_CY_CAPDF</v>
          </cell>
          <cell r="B2573" t="str">
            <v>GOV</v>
          </cell>
          <cell r="C2573">
            <v>2007</v>
          </cell>
          <cell r="D2573" t="str">
            <v>A</v>
          </cell>
          <cell r="E2573" t="str">
            <v>CAPDF</v>
          </cell>
          <cell r="F2573" t="str">
            <v>CY</v>
          </cell>
          <cell r="I2573">
            <v>2.5</v>
          </cell>
          <cell r="J2573">
            <v>5</v>
          </cell>
          <cell r="K2573">
            <v>3.6</v>
          </cell>
          <cell r="L2573">
            <v>3.1</v>
          </cell>
          <cell r="M2573">
            <v>3.1</v>
          </cell>
          <cell r="N2573">
            <v>2.9</v>
          </cell>
        </row>
        <row r="2574">
          <cell r="A2574" t="str">
            <v>GOV_2007_A_CZ_CAPDF</v>
          </cell>
          <cell r="B2574" t="str">
            <v>GOV</v>
          </cell>
          <cell r="C2574">
            <v>2007</v>
          </cell>
          <cell r="D2574" t="str">
            <v>A</v>
          </cell>
          <cell r="E2574" t="str">
            <v>CAPDF</v>
          </cell>
          <cell r="F2574" t="str">
            <v>CZ</v>
          </cell>
          <cell r="I2574">
            <v>-2.1</v>
          </cell>
          <cell r="J2574">
            <v>-2.6</v>
          </cell>
          <cell r="K2574">
            <v>-1.9</v>
          </cell>
          <cell r="L2574">
            <v>-1.5</v>
          </cell>
          <cell r="M2574">
            <v>-1.1000000000000001</v>
          </cell>
        </row>
        <row r="2575">
          <cell r="A2575" t="str">
            <v>GOV_2007_A_DE_CAPDF</v>
          </cell>
          <cell r="B2575" t="str">
            <v>GOV</v>
          </cell>
          <cell r="C2575">
            <v>2007</v>
          </cell>
          <cell r="D2575" t="str">
            <v>A</v>
          </cell>
          <cell r="E2575" t="str">
            <v>CAPDF</v>
          </cell>
          <cell r="F2575" t="str">
            <v>DE</v>
          </cell>
          <cell r="I2575" t="str">
            <v>.</v>
          </cell>
          <cell r="J2575" t="str">
            <v>.</v>
          </cell>
          <cell r="K2575" t="str">
            <v>.</v>
          </cell>
          <cell r="L2575" t="str">
            <v>.</v>
          </cell>
          <cell r="M2575" t="str">
            <v>.</v>
          </cell>
          <cell r="N2575" t="str">
            <v>.</v>
          </cell>
        </row>
        <row r="2576">
          <cell r="A2576" t="str">
            <v>GOV_2007_A_DK_CAPDF</v>
          </cell>
          <cell r="B2576" t="str">
            <v>GOV</v>
          </cell>
          <cell r="C2576">
            <v>2007</v>
          </cell>
          <cell r="D2576" t="str">
            <v>A</v>
          </cell>
          <cell r="E2576" t="str">
            <v>CAPDF</v>
          </cell>
          <cell r="F2576" t="str">
            <v>DK</v>
          </cell>
        </row>
        <row r="2577">
          <cell r="A2577" t="str">
            <v>GOV_2007_A_EE_CAPDF</v>
          </cell>
          <cell r="B2577" t="str">
            <v>GOV</v>
          </cell>
          <cell r="C2577">
            <v>2007</v>
          </cell>
          <cell r="D2577" t="str">
            <v>A</v>
          </cell>
          <cell r="E2577" t="str">
            <v>CAPDF</v>
          </cell>
          <cell r="F2577" t="str">
            <v>EE</v>
          </cell>
          <cell r="I2577">
            <v>3.2</v>
          </cell>
          <cell r="J2577">
            <v>2.2999999999999998</v>
          </cell>
          <cell r="K2577">
            <v>1.6</v>
          </cell>
          <cell r="L2577">
            <v>1.6</v>
          </cell>
          <cell r="M2577">
            <v>1.4</v>
          </cell>
          <cell r="N2577">
            <v>1.1000000000000001</v>
          </cell>
        </row>
        <row r="2578">
          <cell r="A2578" t="str">
            <v>GOV_2007_A_ES_CAPDF</v>
          </cell>
          <cell r="B2578" t="str">
            <v>GOV</v>
          </cell>
          <cell r="C2578">
            <v>2007</v>
          </cell>
          <cell r="D2578" t="str">
            <v>A</v>
          </cell>
          <cell r="E2578" t="str">
            <v>CAPDF</v>
          </cell>
          <cell r="F2578" t="str">
            <v>ES</v>
          </cell>
          <cell r="I2578">
            <v>3.3</v>
          </cell>
          <cell r="J2578">
            <v>3.1</v>
          </cell>
          <cell r="K2578">
            <v>2.6</v>
          </cell>
          <cell r="L2578">
            <v>2.6</v>
          </cell>
          <cell r="M2578">
            <v>2.6</v>
          </cell>
        </row>
        <row r="2579">
          <cell r="A2579" t="str">
            <v>GOV_2007_A_FI_CAPDF</v>
          </cell>
          <cell r="B2579" t="str">
            <v>GOV</v>
          </cell>
          <cell r="C2579">
            <v>2007</v>
          </cell>
          <cell r="D2579" t="str">
            <v>A</v>
          </cell>
          <cell r="E2579" t="str">
            <v>CAPDF</v>
          </cell>
          <cell r="F2579" t="str">
            <v>FI</v>
          </cell>
          <cell r="I2579">
            <v>5.4</v>
          </cell>
          <cell r="J2579">
            <v>5.8</v>
          </cell>
          <cell r="K2579">
            <v>5</v>
          </cell>
          <cell r="L2579">
            <v>4.8</v>
          </cell>
          <cell r="M2579">
            <v>4</v>
          </cell>
          <cell r="N2579">
            <v>3.6</v>
          </cell>
        </row>
        <row r="2580">
          <cell r="A2580" t="str">
            <v>GOV_2007_A_FR_CAPDF</v>
          </cell>
          <cell r="B2580" t="str">
            <v>GOV</v>
          </cell>
          <cell r="C2580">
            <v>2007</v>
          </cell>
          <cell r="D2580" t="str">
            <v>A</v>
          </cell>
          <cell r="E2580" t="str">
            <v>CAPDF</v>
          </cell>
          <cell r="F2580" t="str">
            <v>FR</v>
          </cell>
          <cell r="I2580">
            <v>0.2</v>
          </cell>
          <cell r="J2580">
            <v>0.4</v>
          </cell>
          <cell r="K2580">
            <v>0.7</v>
          </cell>
          <cell r="L2580">
            <v>1</v>
          </cell>
          <cell r="M2580">
            <v>1.5</v>
          </cell>
          <cell r="N2580">
            <v>2</v>
          </cell>
          <cell r="O2580">
            <v>2.5</v>
          </cell>
        </row>
        <row r="2581">
          <cell r="A2581" t="str">
            <v>GOV_2007_A_GB_CAPDF</v>
          </cell>
          <cell r="B2581" t="str">
            <v>GOV</v>
          </cell>
          <cell r="C2581">
            <v>2007</v>
          </cell>
          <cell r="D2581" t="str">
            <v>A</v>
          </cell>
          <cell r="E2581" t="str">
            <v>CAPDF</v>
          </cell>
          <cell r="F2581" t="str">
            <v>GB</v>
          </cell>
          <cell r="G2581" t="str">
            <v>-</v>
          </cell>
          <cell r="H2581" t="str">
            <v>-</v>
          </cell>
          <cell r="I2581">
            <v>-0.4</v>
          </cell>
          <cell r="J2581">
            <v>-0.9</v>
          </cell>
          <cell r="K2581">
            <v>-0.8</v>
          </cell>
          <cell r="L2581">
            <v>-0.3</v>
          </cell>
          <cell r="M2581">
            <v>-0.1</v>
          </cell>
          <cell r="N2581" t="str">
            <v>-</v>
          </cell>
          <cell r="O2581" t="str">
            <v>-</v>
          </cell>
        </row>
        <row r="2582">
          <cell r="A2582" t="str">
            <v>GOV_2007_A_GR_CAPDF</v>
          </cell>
          <cell r="B2582" t="str">
            <v>GOV</v>
          </cell>
          <cell r="C2582">
            <v>2007</v>
          </cell>
          <cell r="D2582" t="str">
            <v>A</v>
          </cell>
          <cell r="E2582" t="str">
            <v>CAPDF</v>
          </cell>
          <cell r="F2582" t="str">
            <v>GR</v>
          </cell>
          <cell r="I2582">
            <v>0.8</v>
          </cell>
          <cell r="J2582">
            <v>0.4</v>
          </cell>
          <cell r="K2582">
            <v>1.5</v>
          </cell>
          <cell r="L2582">
            <v>2.2999999999999998</v>
          </cell>
          <cell r="M2582">
            <v>3</v>
          </cell>
        </row>
        <row r="2583">
          <cell r="A2583" t="str">
            <v>GOV_2007_A_HU_CAPDF</v>
          </cell>
          <cell r="B2583" t="str">
            <v>GOV</v>
          </cell>
          <cell r="C2583">
            <v>2007</v>
          </cell>
          <cell r="D2583" t="str">
            <v>A</v>
          </cell>
          <cell r="E2583" t="str">
            <v>CAPDF</v>
          </cell>
          <cell r="F2583" t="str">
            <v>HU</v>
          </cell>
          <cell r="I2583">
            <v>-5.6</v>
          </cell>
          <cell r="J2583">
            <v>-2</v>
          </cell>
          <cell r="K2583">
            <v>0.6</v>
          </cell>
          <cell r="L2583">
            <v>1.4</v>
          </cell>
          <cell r="M2583">
            <v>1.3</v>
          </cell>
          <cell r="N2583">
            <v>1</v>
          </cell>
        </row>
        <row r="2584">
          <cell r="A2584" t="str">
            <v>GOV_2007_A_IE_CAPDF</v>
          </cell>
          <cell r="B2584" t="str">
            <v>GOV</v>
          </cell>
          <cell r="C2584">
            <v>2007</v>
          </cell>
          <cell r="D2584" t="str">
            <v>A</v>
          </cell>
          <cell r="E2584" t="str">
            <v>CAPDF</v>
          </cell>
          <cell r="F2584" t="str">
            <v>IE</v>
          </cell>
          <cell r="I2584">
            <v>4</v>
          </cell>
          <cell r="J2584">
            <v>1.6</v>
          </cell>
          <cell r="K2584">
            <v>0.7</v>
          </cell>
          <cell r="L2584">
            <v>0.7</v>
          </cell>
          <cell r="M2584">
            <v>0.5</v>
          </cell>
        </row>
        <row r="2585">
          <cell r="A2585" t="str">
            <v>GOV_2007_A_IT_CAPDF</v>
          </cell>
          <cell r="B2585" t="str">
            <v>GOV</v>
          </cell>
          <cell r="C2585">
            <v>2007</v>
          </cell>
          <cell r="D2585" t="str">
            <v>A</v>
          </cell>
          <cell r="E2585" t="str">
            <v>CAPDF</v>
          </cell>
          <cell r="F2585" t="str">
            <v>IT</v>
          </cell>
          <cell r="H2585">
            <v>1</v>
          </cell>
          <cell r="I2585">
            <v>0.6</v>
          </cell>
          <cell r="J2585">
            <v>2.7</v>
          </cell>
          <cell r="K2585">
            <v>2.9</v>
          </cell>
          <cell r="L2585">
            <v>3.6</v>
          </cell>
          <cell r="M2585">
            <v>4.4000000000000004</v>
          </cell>
          <cell r="N2585">
            <v>5</v>
          </cell>
        </row>
        <row r="2586">
          <cell r="A2586" t="str">
            <v>GOV_2007_A_LT_CAPDF</v>
          </cell>
          <cell r="B2586" t="str">
            <v>GOV</v>
          </cell>
          <cell r="C2586">
            <v>2007</v>
          </cell>
          <cell r="D2586" t="str">
            <v>A</v>
          </cell>
          <cell r="E2586" t="str">
            <v>CAPDF</v>
          </cell>
          <cell r="F2586" t="str">
            <v>LT</v>
          </cell>
          <cell r="I2586">
            <v>-0.2</v>
          </cell>
          <cell r="J2586">
            <v>-1.2</v>
          </cell>
          <cell r="K2586">
            <v>-0.5</v>
          </cell>
          <cell r="L2586">
            <v>0.7</v>
          </cell>
          <cell r="M2586">
            <v>1.4</v>
          </cell>
        </row>
        <row r="2587">
          <cell r="A2587" t="str">
            <v>GOV_2007_A_LU_CAPDF</v>
          </cell>
          <cell r="B2587" t="str">
            <v>GOV</v>
          </cell>
          <cell r="C2587">
            <v>2007</v>
          </cell>
          <cell r="D2587" t="str">
            <v>A</v>
          </cell>
          <cell r="E2587" t="str">
            <v>CAPDF</v>
          </cell>
          <cell r="F2587" t="str">
            <v>LU</v>
          </cell>
          <cell r="I2587">
            <v>1.3</v>
          </cell>
          <cell r="J2587">
            <v>1</v>
          </cell>
          <cell r="K2587">
            <v>0.9</v>
          </cell>
          <cell r="L2587">
            <v>0.9</v>
          </cell>
          <cell r="M2587">
            <v>1.4</v>
          </cell>
        </row>
        <row r="2588">
          <cell r="A2588" t="str">
            <v>GOV_2007_A_LV_CAPDF</v>
          </cell>
          <cell r="B2588" t="str">
            <v>GOV</v>
          </cell>
          <cell r="C2588">
            <v>2007</v>
          </cell>
          <cell r="D2588" t="str">
            <v>A</v>
          </cell>
          <cell r="E2588" t="str">
            <v>CAPDF</v>
          </cell>
          <cell r="F2588" t="str">
            <v>LV</v>
          </cell>
          <cell r="I2588">
            <v>-0.2</v>
          </cell>
          <cell r="J2588">
            <v>0.1</v>
          </cell>
          <cell r="K2588">
            <v>0.8</v>
          </cell>
          <cell r="L2588">
            <v>1.4</v>
          </cell>
          <cell r="M2588">
            <v>1.9</v>
          </cell>
        </row>
        <row r="2589">
          <cell r="A2589" t="str">
            <v>GOV_2007_A_MT_CAPDF</v>
          </cell>
          <cell r="B2589" t="str">
            <v>GOV</v>
          </cell>
          <cell r="C2589">
            <v>2007</v>
          </cell>
          <cell r="D2589" t="str">
            <v>A</v>
          </cell>
          <cell r="E2589" t="str">
            <v>CAPDF</v>
          </cell>
          <cell r="F2589" t="str">
            <v>MT</v>
          </cell>
          <cell r="I2589">
            <v>1.9</v>
          </cell>
          <cell r="J2589">
            <v>2.2000000000000002</v>
          </cell>
          <cell r="K2589">
            <v>2.2000000000000002</v>
          </cell>
          <cell r="L2589">
            <v>2.6</v>
          </cell>
          <cell r="M2589">
            <v>3.1</v>
          </cell>
        </row>
        <row r="2590">
          <cell r="A2590" t="str">
            <v>GOV_2007_A_NL_CAPDF</v>
          </cell>
          <cell r="B2590" t="str">
            <v>GOV</v>
          </cell>
          <cell r="C2590">
            <v>2007</v>
          </cell>
          <cell r="D2590" t="str">
            <v>A</v>
          </cell>
          <cell r="E2590" t="str">
            <v>CAPDF</v>
          </cell>
          <cell r="F2590" t="str">
            <v>NL</v>
          </cell>
          <cell r="I2590">
            <v>3.3</v>
          </cell>
          <cell r="J2590">
            <v>1.9</v>
          </cell>
          <cell r="K2590">
            <v>2.6</v>
          </cell>
          <cell r="L2590">
            <v>2.7</v>
          </cell>
          <cell r="M2590">
            <v>2.8</v>
          </cell>
        </row>
        <row r="2591">
          <cell r="A2591" t="str">
            <v>GOV_2007_A_PL_CAPDF</v>
          </cell>
          <cell r="B2591" t="str">
            <v>GOV</v>
          </cell>
          <cell r="C2591">
            <v>2007</v>
          </cell>
          <cell r="D2591" t="str">
            <v>A</v>
          </cell>
          <cell r="E2591" t="str">
            <v>CAPDF</v>
          </cell>
          <cell r="F2591" t="str">
            <v>PL</v>
          </cell>
        </row>
        <row r="2592">
          <cell r="A2592" t="str">
            <v>GOV_2007_A_PT_CAPDF</v>
          </cell>
          <cell r="B2592" t="str">
            <v>GOV</v>
          </cell>
          <cell r="C2592">
            <v>2007</v>
          </cell>
          <cell r="D2592" t="str">
            <v>A</v>
          </cell>
          <cell r="E2592" t="str">
            <v>CAPDF</v>
          </cell>
          <cell r="F2592" t="str">
            <v>PT</v>
          </cell>
          <cell r="I2592">
            <v>0</v>
          </cell>
          <cell r="J2592">
            <v>0.9</v>
          </cell>
          <cell r="K2592">
            <v>1.3</v>
          </cell>
          <cell r="L2592">
            <v>1.7</v>
          </cell>
          <cell r="M2592">
            <v>2.2999999999999998</v>
          </cell>
          <cell r="N2592">
            <v>2.2000000000000002</v>
          </cell>
        </row>
        <row r="2593">
          <cell r="A2593" t="str">
            <v>GOV_2007_A_SE_CAPDF</v>
          </cell>
          <cell r="B2593" t="str">
            <v>GOV</v>
          </cell>
          <cell r="C2593">
            <v>2007</v>
          </cell>
          <cell r="D2593" t="str">
            <v>A</v>
          </cell>
          <cell r="E2593" t="str">
            <v>CAPDF</v>
          </cell>
          <cell r="F2593" t="str">
            <v>SE</v>
          </cell>
          <cell r="G2593" t="str">
            <v>-</v>
          </cell>
          <cell r="H2593" t="str">
            <v>-</v>
          </cell>
          <cell r="I2593">
            <v>3.7</v>
          </cell>
          <cell r="J2593">
            <v>4.3</v>
          </cell>
          <cell r="K2593">
            <v>3.9</v>
          </cell>
          <cell r="L2593">
            <v>4.2</v>
          </cell>
          <cell r="M2593">
            <v>4.8</v>
          </cell>
        </row>
        <row r="2594">
          <cell r="A2594" t="str">
            <v>GOV_2007_A_SI_CAPDF</v>
          </cell>
          <cell r="B2594" t="str">
            <v>GOV</v>
          </cell>
          <cell r="C2594">
            <v>2007</v>
          </cell>
          <cell r="D2594" t="str">
            <v>A</v>
          </cell>
          <cell r="E2594" t="str">
            <v>CAPDF</v>
          </cell>
          <cell r="F2594" t="str">
            <v>SI</v>
          </cell>
          <cell r="I2594">
            <v>0</v>
          </cell>
          <cell r="J2594">
            <v>0.3</v>
          </cell>
          <cell r="K2594">
            <v>0</v>
          </cell>
          <cell r="L2594">
            <v>0.3</v>
          </cell>
          <cell r="M2594">
            <v>0.9</v>
          </cell>
          <cell r="N2594" t="str">
            <v>.</v>
          </cell>
        </row>
        <row r="2595">
          <cell r="A2595" t="str">
            <v>GOV_2007_A_SK_CAPDF</v>
          </cell>
          <cell r="B2595" t="str">
            <v>GOV</v>
          </cell>
          <cell r="C2595">
            <v>2007</v>
          </cell>
          <cell r="D2595" t="str">
            <v>A</v>
          </cell>
          <cell r="E2595" t="str">
            <v>CAPDF</v>
          </cell>
          <cell r="F2595" t="str">
            <v>SK</v>
          </cell>
          <cell r="I2595">
            <v>-2.2000000000000002</v>
          </cell>
          <cell r="J2595">
            <v>-1.1000000000000001</v>
          </cell>
          <cell r="K2595">
            <v>-0.9</v>
          </cell>
          <cell r="L2595">
            <v>-0.4</v>
          </cell>
          <cell r="M2595">
            <v>0.5</v>
          </cell>
          <cell r="N2595" t="str">
            <v>.</v>
          </cell>
        </row>
        <row r="2596">
          <cell r="A2596" t="str">
            <v>GOV_2007_A_AT_TOE</v>
          </cell>
          <cell r="B2596" t="str">
            <v>GOV</v>
          </cell>
          <cell r="C2596">
            <v>2007</v>
          </cell>
          <cell r="D2596" t="str">
            <v>A</v>
          </cell>
          <cell r="E2596" t="str">
            <v>TOE</v>
          </cell>
          <cell r="F2596" t="str">
            <v>AT</v>
          </cell>
          <cell r="H2596" t="str">
            <v>.</v>
          </cell>
          <cell r="I2596">
            <v>49.3</v>
          </cell>
          <cell r="J2596">
            <v>48.3</v>
          </cell>
          <cell r="K2596">
            <v>48.1</v>
          </cell>
          <cell r="L2596">
            <v>47.7</v>
          </cell>
          <cell r="M2596">
            <v>47.2</v>
          </cell>
          <cell r="N2596" t="str">
            <v>.</v>
          </cell>
        </row>
        <row r="2597">
          <cell r="A2597" t="str">
            <v>GOV_2007_A_BE_TOE</v>
          </cell>
          <cell r="B2597" t="str">
            <v>GOV</v>
          </cell>
          <cell r="C2597">
            <v>2007</v>
          </cell>
          <cell r="D2597" t="str">
            <v>A</v>
          </cell>
          <cell r="E2597" t="str">
            <v>TOE</v>
          </cell>
          <cell r="F2597" t="str">
            <v>BE</v>
          </cell>
          <cell r="I2597">
            <v>48.9</v>
          </cell>
          <cell r="J2597">
            <v>49</v>
          </cell>
          <cell r="K2597">
            <v>48.5</v>
          </cell>
          <cell r="L2597">
            <v>48.3</v>
          </cell>
          <cell r="M2597">
            <v>48.2</v>
          </cell>
        </row>
        <row r="2598">
          <cell r="A2598" t="str">
            <v>GOV_2007_A_CY_TOE</v>
          </cell>
          <cell r="B2598" t="str">
            <v>GOV</v>
          </cell>
          <cell r="C2598">
            <v>2007</v>
          </cell>
          <cell r="D2598" t="str">
            <v>A</v>
          </cell>
          <cell r="E2598" t="str">
            <v>TOE</v>
          </cell>
          <cell r="F2598" t="str">
            <v>CY</v>
          </cell>
          <cell r="I2598">
            <v>43.8</v>
          </cell>
          <cell r="J2598">
            <v>44.4</v>
          </cell>
          <cell r="K2598">
            <v>43.8</v>
          </cell>
          <cell r="L2598">
            <v>44</v>
          </cell>
          <cell r="M2598">
            <v>44</v>
          </cell>
          <cell r="N2598">
            <v>44.1</v>
          </cell>
        </row>
        <row r="2599">
          <cell r="A2599" t="str">
            <v>GOV_2007_A_CZ_TOE</v>
          </cell>
          <cell r="B2599" t="str">
            <v>GOV</v>
          </cell>
          <cell r="C2599">
            <v>2007</v>
          </cell>
          <cell r="D2599" t="str">
            <v>A</v>
          </cell>
          <cell r="E2599" t="str">
            <v>TOE</v>
          </cell>
          <cell r="F2599" t="str">
            <v>CZ</v>
          </cell>
          <cell r="I2599">
            <v>43.6</v>
          </cell>
          <cell r="J2599">
            <v>43.3</v>
          </cell>
          <cell r="K2599">
            <v>42.4</v>
          </cell>
          <cell r="L2599">
            <v>40.700000000000003</v>
          </cell>
          <cell r="M2599">
            <v>39.4</v>
          </cell>
        </row>
        <row r="2600">
          <cell r="A2600" t="str">
            <v>GOV_2007_A_DE_TOE</v>
          </cell>
          <cell r="B2600" t="str">
            <v>GOV</v>
          </cell>
          <cell r="C2600">
            <v>2007</v>
          </cell>
          <cell r="D2600" t="str">
            <v>A</v>
          </cell>
          <cell r="E2600" t="str">
            <v>TOE</v>
          </cell>
          <cell r="F2600" t="str">
            <v>DE</v>
          </cell>
          <cell r="I2600">
            <v>45.4</v>
          </cell>
          <cell r="J2600">
            <v>44</v>
          </cell>
          <cell r="K2600">
            <v>43.5</v>
          </cell>
          <cell r="L2600">
            <v>43</v>
          </cell>
          <cell r="M2600">
            <v>42</v>
          </cell>
          <cell r="N2600">
            <v>41.5</v>
          </cell>
        </row>
        <row r="2601">
          <cell r="A2601" t="str">
            <v>GOV_2007_A_DK_TOE</v>
          </cell>
          <cell r="B2601" t="str">
            <v>GOV</v>
          </cell>
          <cell r="C2601">
            <v>2007</v>
          </cell>
          <cell r="D2601" t="str">
            <v>A</v>
          </cell>
          <cell r="E2601" t="str">
            <v>TOE</v>
          </cell>
          <cell r="F2601" t="str">
            <v>DK</v>
          </cell>
          <cell r="I2601">
            <v>50.1</v>
          </cell>
          <cell r="J2601">
            <v>49.6</v>
          </cell>
          <cell r="K2601">
            <v>49.8</v>
          </cell>
          <cell r="L2601">
            <v>50</v>
          </cell>
          <cell r="M2601">
            <v>50.5</v>
          </cell>
          <cell r="N2601" t="str">
            <v>.</v>
          </cell>
        </row>
        <row r="2602">
          <cell r="A2602" t="str">
            <v>GOV_2007_A_EE_TOE</v>
          </cell>
          <cell r="B2602" t="str">
            <v>GOV</v>
          </cell>
          <cell r="C2602">
            <v>2007</v>
          </cell>
          <cell r="D2602" t="str">
            <v>A</v>
          </cell>
          <cell r="E2602" t="str">
            <v>TOE</v>
          </cell>
          <cell r="F2602" t="str">
            <v>EE</v>
          </cell>
          <cell r="I2602">
            <v>33</v>
          </cell>
          <cell r="J2602">
            <v>34.6</v>
          </cell>
          <cell r="K2602">
            <v>36.9</v>
          </cell>
          <cell r="L2602">
            <v>37.200000000000003</v>
          </cell>
          <cell r="M2602">
            <v>36.5</v>
          </cell>
          <cell r="N2602">
            <v>35.5</v>
          </cell>
        </row>
        <row r="2603">
          <cell r="A2603" t="str">
            <v>GOV_2007_A_ES_TOE</v>
          </cell>
          <cell r="B2603" t="str">
            <v>GOV</v>
          </cell>
          <cell r="C2603">
            <v>2007</v>
          </cell>
          <cell r="D2603" t="str">
            <v>A</v>
          </cell>
          <cell r="E2603" t="str">
            <v>TOE</v>
          </cell>
          <cell r="F2603" t="str">
            <v>ES</v>
          </cell>
          <cell r="I2603">
            <v>38.6</v>
          </cell>
          <cell r="J2603">
            <v>39</v>
          </cell>
          <cell r="K2603">
            <v>39.200000000000003</v>
          </cell>
          <cell r="L2603">
            <v>39.200000000000003</v>
          </cell>
          <cell r="M2603">
            <v>39.1</v>
          </cell>
        </row>
        <row r="2604">
          <cell r="A2604" t="str">
            <v>GOV_2007_A_FI_TOE</v>
          </cell>
          <cell r="B2604" t="str">
            <v>GOV</v>
          </cell>
          <cell r="C2604">
            <v>2007</v>
          </cell>
          <cell r="D2604" t="str">
            <v>A</v>
          </cell>
          <cell r="E2604" t="str">
            <v>TOE</v>
          </cell>
          <cell r="F2604" t="str">
            <v>FI</v>
          </cell>
          <cell r="I2604">
            <v>48.7</v>
          </cell>
          <cell r="J2604">
            <v>47.4</v>
          </cell>
          <cell r="K2604">
            <v>47.3</v>
          </cell>
          <cell r="L2604">
            <v>47</v>
          </cell>
          <cell r="M2604">
            <v>47</v>
          </cell>
          <cell r="N2604">
            <v>47.2</v>
          </cell>
        </row>
        <row r="2605">
          <cell r="A2605" t="str">
            <v>GOV_2007_A_FR_TOE</v>
          </cell>
          <cell r="B2605" t="str">
            <v>GOV</v>
          </cell>
          <cell r="C2605">
            <v>2007</v>
          </cell>
          <cell r="D2605" t="str">
            <v>A</v>
          </cell>
          <cell r="E2605" t="str">
            <v>TOE</v>
          </cell>
          <cell r="F2605" t="str">
            <v>FR</v>
          </cell>
          <cell r="J2605">
            <v>53.2</v>
          </cell>
          <cell r="K2605">
            <v>52.6</v>
          </cell>
          <cell r="L2605">
            <v>51.9</v>
          </cell>
          <cell r="M2605">
            <v>51.2</v>
          </cell>
          <cell r="N2605">
            <v>50.6</v>
          </cell>
          <cell r="O2605">
            <v>49.9</v>
          </cell>
        </row>
        <row r="2606">
          <cell r="A2606" t="str">
            <v>GOV_2007_A_GB_TOE</v>
          </cell>
          <cell r="B2606" t="str">
            <v>GOV</v>
          </cell>
          <cell r="C2606">
            <v>2007</v>
          </cell>
          <cell r="D2606" t="str">
            <v>A</v>
          </cell>
          <cell r="E2606" t="str">
            <v>TOE</v>
          </cell>
          <cell r="F2606" t="str">
            <v>GB</v>
          </cell>
          <cell r="G2606" t="str">
            <v>-</v>
          </cell>
          <cell r="H2606" t="str">
            <v>-</v>
          </cell>
          <cell r="I2606">
            <v>41.2</v>
          </cell>
          <cell r="J2606">
            <v>41.5</v>
          </cell>
          <cell r="K2606">
            <v>41.6</v>
          </cell>
          <cell r="L2606">
            <v>41.3</v>
          </cell>
          <cell r="M2606">
            <v>41.2</v>
          </cell>
          <cell r="N2606">
            <v>41</v>
          </cell>
          <cell r="O2606">
            <v>40.9</v>
          </cell>
        </row>
        <row r="2607">
          <cell r="A2607" t="str">
            <v>GOV_2007_A_GR_TOE</v>
          </cell>
          <cell r="B2607" t="str">
            <v>GOV</v>
          </cell>
          <cell r="C2607">
            <v>2007</v>
          </cell>
          <cell r="D2607" t="str">
            <v>A</v>
          </cell>
          <cell r="E2607" t="str">
            <v>TOE</v>
          </cell>
          <cell r="F2607" t="str">
            <v>GR</v>
          </cell>
          <cell r="I2607">
            <v>42</v>
          </cell>
          <cell r="J2607">
            <v>42.6</v>
          </cell>
          <cell r="K2607">
            <v>42.7</v>
          </cell>
          <cell r="L2607">
            <v>42.5</v>
          </cell>
          <cell r="M2607">
            <v>42.3</v>
          </cell>
        </row>
        <row r="2608">
          <cell r="A2608" t="str">
            <v>GOV_2007_A_HU_TOE</v>
          </cell>
          <cell r="B2608" t="str">
            <v>GOV</v>
          </cell>
          <cell r="C2608">
            <v>2007</v>
          </cell>
          <cell r="D2608" t="str">
            <v>A</v>
          </cell>
          <cell r="E2608" t="str">
            <v>TOE</v>
          </cell>
          <cell r="F2608" t="str">
            <v>HU</v>
          </cell>
          <cell r="I2608">
            <v>51.8</v>
          </cell>
          <cell r="J2608">
            <v>50.3</v>
          </cell>
          <cell r="K2608">
            <v>48.2</v>
          </cell>
          <cell r="L2608">
            <v>46.5</v>
          </cell>
          <cell r="M2608">
            <v>45.1</v>
          </cell>
          <cell r="N2608">
            <v>44.2</v>
          </cell>
        </row>
        <row r="2609">
          <cell r="A2609" t="str">
            <v>GOV_2007_A_IE_TOE</v>
          </cell>
          <cell r="B2609" t="str">
            <v>GOV</v>
          </cell>
          <cell r="C2609">
            <v>2007</v>
          </cell>
          <cell r="D2609" t="str">
            <v>A</v>
          </cell>
          <cell r="E2609" t="str">
            <v>TOE</v>
          </cell>
          <cell r="F2609" t="str">
            <v>IE</v>
          </cell>
          <cell r="I2609">
            <v>34.200000000000003</v>
          </cell>
          <cell r="J2609">
            <v>36.1</v>
          </cell>
          <cell r="K2609">
            <v>37</v>
          </cell>
          <cell r="L2609">
            <v>36.9</v>
          </cell>
          <cell r="M2609">
            <v>36.5</v>
          </cell>
        </row>
        <row r="2610">
          <cell r="A2610" t="str">
            <v>GOV_2007_A_IT_TOE</v>
          </cell>
          <cell r="B2610" t="str">
            <v>GOV</v>
          </cell>
          <cell r="C2610">
            <v>2007</v>
          </cell>
          <cell r="D2610" t="str">
            <v>A</v>
          </cell>
          <cell r="E2610" t="str">
            <v>TOE</v>
          </cell>
          <cell r="F2610" t="str">
            <v>IT</v>
          </cell>
          <cell r="I2610">
            <v>50.1</v>
          </cell>
          <cell r="J2610">
            <v>48.6</v>
          </cell>
          <cell r="K2610">
            <v>48.5</v>
          </cell>
          <cell r="L2610">
            <v>47.9</v>
          </cell>
          <cell r="M2610">
            <v>47.3</v>
          </cell>
          <cell r="N2610">
            <v>47</v>
          </cell>
        </row>
        <row r="2611">
          <cell r="A2611" t="str">
            <v>GOV_2007_A_LT_TOE</v>
          </cell>
          <cell r="B2611" t="str">
            <v>GOV</v>
          </cell>
          <cell r="C2611">
            <v>2007</v>
          </cell>
          <cell r="D2611" t="str">
            <v>A</v>
          </cell>
          <cell r="E2611" t="str">
            <v>TOE</v>
          </cell>
          <cell r="F2611" t="str">
            <v>LT</v>
          </cell>
          <cell r="I2611">
            <v>34</v>
          </cell>
          <cell r="J2611">
            <v>36.4</v>
          </cell>
          <cell r="K2611">
            <v>37.9</v>
          </cell>
          <cell r="L2611">
            <v>38.5</v>
          </cell>
          <cell r="M2611">
            <v>38.6</v>
          </cell>
        </row>
        <row r="2612">
          <cell r="A2612" t="str">
            <v>GOV_2007_A_LU_TOE</v>
          </cell>
          <cell r="B2612" t="str">
            <v>GOV</v>
          </cell>
          <cell r="C2612">
            <v>2007</v>
          </cell>
          <cell r="D2612" t="str">
            <v>A</v>
          </cell>
          <cell r="E2612" t="str">
            <v>TOE</v>
          </cell>
          <cell r="F2612" t="str">
            <v>LU</v>
          </cell>
          <cell r="I2612">
            <v>39</v>
          </cell>
          <cell r="J2612">
            <v>37.5</v>
          </cell>
          <cell r="K2612">
            <v>36.9</v>
          </cell>
          <cell r="L2612">
            <v>36.9</v>
          </cell>
          <cell r="M2612">
            <v>36.6</v>
          </cell>
        </row>
        <row r="2613">
          <cell r="A2613" t="str">
            <v>GOV_2007_A_LV_TOE</v>
          </cell>
          <cell r="B2613" t="str">
            <v>GOV</v>
          </cell>
          <cell r="C2613">
            <v>2007</v>
          </cell>
          <cell r="D2613" t="str">
            <v>A</v>
          </cell>
          <cell r="E2613" t="str">
            <v>TOE</v>
          </cell>
          <cell r="F2613" t="str">
            <v>LV</v>
          </cell>
          <cell r="I2613">
            <v>37.200000000000003</v>
          </cell>
          <cell r="J2613">
            <v>37</v>
          </cell>
          <cell r="K2613">
            <v>36.799999999999997</v>
          </cell>
          <cell r="L2613">
            <v>36.700000000000003</v>
          </cell>
          <cell r="M2613">
            <v>36.700000000000003</v>
          </cell>
        </row>
        <row r="2614">
          <cell r="A2614" t="str">
            <v>GOV_2007_A_MT_TOE</v>
          </cell>
          <cell r="B2614" t="str">
            <v>GOV</v>
          </cell>
          <cell r="C2614">
            <v>2007</v>
          </cell>
          <cell r="D2614" t="str">
            <v>A</v>
          </cell>
          <cell r="E2614" t="str">
            <v>TOE</v>
          </cell>
          <cell r="F2614" t="str">
            <v>MT</v>
          </cell>
          <cell r="I2614">
            <v>44.1</v>
          </cell>
          <cell r="J2614">
            <v>42.7</v>
          </cell>
          <cell r="K2614">
            <v>42.2</v>
          </cell>
          <cell r="L2614">
            <v>40</v>
          </cell>
          <cell r="M2614">
            <v>38.5</v>
          </cell>
        </row>
        <row r="2615">
          <cell r="A2615" t="str">
            <v>GOV_2007_A_NL_TOE</v>
          </cell>
          <cell r="B2615" t="str">
            <v>GOV</v>
          </cell>
          <cell r="C2615">
            <v>2007</v>
          </cell>
          <cell r="D2615" t="str">
            <v>A</v>
          </cell>
          <cell r="E2615" t="str">
            <v>TOE</v>
          </cell>
          <cell r="F2615" t="str">
            <v>NL</v>
          </cell>
          <cell r="I2615">
            <v>46.1</v>
          </cell>
          <cell r="J2615">
            <v>46.3</v>
          </cell>
          <cell r="K2615">
            <v>46.4</v>
          </cell>
          <cell r="L2615">
            <v>46.3</v>
          </cell>
          <cell r="M2615">
            <v>46.5</v>
          </cell>
          <cell r="N2615">
            <v>46.4</v>
          </cell>
        </row>
        <row r="2616">
          <cell r="A2616" t="str">
            <v>GOV_2007_A_PL_TOE</v>
          </cell>
          <cell r="B2616" t="str">
            <v>GOV</v>
          </cell>
          <cell r="C2616">
            <v>2007</v>
          </cell>
          <cell r="D2616" t="str">
            <v>A</v>
          </cell>
          <cell r="E2616" t="str">
            <v>TOE</v>
          </cell>
          <cell r="F2616" t="str">
            <v>PL</v>
          </cell>
        </row>
        <row r="2617">
          <cell r="A2617" t="str">
            <v>GOV_2007_A_PT_TOE</v>
          </cell>
          <cell r="B2617" t="str">
            <v>GOV</v>
          </cell>
          <cell r="C2617">
            <v>2007</v>
          </cell>
          <cell r="D2617" t="str">
            <v>A</v>
          </cell>
          <cell r="E2617" t="str">
            <v>TOE</v>
          </cell>
          <cell r="F2617" t="str">
            <v>PT</v>
          </cell>
          <cell r="I2617">
            <v>46.4</v>
          </cell>
          <cell r="J2617">
            <v>45.4</v>
          </cell>
          <cell r="K2617">
            <v>45.1</v>
          </cell>
          <cell r="L2617">
            <v>44.4</v>
          </cell>
          <cell r="M2617">
            <v>43.5</v>
          </cell>
          <cell r="N2617">
            <v>43.3</v>
          </cell>
        </row>
        <row r="2618">
          <cell r="A2618" t="str">
            <v>GOV_2007_A_SE_TOE</v>
          </cell>
          <cell r="B2618" t="str">
            <v>GOV</v>
          </cell>
          <cell r="C2618">
            <v>2007</v>
          </cell>
          <cell r="D2618" t="str">
            <v>A</v>
          </cell>
          <cell r="E2618" t="str">
            <v>TOE</v>
          </cell>
          <cell r="F2618" t="str">
            <v>SE</v>
          </cell>
          <cell r="G2618" t="str">
            <v>-</v>
          </cell>
          <cell r="H2618" t="str">
            <v>-</v>
          </cell>
          <cell r="I2618">
            <v>55</v>
          </cell>
          <cell r="J2618">
            <v>53.3</v>
          </cell>
          <cell r="K2618">
            <v>52.6</v>
          </cell>
          <cell r="L2618">
            <v>51.8</v>
          </cell>
          <cell r="M2618">
            <v>51.1</v>
          </cell>
        </row>
        <row r="2619">
          <cell r="A2619" t="str">
            <v>GOV_2007_A_SI_TOE</v>
          </cell>
          <cell r="B2619" t="str">
            <v>GOV</v>
          </cell>
          <cell r="C2619">
            <v>2007</v>
          </cell>
          <cell r="D2619" t="str">
            <v>A</v>
          </cell>
          <cell r="E2619" t="str">
            <v>TOE</v>
          </cell>
          <cell r="F2619" t="str">
            <v>SI</v>
          </cell>
          <cell r="I2619">
            <v>45.3</v>
          </cell>
          <cell r="J2619">
            <v>43.6</v>
          </cell>
          <cell r="K2619">
            <v>43.2</v>
          </cell>
          <cell r="L2619">
            <v>42.1</v>
          </cell>
          <cell r="M2619">
            <v>41.3</v>
          </cell>
          <cell r="N2619" t="str">
            <v>.</v>
          </cell>
        </row>
        <row r="2620">
          <cell r="A2620" t="str">
            <v>GOV_2007_A_SK_TOE</v>
          </cell>
          <cell r="B2620" t="str">
            <v>GOV</v>
          </cell>
          <cell r="C2620">
            <v>2007</v>
          </cell>
          <cell r="D2620" t="str">
            <v>A</v>
          </cell>
          <cell r="E2620" t="str">
            <v>TOE</v>
          </cell>
          <cell r="F2620" t="str">
            <v>SK</v>
          </cell>
          <cell r="I2620">
            <v>37.6</v>
          </cell>
          <cell r="J2620">
            <v>36.299999999999997</v>
          </cell>
          <cell r="K2620">
            <v>36.1</v>
          </cell>
          <cell r="L2620">
            <v>35</v>
          </cell>
          <cell r="M2620">
            <v>34.6</v>
          </cell>
          <cell r="N2620" t="str">
            <v>.</v>
          </cell>
        </row>
        <row r="2621">
          <cell r="A2621" t="str">
            <v>GOV_2007_A_BE_MAL</v>
          </cell>
          <cell r="B2621" t="str">
            <v>GOV</v>
          </cell>
          <cell r="C2621">
            <v>2007</v>
          </cell>
          <cell r="D2621" t="str">
            <v>A</v>
          </cell>
          <cell r="E2621" t="str">
            <v>MAL</v>
          </cell>
          <cell r="F2621" t="str">
            <v>BE</v>
          </cell>
          <cell r="H2621">
            <v>88.2</v>
          </cell>
          <cell r="I2621">
            <v>84.9</v>
          </cell>
          <cell r="J2621">
            <v>81.5</v>
          </cell>
          <cell r="K2621">
            <v>78.099999999999994</v>
          </cell>
          <cell r="L2621">
            <v>74.7</v>
          </cell>
          <cell r="M2621">
            <v>71.099999999999994</v>
          </cell>
        </row>
        <row r="2622">
          <cell r="A2622" t="str">
            <v>GOV_2007_A_DE_MAL</v>
          </cell>
          <cell r="B2622" t="str">
            <v>GOV</v>
          </cell>
          <cell r="C2622">
            <v>2007</v>
          </cell>
          <cell r="D2622" t="str">
            <v>A</v>
          </cell>
          <cell r="E2622" t="str">
            <v>MAL</v>
          </cell>
          <cell r="F2622" t="str">
            <v>DE</v>
          </cell>
          <cell r="I2622">
            <v>67.5</v>
          </cell>
          <cell r="J2622">
            <v>65</v>
          </cell>
          <cell r="K2622">
            <v>63</v>
          </cell>
          <cell r="L2622">
            <v>61.5</v>
          </cell>
          <cell r="M2622">
            <v>59.5</v>
          </cell>
          <cell r="N2622">
            <v>57.5</v>
          </cell>
        </row>
        <row r="2623">
          <cell r="A2623" t="str">
            <v>GOV_2007_A_GR_MAL</v>
          </cell>
          <cell r="B2623" t="str">
            <v>GOV</v>
          </cell>
          <cell r="C2623">
            <v>2007</v>
          </cell>
          <cell r="D2623" t="str">
            <v>A</v>
          </cell>
          <cell r="E2623" t="str">
            <v>MAL</v>
          </cell>
          <cell r="F2623" t="str">
            <v>GR</v>
          </cell>
          <cell r="I2623">
            <v>95.342196882959087</v>
          </cell>
          <cell r="J2623">
            <v>93.4</v>
          </cell>
          <cell r="K2623">
            <v>91</v>
          </cell>
          <cell r="L2623">
            <v>87.3</v>
          </cell>
          <cell r="M2623">
            <v>82.9</v>
          </cell>
        </row>
        <row r="2624">
          <cell r="A2624" t="str">
            <v>GOV_2007_A_ES_MAL</v>
          </cell>
          <cell r="B2624" t="str">
            <v>GOV</v>
          </cell>
          <cell r="C2624">
            <v>2007</v>
          </cell>
          <cell r="D2624" t="str">
            <v>A</v>
          </cell>
          <cell r="E2624" t="str">
            <v>MAL</v>
          </cell>
          <cell r="F2624" t="str">
            <v>ES</v>
          </cell>
          <cell r="I2624">
            <v>39.700000000000003</v>
          </cell>
          <cell r="J2624">
            <v>36.200000000000003</v>
          </cell>
          <cell r="K2624">
            <v>34</v>
          </cell>
          <cell r="L2624">
            <v>32</v>
          </cell>
          <cell r="M2624">
            <v>30</v>
          </cell>
        </row>
        <row r="2625">
          <cell r="A2625" t="str">
            <v>GOV_2007_A_FR_MAL</v>
          </cell>
          <cell r="B2625" t="str">
            <v>GOV</v>
          </cell>
          <cell r="C2625">
            <v>2007</v>
          </cell>
          <cell r="D2625" t="str">
            <v>A</v>
          </cell>
          <cell r="E2625" t="str">
            <v>MAL</v>
          </cell>
          <cell r="F2625" t="str">
            <v>FR</v>
          </cell>
          <cell r="H2625">
            <v>66.7</v>
          </cell>
          <cell r="I2625">
            <v>64.2</v>
          </cell>
          <cell r="J2625">
            <v>64.2</v>
          </cell>
          <cell r="K2625">
            <v>64</v>
          </cell>
          <cell r="L2625">
            <v>63.2</v>
          </cell>
          <cell r="M2625">
            <v>61.9</v>
          </cell>
          <cell r="N2625">
            <v>60.2</v>
          </cell>
          <cell r="O2625">
            <v>57.9</v>
          </cell>
        </row>
        <row r="2626">
          <cell r="A2626" t="str">
            <v>GOV_2007_A_IE_MAL</v>
          </cell>
          <cell r="B2626" t="str">
            <v>GOV</v>
          </cell>
          <cell r="C2626">
            <v>2007</v>
          </cell>
          <cell r="D2626" t="str">
            <v>A</v>
          </cell>
          <cell r="E2626" t="str">
            <v>MAL</v>
          </cell>
          <cell r="F2626" t="str">
            <v>IE</v>
          </cell>
          <cell r="I2626">
            <v>25.1</v>
          </cell>
          <cell r="J2626">
            <v>25.1</v>
          </cell>
          <cell r="K2626">
            <v>25.9</v>
          </cell>
          <cell r="L2626">
            <v>27.6</v>
          </cell>
          <cell r="M2626">
            <v>28.7</v>
          </cell>
        </row>
        <row r="2627">
          <cell r="A2627" t="str">
            <v>GOV_2007_A_IT_MAL</v>
          </cell>
          <cell r="B2627" t="str">
            <v>GOV</v>
          </cell>
          <cell r="C2627">
            <v>2007</v>
          </cell>
          <cell r="D2627" t="str">
            <v>A</v>
          </cell>
          <cell r="E2627" t="str">
            <v>MAL</v>
          </cell>
          <cell r="F2627" t="str">
            <v>IT</v>
          </cell>
          <cell r="H2627">
            <v>106.2</v>
          </cell>
          <cell r="I2627">
            <v>106.8</v>
          </cell>
          <cell r="J2627">
            <v>105</v>
          </cell>
          <cell r="K2627">
            <v>103.5</v>
          </cell>
          <cell r="L2627">
            <v>101.5</v>
          </cell>
          <cell r="M2627">
            <v>98.5</v>
          </cell>
          <cell r="N2627">
            <v>95.1</v>
          </cell>
        </row>
        <row r="2628">
          <cell r="A2628" t="str">
            <v>GOV_2007_A_LU_MAL</v>
          </cell>
          <cell r="B2628" t="str">
            <v>GOV</v>
          </cell>
          <cell r="C2628">
            <v>2007</v>
          </cell>
          <cell r="D2628" t="str">
            <v>A</v>
          </cell>
          <cell r="E2628" t="str">
            <v>MAL</v>
          </cell>
          <cell r="F2628" t="str">
            <v>LU</v>
          </cell>
          <cell r="I2628">
            <v>6.6</v>
          </cell>
          <cell r="J2628">
            <v>6.9</v>
          </cell>
          <cell r="K2628">
            <v>7.1</v>
          </cell>
          <cell r="L2628">
            <v>7.2</v>
          </cell>
          <cell r="M2628">
            <v>7</v>
          </cell>
        </row>
        <row r="2629">
          <cell r="A2629" t="str">
            <v>GOV_2007_A_NL_MAL</v>
          </cell>
          <cell r="B2629" t="str">
            <v>GOV</v>
          </cell>
          <cell r="C2629">
            <v>2007</v>
          </cell>
          <cell r="D2629" t="str">
            <v>A</v>
          </cell>
          <cell r="E2629" t="str">
            <v>MAL</v>
          </cell>
          <cell r="F2629" t="str">
            <v>NL</v>
          </cell>
          <cell r="I2629">
            <v>47.9</v>
          </cell>
          <cell r="J2629">
            <v>46.8</v>
          </cell>
          <cell r="K2629">
            <v>45</v>
          </cell>
          <cell r="L2629">
            <v>43</v>
          </cell>
          <cell r="M2629">
            <v>41.2</v>
          </cell>
        </row>
        <row r="2630">
          <cell r="A2630" t="str">
            <v>GOV_2007_A_AT_MAL</v>
          </cell>
          <cell r="B2630" t="str">
            <v>GOV</v>
          </cell>
          <cell r="C2630">
            <v>2007</v>
          </cell>
          <cell r="D2630" t="str">
            <v>A</v>
          </cell>
          <cell r="E2630" t="str">
            <v>MAL</v>
          </cell>
          <cell r="F2630" t="str">
            <v>AT</v>
          </cell>
          <cell r="H2630" t="str">
            <v>.</v>
          </cell>
          <cell r="I2630">
            <v>61.7</v>
          </cell>
          <cell r="J2630">
            <v>59.9</v>
          </cell>
          <cell r="K2630">
            <v>58.4</v>
          </cell>
          <cell r="L2630">
            <v>57</v>
          </cell>
          <cell r="M2630">
            <v>55.4</v>
          </cell>
          <cell r="N2630" t="str">
            <v>.</v>
          </cell>
        </row>
        <row r="2631">
          <cell r="A2631" t="str">
            <v>GOV_2007_A_PT_MAL</v>
          </cell>
          <cell r="B2631" t="str">
            <v>GOV</v>
          </cell>
          <cell r="C2631">
            <v>2007</v>
          </cell>
          <cell r="D2631" t="str">
            <v>A</v>
          </cell>
          <cell r="E2631" t="str">
            <v>MAL</v>
          </cell>
          <cell r="F2631" t="str">
            <v>PT</v>
          </cell>
          <cell r="I2631">
            <v>64.8</v>
          </cell>
          <cell r="J2631">
            <v>64.400000000000006</v>
          </cell>
          <cell r="K2631">
            <v>64.099999999999994</v>
          </cell>
          <cell r="L2631">
            <v>62.5</v>
          </cell>
          <cell r="M2631">
            <v>59.7</v>
          </cell>
          <cell r="N2631">
            <v>56.7</v>
          </cell>
        </row>
        <row r="2632">
          <cell r="A2632" t="str">
            <v>GOV_2007_A_FI_MAL</v>
          </cell>
          <cell r="B2632" t="str">
            <v>GOV</v>
          </cell>
          <cell r="C2632">
            <v>2007</v>
          </cell>
          <cell r="D2632" t="str">
            <v>A</v>
          </cell>
          <cell r="E2632" t="str">
            <v>MAL</v>
          </cell>
          <cell r="F2632" t="str">
            <v>FI</v>
          </cell>
          <cell r="I2632">
            <v>39.200000000000003</v>
          </cell>
          <cell r="J2632">
            <v>35.299999999999997</v>
          </cell>
          <cell r="K2632">
            <v>32.799999999999997</v>
          </cell>
          <cell r="L2632">
            <v>30.4</v>
          </cell>
          <cell r="M2632">
            <v>29</v>
          </cell>
          <cell r="N2632">
            <v>27.9</v>
          </cell>
        </row>
        <row r="2633">
          <cell r="A2633" t="str">
            <v>GOV_2007_A_CZ_MAL</v>
          </cell>
          <cell r="B2633" t="str">
            <v>GOV</v>
          </cell>
          <cell r="C2633">
            <v>2007</v>
          </cell>
          <cell r="D2633" t="str">
            <v>A</v>
          </cell>
          <cell r="E2633" t="str">
            <v>MAL</v>
          </cell>
          <cell r="F2633" t="str">
            <v>CZ</v>
          </cell>
          <cell r="I2633">
            <v>30.1</v>
          </cell>
          <cell r="J2633">
            <v>30.4</v>
          </cell>
          <cell r="K2633">
            <v>30.3</v>
          </cell>
          <cell r="L2633">
            <v>30.2</v>
          </cell>
          <cell r="M2633">
            <v>30</v>
          </cell>
        </row>
        <row r="2634">
          <cell r="A2634" t="str">
            <v>GOV_2007_A_DK_MALP</v>
          </cell>
          <cell r="B2634" t="str">
            <v>GOV</v>
          </cell>
          <cell r="C2634">
            <v>2007</v>
          </cell>
          <cell r="D2634" t="str">
            <v>A</v>
          </cell>
          <cell r="E2634" t="str">
            <v>MALP</v>
          </cell>
          <cell r="F2634" t="str">
            <v>DK</v>
          </cell>
        </row>
        <row r="2635">
          <cell r="A2635" t="str">
            <v>GOV_2007_A_DK_MAL</v>
          </cell>
          <cell r="B2635" t="str">
            <v>GOV</v>
          </cell>
          <cell r="C2635">
            <v>2007</v>
          </cell>
          <cell r="D2635" t="str">
            <v>A</v>
          </cell>
          <cell r="E2635" t="str">
            <v>MAL</v>
          </cell>
          <cell r="F2635" t="str">
            <v>DK</v>
          </cell>
          <cell r="I2635">
            <v>30.1</v>
          </cell>
          <cell r="J2635">
            <v>25.6</v>
          </cell>
          <cell r="K2635">
            <v>21.6</v>
          </cell>
          <cell r="L2635">
            <v>19.2</v>
          </cell>
          <cell r="M2635">
            <v>18.600000000000001</v>
          </cell>
          <cell r="N2635" t="str">
            <v>.</v>
          </cell>
        </row>
        <row r="2636">
          <cell r="A2636" t="str">
            <v>GOV_2007_A_EE_MAL</v>
          </cell>
          <cell r="B2636" t="str">
            <v>GOV</v>
          </cell>
          <cell r="C2636">
            <v>2007</v>
          </cell>
          <cell r="D2636" t="str">
            <v>A</v>
          </cell>
          <cell r="E2636" t="str">
            <v>MAL</v>
          </cell>
          <cell r="F2636" t="str">
            <v>EE</v>
          </cell>
          <cell r="I2636">
            <v>4</v>
          </cell>
          <cell r="J2636">
            <v>2.7</v>
          </cell>
          <cell r="K2636">
            <v>2.2999999999999998</v>
          </cell>
          <cell r="L2636">
            <v>2</v>
          </cell>
          <cell r="M2636">
            <v>1.8</v>
          </cell>
          <cell r="N2636">
            <v>1.6</v>
          </cell>
        </row>
        <row r="2637">
          <cell r="A2637" t="str">
            <v>GOV_2007_A_CY_MAL</v>
          </cell>
          <cell r="B2637" t="str">
            <v>GOV</v>
          </cell>
          <cell r="C2637">
            <v>2007</v>
          </cell>
          <cell r="D2637" t="str">
            <v>A</v>
          </cell>
          <cell r="E2637" t="str">
            <v>MAL</v>
          </cell>
          <cell r="F2637" t="str">
            <v>CY</v>
          </cell>
          <cell r="I2637">
            <v>65.2</v>
          </cell>
          <cell r="J2637">
            <v>60</v>
          </cell>
          <cell r="K2637">
            <v>48.5</v>
          </cell>
          <cell r="L2637">
            <v>45.3</v>
          </cell>
          <cell r="M2637">
            <v>43.8</v>
          </cell>
          <cell r="N2637">
            <v>40.5</v>
          </cell>
        </row>
        <row r="2638">
          <cell r="A2638" t="str">
            <v>GOV_2007_A_LV_MAL</v>
          </cell>
          <cell r="B2638" t="str">
            <v>GOV</v>
          </cell>
          <cell r="C2638">
            <v>2007</v>
          </cell>
          <cell r="D2638" t="str">
            <v>A</v>
          </cell>
          <cell r="E2638" t="str">
            <v>MAL</v>
          </cell>
          <cell r="F2638" t="str">
            <v>LV</v>
          </cell>
          <cell r="I2638">
            <v>10.6</v>
          </cell>
          <cell r="J2638">
            <v>9.4</v>
          </cell>
          <cell r="K2638">
            <v>8.3000000000000007</v>
          </cell>
          <cell r="L2638">
            <v>7.2</v>
          </cell>
          <cell r="M2638">
            <v>6.4</v>
          </cell>
        </row>
        <row r="2639">
          <cell r="A2639" t="str">
            <v>GOV_2007_A_LT_MAL</v>
          </cell>
          <cell r="B2639" t="str">
            <v>GOV</v>
          </cell>
          <cell r="C2639">
            <v>2007</v>
          </cell>
          <cell r="D2639" t="str">
            <v>A</v>
          </cell>
          <cell r="E2639" t="str">
            <v>MAL</v>
          </cell>
          <cell r="F2639" t="str">
            <v>LT</v>
          </cell>
          <cell r="I2639">
            <v>18.2</v>
          </cell>
          <cell r="J2639">
            <v>17.600000000000001</v>
          </cell>
          <cell r="K2639">
            <v>17.2</v>
          </cell>
          <cell r="L2639">
            <v>15</v>
          </cell>
          <cell r="M2639">
            <v>14</v>
          </cell>
        </row>
        <row r="2640">
          <cell r="A2640" t="str">
            <v>GOV_2007_A_HU_MALP</v>
          </cell>
          <cell r="B2640" t="str">
            <v>GOV</v>
          </cell>
          <cell r="C2640">
            <v>2007</v>
          </cell>
          <cell r="D2640" t="str">
            <v>A</v>
          </cell>
          <cell r="E2640" t="str">
            <v>MALP</v>
          </cell>
          <cell r="F2640" t="str">
            <v>HU</v>
          </cell>
        </row>
        <row r="2641">
          <cell r="A2641" t="str">
            <v>GOV_2007_A_HU_MAL</v>
          </cell>
          <cell r="B2641" t="str">
            <v>GOV</v>
          </cell>
          <cell r="C2641">
            <v>2007</v>
          </cell>
          <cell r="D2641" t="str">
            <v>A</v>
          </cell>
          <cell r="E2641" t="str">
            <v>MAL</v>
          </cell>
          <cell r="F2641" t="str">
            <v>HU</v>
          </cell>
          <cell r="I2641">
            <v>65.599999999999994</v>
          </cell>
          <cell r="J2641">
            <v>65.400000000000006</v>
          </cell>
          <cell r="K2641">
            <v>65.8</v>
          </cell>
          <cell r="L2641">
            <v>64.400000000000006</v>
          </cell>
          <cell r="M2641">
            <v>63.3</v>
          </cell>
          <cell r="N2641">
            <v>61.8</v>
          </cell>
        </row>
        <row r="2642">
          <cell r="A2642" t="str">
            <v>GOV_2007_A_MT_MAL</v>
          </cell>
          <cell r="B2642" t="str">
            <v>GOV</v>
          </cell>
          <cell r="C2642">
            <v>2007</v>
          </cell>
          <cell r="D2642" t="str">
            <v>A</v>
          </cell>
          <cell r="E2642" t="str">
            <v>MAL</v>
          </cell>
          <cell r="F2642" t="str">
            <v>MT</v>
          </cell>
          <cell r="I2642">
            <v>64.7</v>
          </cell>
          <cell r="J2642">
            <v>62.9</v>
          </cell>
          <cell r="K2642">
            <v>60</v>
          </cell>
          <cell r="L2642">
            <v>57.2</v>
          </cell>
          <cell r="M2642">
            <v>53.3</v>
          </cell>
        </row>
        <row r="2643">
          <cell r="A2643" t="str">
            <v>GOV_2007_A_PL_MALP</v>
          </cell>
          <cell r="B2643" t="str">
            <v>GOV</v>
          </cell>
          <cell r="C2643">
            <v>2007</v>
          </cell>
          <cell r="D2643" t="str">
            <v>A</v>
          </cell>
          <cell r="E2643" t="str">
            <v>MALP</v>
          </cell>
          <cell r="F2643" t="str">
            <v>PL</v>
          </cell>
        </row>
        <row r="2644">
          <cell r="A2644" t="str">
            <v>GOV_2007_A_PL_MAL</v>
          </cell>
          <cell r="B2644" t="str">
            <v>GOV</v>
          </cell>
          <cell r="C2644">
            <v>2007</v>
          </cell>
          <cell r="D2644" t="str">
            <v>A</v>
          </cell>
          <cell r="E2644" t="str">
            <v>MAL</v>
          </cell>
          <cell r="F2644" t="str">
            <v>PL</v>
          </cell>
        </row>
        <row r="2645">
          <cell r="A2645" t="str">
            <v>GOV_2007_A_SI_MAL</v>
          </cell>
          <cell r="B2645" t="str">
            <v>GOV</v>
          </cell>
          <cell r="C2645">
            <v>2007</v>
          </cell>
          <cell r="D2645" t="str">
            <v>A</v>
          </cell>
          <cell r="E2645" t="str">
            <v>MAL</v>
          </cell>
          <cell r="F2645" t="str">
            <v>SI</v>
          </cell>
          <cell r="I2645">
            <v>27.1</v>
          </cell>
          <cell r="J2645">
            <v>25.6</v>
          </cell>
          <cell r="K2645">
            <v>24.7</v>
          </cell>
          <cell r="L2645">
            <v>23.8</v>
          </cell>
          <cell r="M2645">
            <v>22.5</v>
          </cell>
          <cell r="N2645" t="str">
            <v>.</v>
          </cell>
        </row>
        <row r="2646">
          <cell r="A2646" t="str">
            <v>GOV_2007_A_SK_MALP</v>
          </cell>
          <cell r="B2646" t="str">
            <v>GOV</v>
          </cell>
          <cell r="C2646">
            <v>2007</v>
          </cell>
          <cell r="D2646" t="str">
            <v>A</v>
          </cell>
          <cell r="E2646" t="str">
            <v>MALP</v>
          </cell>
          <cell r="F2646" t="str">
            <v>SK</v>
          </cell>
          <cell r="I2646" t="str">
            <v>.</v>
          </cell>
          <cell r="J2646" t="str">
            <v>.</v>
          </cell>
          <cell r="K2646" t="str">
            <v>.</v>
          </cell>
          <cell r="L2646" t="str">
            <v>.</v>
          </cell>
          <cell r="M2646" t="str">
            <v>.</v>
          </cell>
          <cell r="N2646" t="str">
            <v>.</v>
          </cell>
        </row>
        <row r="2647">
          <cell r="A2647" t="str">
            <v>GOV_2007_A_SK_MAL</v>
          </cell>
          <cell r="B2647" t="str">
            <v>GOV</v>
          </cell>
          <cell r="C2647">
            <v>2007</v>
          </cell>
          <cell r="D2647" t="str">
            <v>A</v>
          </cell>
          <cell r="E2647" t="str">
            <v>MAL</v>
          </cell>
          <cell r="F2647" t="str">
            <v>SK</v>
          </cell>
          <cell r="I2647">
            <v>30.4</v>
          </cell>
          <cell r="J2647">
            <v>30.6</v>
          </cell>
          <cell r="K2647">
            <v>30.8</v>
          </cell>
          <cell r="L2647">
            <v>30.5</v>
          </cell>
          <cell r="M2647">
            <v>29.5</v>
          </cell>
          <cell r="N2647" t="str">
            <v>.</v>
          </cell>
        </row>
        <row r="2648">
          <cell r="A2648" t="str">
            <v>GOV_2007_A_SE_MALP</v>
          </cell>
          <cell r="B2648" t="str">
            <v>GOV</v>
          </cell>
          <cell r="C2648">
            <v>2007</v>
          </cell>
          <cell r="D2648" t="str">
            <v>A</v>
          </cell>
          <cell r="E2648" t="str">
            <v>MALP</v>
          </cell>
          <cell r="F2648" t="str">
            <v>SE</v>
          </cell>
          <cell r="G2648" t="str">
            <v>-</v>
          </cell>
          <cell r="H2648" t="str">
            <v>-</v>
          </cell>
        </row>
        <row r="2649">
          <cell r="A2649" t="str">
            <v>GOV_2007_A_SE_MAL</v>
          </cell>
          <cell r="B2649" t="str">
            <v>GOV</v>
          </cell>
          <cell r="C2649">
            <v>2007</v>
          </cell>
          <cell r="D2649" t="str">
            <v>A</v>
          </cell>
          <cell r="E2649" t="str">
            <v>MAL</v>
          </cell>
          <cell r="F2649" t="str">
            <v>SE</v>
          </cell>
          <cell r="G2649" t="str">
            <v>-</v>
          </cell>
          <cell r="H2649" t="str">
            <v>-</v>
          </cell>
          <cell r="I2649">
            <v>47</v>
          </cell>
          <cell r="J2649">
            <v>39.700000000000003</v>
          </cell>
          <cell r="K2649">
            <v>34.799999999999997</v>
          </cell>
          <cell r="L2649">
            <v>29.8</v>
          </cell>
          <cell r="M2649">
            <v>24.5</v>
          </cell>
        </row>
        <row r="2650">
          <cell r="A2650" t="str">
            <v>GOV_2007_A_GB_MAL</v>
          </cell>
          <cell r="B2650" t="str">
            <v>GOV</v>
          </cell>
          <cell r="C2650">
            <v>2007</v>
          </cell>
          <cell r="D2650" t="str">
            <v>A</v>
          </cell>
          <cell r="E2650" t="str">
            <v>MAL</v>
          </cell>
          <cell r="F2650" t="str">
            <v>GB</v>
          </cell>
          <cell r="G2650" t="str">
            <v>-</v>
          </cell>
          <cell r="H2650" t="str">
            <v>-</v>
          </cell>
          <cell r="I2650">
            <v>43.4</v>
          </cell>
          <cell r="J2650">
            <v>43.9</v>
          </cell>
          <cell r="K2650">
            <v>44.8</v>
          </cell>
          <cell r="L2650">
            <v>45.1</v>
          </cell>
          <cell r="M2650">
            <v>45.3</v>
          </cell>
          <cell r="N2650">
            <v>45.2</v>
          </cell>
          <cell r="O2650">
            <v>44.9</v>
          </cell>
        </row>
        <row r="2651">
          <cell r="A2651" t="str">
            <v>GOV_2007_A_D3_MAL</v>
          </cell>
          <cell r="B2651" t="str">
            <v>GOV</v>
          </cell>
          <cell r="C2651">
            <v>2007</v>
          </cell>
          <cell r="D2651" t="str">
            <v>A</v>
          </cell>
          <cell r="E2651" t="str">
            <v>MAL</v>
          </cell>
          <cell r="F2651" t="str">
            <v>D3</v>
          </cell>
          <cell r="I2651">
            <v>59.399231991134435</v>
          </cell>
          <cell r="J2651">
            <v>57.587626834802734</v>
          </cell>
          <cell r="K2651">
            <v>56.281129493377072</v>
          </cell>
          <cell r="L2651">
            <v>54.808292562884368</v>
          </cell>
          <cell r="M2651">
            <v>53.249157421092768</v>
          </cell>
        </row>
        <row r="2652">
          <cell r="A2652" t="str">
            <v>GOV_2007_A_DK_SPPMAL</v>
          </cell>
          <cell r="B2652" t="str">
            <v>GOV</v>
          </cell>
          <cell r="C2652">
            <v>2007</v>
          </cell>
          <cell r="D2652" t="str">
            <v>A</v>
          </cell>
          <cell r="E2652" t="str">
            <v>SPPMAL</v>
          </cell>
          <cell r="F2652" t="str">
            <v>DK</v>
          </cell>
        </row>
        <row r="2653">
          <cell r="A2653" t="str">
            <v>GOV_2007_A_HU_SPPMAL</v>
          </cell>
          <cell r="B2653" t="str">
            <v>GOV</v>
          </cell>
          <cell r="C2653">
            <v>2007</v>
          </cell>
          <cell r="D2653" t="str">
            <v>A</v>
          </cell>
          <cell r="E2653" t="str">
            <v>SPPMAL</v>
          </cell>
          <cell r="F2653" t="str">
            <v>HU</v>
          </cell>
        </row>
        <row r="2654">
          <cell r="A2654" t="str">
            <v>GOV_2007_A_PL_SPPMAL</v>
          </cell>
          <cell r="B2654" t="str">
            <v>GOV</v>
          </cell>
          <cell r="C2654">
            <v>2007</v>
          </cell>
          <cell r="D2654" t="str">
            <v>A</v>
          </cell>
          <cell r="E2654" t="str">
            <v>SPPMAL</v>
          </cell>
          <cell r="F2654" t="str">
            <v>PL</v>
          </cell>
        </row>
        <row r="2655">
          <cell r="A2655" t="str">
            <v>GOV_2007_A_SK_SPPMAL</v>
          </cell>
          <cell r="B2655" t="str">
            <v>GOV</v>
          </cell>
          <cell r="C2655">
            <v>2007</v>
          </cell>
          <cell r="D2655" t="str">
            <v>A</v>
          </cell>
          <cell r="E2655" t="str">
            <v>SPPMAL</v>
          </cell>
          <cell r="F2655" t="str">
            <v>SK</v>
          </cell>
          <cell r="I2655" t="str">
            <v>.</v>
          </cell>
          <cell r="J2655" t="str">
            <v>.</v>
          </cell>
          <cell r="K2655" t="str">
            <v>.</v>
          </cell>
          <cell r="L2655" t="str">
            <v>.</v>
          </cell>
          <cell r="M2655" t="str">
            <v>.</v>
          </cell>
          <cell r="N2655" t="str">
            <v>.</v>
          </cell>
        </row>
        <row r="2656">
          <cell r="A2656" t="str">
            <v>GOV_2007_A_SE_SPPMAL</v>
          </cell>
          <cell r="B2656" t="str">
            <v>GOV</v>
          </cell>
          <cell r="C2656">
            <v>2007</v>
          </cell>
          <cell r="D2656" t="str">
            <v>A</v>
          </cell>
          <cell r="E2656" t="str">
            <v>SPPMAL</v>
          </cell>
          <cell r="F2656" t="str">
            <v>SE</v>
          </cell>
          <cell r="G2656" t="str">
            <v>-</v>
          </cell>
          <cell r="H2656" t="str">
            <v>-</v>
          </cell>
        </row>
        <row r="2657">
          <cell r="A2657" t="str">
            <v>GOV_2007_A_BE_HICP</v>
          </cell>
          <cell r="B2657" t="str">
            <v>GOV</v>
          </cell>
          <cell r="C2657">
            <v>2007</v>
          </cell>
          <cell r="D2657" t="str">
            <v>A</v>
          </cell>
          <cell r="E2657" t="str">
            <v>HICP</v>
          </cell>
          <cell r="F2657" t="str">
            <v>BE</v>
          </cell>
          <cell r="I2657">
            <v>1.8</v>
          </cell>
          <cell r="J2657">
            <v>3</v>
          </cell>
          <cell r="K2657">
            <v>1.7</v>
          </cell>
          <cell r="L2657">
            <v>1.8</v>
          </cell>
          <cell r="M2657">
            <v>1.8</v>
          </cell>
        </row>
        <row r="2658">
          <cell r="A2658" t="str">
            <v>GOV_2007_A_DE_HICP</v>
          </cell>
          <cell r="B2658" t="str">
            <v>GOV</v>
          </cell>
          <cell r="C2658">
            <v>2007</v>
          </cell>
          <cell r="D2658" t="str">
            <v>A</v>
          </cell>
          <cell r="E2658" t="str">
            <v>HICP</v>
          </cell>
          <cell r="F2658" t="str">
            <v>DE</v>
          </cell>
          <cell r="I2658" t="str">
            <v>.</v>
          </cell>
          <cell r="J2658" t="str">
            <v>.</v>
          </cell>
          <cell r="K2658" t="str">
            <v>.</v>
          </cell>
          <cell r="L2658" t="str">
            <v>.</v>
          </cell>
          <cell r="M2658" t="str">
            <v>.</v>
          </cell>
          <cell r="N2658" t="str">
            <v>.</v>
          </cell>
        </row>
        <row r="2659">
          <cell r="A2659" t="str">
            <v>GOV_2007_A_GR_HICP</v>
          </cell>
          <cell r="B2659" t="str">
            <v>GOV</v>
          </cell>
          <cell r="C2659">
            <v>2007</v>
          </cell>
          <cell r="D2659" t="str">
            <v>A</v>
          </cell>
          <cell r="E2659" t="str">
            <v>HICP</v>
          </cell>
          <cell r="F2659" t="str">
            <v>GR</v>
          </cell>
          <cell r="I2659">
            <v>3.3</v>
          </cell>
          <cell r="J2659">
            <v>2.8523654954150546</v>
          </cell>
          <cell r="K2659">
            <v>2.8</v>
          </cell>
          <cell r="L2659">
            <v>2.7</v>
          </cell>
          <cell r="M2659">
            <v>2.6</v>
          </cell>
        </row>
        <row r="2660">
          <cell r="A2660" t="str">
            <v>GOV_2007_A_ES_HICP</v>
          </cell>
          <cell r="B2660" t="str">
            <v>GOV</v>
          </cell>
          <cell r="C2660">
            <v>2007</v>
          </cell>
          <cell r="D2660" t="str">
            <v>A</v>
          </cell>
          <cell r="E2660" t="str">
            <v>HICP</v>
          </cell>
          <cell r="F2660" t="str">
            <v>ES</v>
          </cell>
          <cell r="I2660">
            <v>3.4</v>
          </cell>
          <cell r="J2660">
            <v>2.7</v>
          </cell>
          <cell r="K2660">
            <v>3.3</v>
          </cell>
          <cell r="L2660">
            <v>2.7</v>
          </cell>
          <cell r="M2660">
            <v>2.8</v>
          </cell>
        </row>
        <row r="2661">
          <cell r="A2661" t="str">
            <v>GOV_2007_A_FR_HICP</v>
          </cell>
          <cell r="B2661" t="str">
            <v>GOV</v>
          </cell>
          <cell r="C2661">
            <v>2007</v>
          </cell>
          <cell r="D2661" t="str">
            <v>A</v>
          </cell>
          <cell r="E2661" t="str">
            <v>HICP</v>
          </cell>
          <cell r="F2661" t="str">
            <v>FR</v>
          </cell>
          <cell r="J2661">
            <v>1.4</v>
          </cell>
          <cell r="K2661">
            <v>1.7</v>
          </cell>
          <cell r="L2661">
            <v>1.6</v>
          </cell>
          <cell r="M2661">
            <v>1.6</v>
          </cell>
          <cell r="N2661">
            <v>1.6</v>
          </cell>
          <cell r="O2661">
            <v>1.6</v>
          </cell>
        </row>
        <row r="2662">
          <cell r="A2662" t="str">
            <v>GOV_2007_A_IE_HICP</v>
          </cell>
          <cell r="B2662" t="str">
            <v>GOV</v>
          </cell>
          <cell r="C2662">
            <v>2007</v>
          </cell>
          <cell r="D2662" t="str">
            <v>A</v>
          </cell>
          <cell r="E2662" t="str">
            <v>HICP</v>
          </cell>
          <cell r="F2662" t="str">
            <v>IE</v>
          </cell>
          <cell r="I2662">
            <v>2.7</v>
          </cell>
          <cell r="J2662">
            <v>2.8</v>
          </cell>
          <cell r="K2662">
            <v>2.4</v>
          </cell>
          <cell r="L2662">
            <v>2</v>
          </cell>
          <cell r="M2662">
            <v>1.8</v>
          </cell>
        </row>
        <row r="2663">
          <cell r="A2663" t="str">
            <v>GOV_2007_A_IT_HICP</v>
          </cell>
          <cell r="B2663" t="str">
            <v>GOV</v>
          </cell>
          <cell r="C2663">
            <v>2007</v>
          </cell>
          <cell r="D2663" t="str">
            <v>A</v>
          </cell>
          <cell r="E2663" t="str">
            <v>HICP</v>
          </cell>
          <cell r="F2663" t="str">
            <v>IT</v>
          </cell>
          <cell r="I2663">
            <v>2.2000000000000002</v>
          </cell>
          <cell r="J2663">
            <v>1.9</v>
          </cell>
          <cell r="K2663">
            <v>2</v>
          </cell>
          <cell r="L2663">
            <v>2</v>
          </cell>
          <cell r="M2663">
            <v>1.8</v>
          </cell>
          <cell r="N2663">
            <v>1.9</v>
          </cell>
        </row>
        <row r="2664">
          <cell r="A2664" t="str">
            <v>GOV_2007_A_LU_HICP</v>
          </cell>
          <cell r="B2664" t="str">
            <v>GOV</v>
          </cell>
          <cell r="C2664">
            <v>2007</v>
          </cell>
          <cell r="D2664" t="str">
            <v>A</v>
          </cell>
          <cell r="E2664" t="str">
            <v>HICP</v>
          </cell>
          <cell r="F2664" t="str">
            <v>LU</v>
          </cell>
          <cell r="I2664">
            <v>3</v>
          </cell>
          <cell r="J2664">
            <v>2.2999999999999998</v>
          </cell>
          <cell r="K2664">
            <v>2</v>
          </cell>
          <cell r="L2664">
            <v>2.1</v>
          </cell>
          <cell r="M2664">
            <v>2.1</v>
          </cell>
        </row>
        <row r="2665">
          <cell r="A2665" t="str">
            <v>GOV_2007_A_NL_HICP</v>
          </cell>
          <cell r="B2665" t="str">
            <v>GOV</v>
          </cell>
          <cell r="C2665">
            <v>2007</v>
          </cell>
          <cell r="D2665" t="str">
            <v>A</v>
          </cell>
          <cell r="E2665" t="str">
            <v>HICP</v>
          </cell>
          <cell r="F2665" t="str">
            <v>NL</v>
          </cell>
          <cell r="I2665">
            <v>1.7</v>
          </cell>
          <cell r="J2665">
            <v>1.5</v>
          </cell>
          <cell r="K2665">
            <v>2.25</v>
          </cell>
          <cell r="L2665">
            <v>2</v>
          </cell>
          <cell r="M2665">
            <v>2</v>
          </cell>
        </row>
        <row r="2666">
          <cell r="A2666" t="str">
            <v>GOV_2007_A_AT_HICP</v>
          </cell>
          <cell r="B2666" t="str">
            <v>GOV</v>
          </cell>
          <cell r="C2666">
            <v>2007</v>
          </cell>
          <cell r="D2666" t="str">
            <v>A</v>
          </cell>
          <cell r="E2666" t="str">
            <v>HICP</v>
          </cell>
          <cell r="F2666" t="str">
            <v>AT</v>
          </cell>
          <cell r="H2666" t="str">
            <v>.</v>
          </cell>
          <cell r="I2666">
            <v>1.5</v>
          </cell>
          <cell r="J2666">
            <v>1.9</v>
          </cell>
          <cell r="K2666">
            <v>2</v>
          </cell>
          <cell r="L2666">
            <v>2</v>
          </cell>
          <cell r="M2666">
            <v>2</v>
          </cell>
          <cell r="N2666" t="str">
            <v>.</v>
          </cell>
        </row>
        <row r="2667">
          <cell r="A2667" t="str">
            <v>GOV_2007_A_PT_HICP</v>
          </cell>
          <cell r="B2667" t="str">
            <v>GOV</v>
          </cell>
          <cell r="C2667">
            <v>2007</v>
          </cell>
          <cell r="D2667" t="str">
            <v>A</v>
          </cell>
          <cell r="E2667" t="str">
            <v>HICP</v>
          </cell>
          <cell r="F2667" t="str">
            <v>PT</v>
          </cell>
          <cell r="I2667">
            <v>3</v>
          </cell>
          <cell r="J2667">
            <v>2.2999999999999998</v>
          </cell>
          <cell r="K2667">
            <v>2.1</v>
          </cell>
          <cell r="L2667">
            <v>2.1</v>
          </cell>
          <cell r="M2667">
            <v>2.1</v>
          </cell>
          <cell r="N2667">
            <v>2.1</v>
          </cell>
        </row>
        <row r="2668">
          <cell r="A2668" t="str">
            <v>GOV_2007_A_FI_HICP</v>
          </cell>
          <cell r="B2668" t="str">
            <v>GOV</v>
          </cell>
          <cell r="C2668">
            <v>2007</v>
          </cell>
          <cell r="D2668" t="str">
            <v>A</v>
          </cell>
          <cell r="E2668" t="str">
            <v>HICP</v>
          </cell>
          <cell r="F2668" t="str">
            <v>FI</v>
          </cell>
          <cell r="I2668">
            <v>1.6</v>
          </cell>
          <cell r="J2668">
            <v>2.4</v>
          </cell>
          <cell r="K2668">
            <v>2.4</v>
          </cell>
          <cell r="L2668">
            <v>2.2000000000000002</v>
          </cell>
          <cell r="M2668">
            <v>2</v>
          </cell>
          <cell r="N2668">
            <v>2</v>
          </cell>
        </row>
        <row r="2669">
          <cell r="A2669" t="str">
            <v>GOV_2007_A_CZ_HICP</v>
          </cell>
          <cell r="B2669" t="str">
            <v>GOV</v>
          </cell>
          <cell r="C2669">
            <v>2007</v>
          </cell>
          <cell r="D2669" t="str">
            <v>A</v>
          </cell>
          <cell r="E2669" t="str">
            <v>HICP</v>
          </cell>
          <cell r="F2669" t="str">
            <v>CZ</v>
          </cell>
          <cell r="I2669">
            <v>2.1</v>
          </cell>
          <cell r="J2669">
            <v>2.4</v>
          </cell>
          <cell r="K2669">
            <v>3.9</v>
          </cell>
          <cell r="L2669">
            <v>2.2999999999999998</v>
          </cell>
          <cell r="M2669">
            <v>2.1</v>
          </cell>
        </row>
        <row r="2670">
          <cell r="A2670" t="str">
            <v>GOV_2007_A_DK_HICP</v>
          </cell>
          <cell r="B2670" t="str">
            <v>GOV</v>
          </cell>
          <cell r="C2670">
            <v>2007</v>
          </cell>
          <cell r="D2670" t="str">
            <v>A</v>
          </cell>
          <cell r="E2670" t="str">
            <v>HICP</v>
          </cell>
          <cell r="F2670" t="str">
            <v>DK</v>
          </cell>
          <cell r="I2670">
            <v>1.9</v>
          </cell>
          <cell r="J2670">
            <v>1.7</v>
          </cell>
          <cell r="K2670">
            <v>2.4</v>
          </cell>
          <cell r="L2670">
            <v>1.6</v>
          </cell>
          <cell r="M2670">
            <v>1.9</v>
          </cell>
          <cell r="N2670" t="str">
            <v>.</v>
          </cell>
        </row>
        <row r="2671">
          <cell r="A2671" t="str">
            <v>GOV_2007_A_EE_HICP</v>
          </cell>
          <cell r="B2671" t="str">
            <v>GOV</v>
          </cell>
          <cell r="C2671">
            <v>2007</v>
          </cell>
          <cell r="D2671" t="str">
            <v>A</v>
          </cell>
          <cell r="E2671" t="str">
            <v>HICP</v>
          </cell>
          <cell r="F2671" t="str">
            <v>EE</v>
          </cell>
          <cell r="I2671">
            <v>4.4000000000000004</v>
          </cell>
          <cell r="J2671">
            <v>6.6</v>
          </cell>
          <cell r="K2671">
            <v>8.6</v>
          </cell>
          <cell r="L2671">
            <v>5.6</v>
          </cell>
          <cell r="M2671">
            <v>3.6</v>
          </cell>
          <cell r="N2671">
            <v>3.5</v>
          </cell>
        </row>
        <row r="2672">
          <cell r="A2672" t="str">
            <v>GOV_2007_A_CY_HICP</v>
          </cell>
          <cell r="B2672" t="str">
            <v>GOV</v>
          </cell>
          <cell r="C2672">
            <v>2007</v>
          </cell>
          <cell r="D2672" t="str">
            <v>A</v>
          </cell>
          <cell r="E2672" t="str">
            <v>HICP</v>
          </cell>
          <cell r="F2672" t="str">
            <v>CY</v>
          </cell>
          <cell r="I2672">
            <v>2.2000000000000002</v>
          </cell>
          <cell r="J2672">
            <v>2.2000000000000002</v>
          </cell>
          <cell r="K2672">
            <v>2.5</v>
          </cell>
          <cell r="L2672">
            <v>2</v>
          </cell>
          <cell r="M2672">
            <v>2</v>
          </cell>
          <cell r="N2672">
            <v>2</v>
          </cell>
        </row>
        <row r="2673">
          <cell r="A2673" t="str">
            <v>GOV_2007_A_LV_HICP</v>
          </cell>
          <cell r="B2673" t="str">
            <v>GOV</v>
          </cell>
          <cell r="C2673">
            <v>2007</v>
          </cell>
          <cell r="D2673" t="str">
            <v>A</v>
          </cell>
          <cell r="E2673" t="str">
            <v>HICP</v>
          </cell>
          <cell r="F2673" t="str">
            <v>LV</v>
          </cell>
          <cell r="I2673">
            <v>6.6</v>
          </cell>
          <cell r="J2673">
            <v>10.1</v>
          </cell>
          <cell r="K2673">
            <v>12.5</v>
          </cell>
          <cell r="L2673">
            <v>7.2</v>
          </cell>
          <cell r="M2673">
            <v>4.9000000000000004</v>
          </cell>
        </row>
        <row r="2674">
          <cell r="A2674" t="str">
            <v>GOV_2007_A_LT_HICP</v>
          </cell>
          <cell r="B2674" t="str">
            <v>GOV</v>
          </cell>
          <cell r="C2674">
            <v>2007</v>
          </cell>
          <cell r="D2674" t="str">
            <v>A</v>
          </cell>
          <cell r="E2674" t="str">
            <v>HICP</v>
          </cell>
          <cell r="F2674" t="str">
            <v>LT</v>
          </cell>
          <cell r="I2674">
            <v>3.8</v>
          </cell>
          <cell r="J2674">
            <v>5.8</v>
          </cell>
          <cell r="K2674">
            <v>6.5</v>
          </cell>
          <cell r="L2674">
            <v>5.0999999999999996</v>
          </cell>
          <cell r="M2674">
            <v>3.6</v>
          </cell>
        </row>
        <row r="2675">
          <cell r="A2675" t="str">
            <v>GOV_2007_A_HU_HICP</v>
          </cell>
          <cell r="B2675" t="str">
            <v>GOV</v>
          </cell>
          <cell r="C2675">
            <v>2007</v>
          </cell>
          <cell r="D2675" t="str">
            <v>A</v>
          </cell>
          <cell r="E2675" t="str">
            <v>HICP</v>
          </cell>
          <cell r="F2675" t="str">
            <v>HU</v>
          </cell>
          <cell r="I2675">
            <v>4</v>
          </cell>
          <cell r="J2675">
            <v>7.9</v>
          </cell>
          <cell r="K2675">
            <v>4.8</v>
          </cell>
          <cell r="L2675">
            <v>3</v>
          </cell>
          <cell r="M2675">
            <v>2.9</v>
          </cell>
          <cell r="N2675">
            <v>2.8</v>
          </cell>
        </row>
        <row r="2676">
          <cell r="A2676" t="str">
            <v>GOV_2007_A_MT_HICP</v>
          </cell>
          <cell r="B2676" t="str">
            <v>GOV</v>
          </cell>
          <cell r="C2676">
            <v>2007</v>
          </cell>
          <cell r="D2676" t="str">
            <v>A</v>
          </cell>
          <cell r="E2676" t="str">
            <v>HICP</v>
          </cell>
          <cell r="F2676" t="str">
            <v>MT</v>
          </cell>
          <cell r="I2676">
            <v>2.6</v>
          </cell>
          <cell r="J2676">
            <v>0.9</v>
          </cell>
          <cell r="K2676">
            <v>2.5</v>
          </cell>
          <cell r="L2676">
            <v>2.2999999999999998</v>
          </cell>
          <cell r="M2676">
            <v>2.1</v>
          </cell>
        </row>
        <row r="2677">
          <cell r="A2677" t="str">
            <v>GOV_2007_A_PL_HICP</v>
          </cell>
          <cell r="B2677" t="str">
            <v>GOV</v>
          </cell>
          <cell r="C2677">
            <v>2007</v>
          </cell>
          <cell r="D2677" t="str">
            <v>A</v>
          </cell>
          <cell r="E2677" t="str">
            <v>HICP</v>
          </cell>
          <cell r="F2677" t="str">
            <v>PL</v>
          </cell>
        </row>
        <row r="2678">
          <cell r="A2678" t="str">
            <v>GOV_2007_A_SI_HICP</v>
          </cell>
          <cell r="B2678" t="str">
            <v>GOV</v>
          </cell>
          <cell r="C2678">
            <v>2007</v>
          </cell>
          <cell r="D2678" t="str">
            <v>A</v>
          </cell>
          <cell r="E2678" t="str">
            <v>HICP</v>
          </cell>
          <cell r="F2678" t="str">
            <v>SI</v>
          </cell>
          <cell r="I2678">
            <v>2.5</v>
          </cell>
          <cell r="J2678">
            <v>3.4</v>
          </cell>
          <cell r="K2678">
            <v>3.5</v>
          </cell>
          <cell r="L2678">
            <v>2.8</v>
          </cell>
          <cell r="M2678">
            <v>2.6</v>
          </cell>
          <cell r="N2678" t="str">
            <v>.</v>
          </cell>
        </row>
        <row r="2679">
          <cell r="A2679" t="str">
            <v>GOV_2007_A_SK_HICP</v>
          </cell>
          <cell r="B2679" t="str">
            <v>GOV</v>
          </cell>
          <cell r="C2679">
            <v>2007</v>
          </cell>
          <cell r="D2679" t="str">
            <v>A</v>
          </cell>
          <cell r="E2679" t="str">
            <v>HICP</v>
          </cell>
          <cell r="F2679" t="str">
            <v>SK</v>
          </cell>
          <cell r="I2679">
            <v>4.3</v>
          </cell>
          <cell r="J2679">
            <v>1.7</v>
          </cell>
          <cell r="K2679">
            <v>2.2999999999999998</v>
          </cell>
          <cell r="L2679">
            <v>2.6</v>
          </cell>
          <cell r="M2679">
            <v>2.7</v>
          </cell>
          <cell r="N2679" t="str">
            <v>.</v>
          </cell>
        </row>
        <row r="2680">
          <cell r="A2680" t="str">
            <v>GOV_2007_A_SE_HICP</v>
          </cell>
          <cell r="B2680" t="str">
            <v>GOV</v>
          </cell>
          <cell r="C2680">
            <v>2007</v>
          </cell>
          <cell r="D2680" t="str">
            <v>A</v>
          </cell>
          <cell r="E2680" t="str">
            <v>HICP</v>
          </cell>
          <cell r="F2680" t="str">
            <v>SE</v>
          </cell>
          <cell r="G2680" t="str">
            <v>-</v>
          </cell>
          <cell r="H2680" t="str">
            <v>-</v>
          </cell>
          <cell r="I2680">
            <v>1.4</v>
          </cell>
          <cell r="J2680">
            <v>1.7</v>
          </cell>
          <cell r="K2680">
            <v>2.7</v>
          </cell>
          <cell r="L2680">
            <v>2.5</v>
          </cell>
          <cell r="M2680">
            <v>2.1</v>
          </cell>
        </row>
        <row r="2681">
          <cell r="A2681" t="str">
            <v>GOV_2007_A_GB_HICP</v>
          </cell>
          <cell r="B2681" t="str">
            <v>GOV</v>
          </cell>
          <cell r="C2681">
            <v>2007</v>
          </cell>
          <cell r="D2681" t="str">
            <v>A</v>
          </cell>
          <cell r="E2681" t="str">
            <v>HICP</v>
          </cell>
          <cell r="F2681" t="str">
            <v>GB</v>
          </cell>
          <cell r="G2681" t="str">
            <v>-</v>
          </cell>
          <cell r="H2681" t="str">
            <v>-</v>
          </cell>
          <cell r="I2681">
            <v>2.5</v>
          </cell>
          <cell r="J2681">
            <v>2.25</v>
          </cell>
          <cell r="K2681">
            <v>2</v>
          </cell>
          <cell r="L2681">
            <v>2</v>
          </cell>
          <cell r="M2681">
            <v>2</v>
          </cell>
          <cell r="N2681">
            <v>2</v>
          </cell>
          <cell r="O2681">
            <v>2</v>
          </cell>
        </row>
        <row r="2682">
          <cell r="A2682" t="str">
            <v>GOV_2007_A_D3_HICP</v>
          </cell>
          <cell r="B2682" t="str">
            <v>GOV</v>
          </cell>
          <cell r="C2682">
            <v>2007</v>
          </cell>
          <cell r="D2682" t="str">
            <v>A</v>
          </cell>
          <cell r="E2682" t="str">
            <v>HICP</v>
          </cell>
          <cell r="F2682" t="str">
            <v>D3</v>
          </cell>
        </row>
        <row r="2683">
          <cell r="A2683" t="str">
            <v>GOV_2007_A_BE_STB</v>
          </cell>
          <cell r="B2683" t="str">
            <v>GOV</v>
          </cell>
          <cell r="C2683">
            <v>2007</v>
          </cell>
          <cell r="D2683" t="str">
            <v>A</v>
          </cell>
          <cell r="E2683" t="str">
            <v>STB</v>
          </cell>
          <cell r="F2683" t="str">
            <v>BE</v>
          </cell>
          <cell r="I2683">
            <v>0.1</v>
          </cell>
          <cell r="J2683">
            <v>0.2</v>
          </cell>
          <cell r="K2683">
            <v>0.5</v>
          </cell>
          <cell r="L2683">
            <v>0.8</v>
          </cell>
          <cell r="M2683">
            <v>1</v>
          </cell>
        </row>
        <row r="2684">
          <cell r="A2684" t="str">
            <v>GOV_2007_A_DE_STB</v>
          </cell>
          <cell r="B2684" t="str">
            <v>GOV</v>
          </cell>
          <cell r="C2684">
            <v>2007</v>
          </cell>
          <cell r="D2684" t="str">
            <v>A</v>
          </cell>
          <cell r="E2684" t="str">
            <v>STB</v>
          </cell>
          <cell r="F2684" t="str">
            <v>DE</v>
          </cell>
          <cell r="I2684">
            <v>-1.5</v>
          </cell>
          <cell r="J2684">
            <v>0</v>
          </cell>
          <cell r="K2684">
            <v>-0.5</v>
          </cell>
          <cell r="L2684">
            <v>0</v>
          </cell>
          <cell r="M2684">
            <v>0</v>
          </cell>
          <cell r="N2684">
            <v>0.5</v>
          </cell>
        </row>
        <row r="2685">
          <cell r="A2685" t="str">
            <v>GOV_2007_A_GR_STB</v>
          </cell>
          <cell r="B2685" t="str">
            <v>GOV</v>
          </cell>
          <cell r="C2685">
            <v>2007</v>
          </cell>
          <cell r="D2685" t="str">
            <v>A</v>
          </cell>
          <cell r="E2685" t="str">
            <v>STB</v>
          </cell>
          <cell r="F2685" t="str">
            <v>GR</v>
          </cell>
          <cell r="I2685">
            <v>-3.7</v>
          </cell>
          <cell r="J2685">
            <v>-3.2</v>
          </cell>
          <cell r="K2685">
            <v>-2.6</v>
          </cell>
          <cell r="L2685">
            <v>-1.6</v>
          </cell>
          <cell r="M2685">
            <v>-0.8</v>
          </cell>
        </row>
        <row r="2686">
          <cell r="A2686" t="str">
            <v>GOV_2007_A_ES_STB</v>
          </cell>
          <cell r="B2686" t="str">
            <v>GOV</v>
          </cell>
          <cell r="C2686">
            <v>2007</v>
          </cell>
          <cell r="D2686" t="str">
            <v>A</v>
          </cell>
          <cell r="E2686" t="str">
            <v>STB</v>
          </cell>
          <cell r="F2686" t="str">
            <v>ES</v>
          </cell>
          <cell r="I2686">
            <v>1.7</v>
          </cell>
          <cell r="J2686">
            <v>1.5</v>
          </cell>
          <cell r="K2686">
            <v>1.1000000000000001</v>
          </cell>
          <cell r="L2686">
            <v>1.2</v>
          </cell>
          <cell r="M2686">
            <v>1.2</v>
          </cell>
        </row>
        <row r="2687">
          <cell r="A2687" t="str">
            <v>GOV_2007_A_FR_STB</v>
          </cell>
          <cell r="B2687" t="str">
            <v>GOV</v>
          </cell>
          <cell r="C2687">
            <v>2007</v>
          </cell>
          <cell r="D2687" t="str">
            <v>A</v>
          </cell>
          <cell r="E2687" t="str">
            <v>STB</v>
          </cell>
          <cell r="F2687" t="str">
            <v>FR</v>
          </cell>
          <cell r="H2687">
            <v>-3.4</v>
          </cell>
          <cell r="I2687">
            <v>-2.5</v>
          </cell>
          <cell r="J2687">
            <v>-2.2000000000000002</v>
          </cell>
          <cell r="K2687">
            <v>-2.1</v>
          </cell>
          <cell r="L2687">
            <v>-1.6</v>
          </cell>
          <cell r="M2687">
            <v>-1.1000000000000001</v>
          </cell>
          <cell r="N2687">
            <v>-0.6</v>
          </cell>
          <cell r="O2687">
            <v>0</v>
          </cell>
        </row>
        <row r="2688">
          <cell r="A2688" t="str">
            <v>GOV_2007_A_IE_STB</v>
          </cell>
          <cell r="B2688" t="str">
            <v>GOV</v>
          </cell>
          <cell r="C2688">
            <v>2007</v>
          </cell>
          <cell r="D2688" t="str">
            <v>A</v>
          </cell>
          <cell r="E2688" t="str">
            <v>STB</v>
          </cell>
          <cell r="F2688" t="str">
            <v>IE</v>
          </cell>
          <cell r="I2688">
            <v>2.9</v>
          </cell>
          <cell r="J2688">
            <v>0.5</v>
          </cell>
          <cell r="K2688">
            <v>-0.3</v>
          </cell>
          <cell r="L2688">
            <v>-0.4</v>
          </cell>
          <cell r="M2688">
            <v>-0.6</v>
          </cell>
        </row>
        <row r="2689">
          <cell r="A2689" t="str">
            <v>GOV_2007_A_IT_STB</v>
          </cell>
          <cell r="B2689" t="str">
            <v>GOV</v>
          </cell>
          <cell r="C2689">
            <v>2007</v>
          </cell>
          <cell r="D2689" t="str">
            <v>A</v>
          </cell>
          <cell r="E2689" t="str">
            <v>STB</v>
          </cell>
          <cell r="F2689" t="str">
            <v>IT</v>
          </cell>
          <cell r="H2689">
            <v>-4.0999999999999996</v>
          </cell>
          <cell r="I2689">
            <v>-2.8</v>
          </cell>
          <cell r="J2689">
            <v>-2.2999999999999998</v>
          </cell>
          <cell r="K2689">
            <v>-2.1</v>
          </cell>
          <cell r="L2689">
            <v>-1.3</v>
          </cell>
          <cell r="M2689">
            <v>-0.6</v>
          </cell>
          <cell r="N2689">
            <v>0.1</v>
          </cell>
        </row>
        <row r="2690">
          <cell r="A2690" t="str">
            <v>GOV_2007_A_LU_STB</v>
          </cell>
          <cell r="B2690" t="str">
            <v>GOV</v>
          </cell>
          <cell r="C2690">
            <v>2007</v>
          </cell>
          <cell r="D2690" t="str">
            <v>A</v>
          </cell>
          <cell r="E2690" t="str">
            <v>STB</v>
          </cell>
          <cell r="F2690" t="str">
            <v>LU</v>
          </cell>
          <cell r="I2690">
            <v>0.8</v>
          </cell>
          <cell r="J2690">
            <v>0.8</v>
          </cell>
          <cell r="K2690">
            <v>0.7</v>
          </cell>
          <cell r="L2690">
            <v>0.6</v>
          </cell>
          <cell r="M2690">
            <v>1.1000000000000001</v>
          </cell>
        </row>
        <row r="2691">
          <cell r="A2691" t="str">
            <v>GOV_2007_A_NL_STB</v>
          </cell>
          <cell r="B2691" t="str">
            <v>GOV</v>
          </cell>
          <cell r="C2691">
            <v>2007</v>
          </cell>
          <cell r="D2691" t="str">
            <v>A</v>
          </cell>
          <cell r="E2691" t="str">
            <v>STB</v>
          </cell>
          <cell r="F2691" t="str">
            <v>NL</v>
          </cell>
          <cell r="I2691">
            <v>1.1000000000000001</v>
          </cell>
          <cell r="J2691">
            <v>-0.3</v>
          </cell>
          <cell r="K2691">
            <v>0.4</v>
          </cell>
          <cell r="L2691">
            <v>0.4</v>
          </cell>
          <cell r="M2691">
            <v>0.8</v>
          </cell>
        </row>
        <row r="2692">
          <cell r="A2692" t="str">
            <v>GOV_2007_A_AT_STB</v>
          </cell>
          <cell r="B2692" t="str">
            <v>GOV</v>
          </cell>
          <cell r="C2692">
            <v>2007</v>
          </cell>
          <cell r="D2692" t="str">
            <v>A</v>
          </cell>
          <cell r="E2692" t="str">
            <v>STB</v>
          </cell>
          <cell r="F2692" t="str">
            <v>AT</v>
          </cell>
          <cell r="H2692" t="str">
            <v>.</v>
          </cell>
          <cell r="I2692">
            <v>-1.2</v>
          </cell>
          <cell r="J2692">
            <v>-0.8</v>
          </cell>
          <cell r="K2692">
            <v>-0.6</v>
          </cell>
          <cell r="L2692">
            <v>-0.5</v>
          </cell>
          <cell r="M2692">
            <v>0</v>
          </cell>
          <cell r="N2692" t="str">
            <v>.</v>
          </cell>
        </row>
        <row r="2693">
          <cell r="A2693" t="str">
            <v>GOV_2007_A_PT_STB</v>
          </cell>
          <cell r="B2693" t="str">
            <v>GOV</v>
          </cell>
          <cell r="C2693">
            <v>2007</v>
          </cell>
          <cell r="D2693" t="str">
            <v>A</v>
          </cell>
          <cell r="E2693" t="str">
            <v>STB</v>
          </cell>
          <cell r="F2693" t="str">
            <v>PT</v>
          </cell>
          <cell r="I2693">
            <v>-2.8</v>
          </cell>
          <cell r="J2693">
            <v>-2.1</v>
          </cell>
          <cell r="K2693">
            <v>-1.6</v>
          </cell>
          <cell r="L2693">
            <v>-1.1000000000000001</v>
          </cell>
          <cell r="M2693">
            <v>-0.4</v>
          </cell>
          <cell r="N2693">
            <v>-0.4</v>
          </cell>
        </row>
        <row r="2694">
          <cell r="A2694" t="str">
            <v>GOV_2007_A_FI_STB</v>
          </cell>
          <cell r="B2694" t="str">
            <v>GOV</v>
          </cell>
          <cell r="C2694">
            <v>2007</v>
          </cell>
          <cell r="D2694" t="str">
            <v>A</v>
          </cell>
          <cell r="E2694" t="str">
            <v>STB</v>
          </cell>
          <cell r="F2694" t="str">
            <v>FI</v>
          </cell>
          <cell r="I2694">
            <v>3.9</v>
          </cell>
          <cell r="J2694">
            <v>4.3</v>
          </cell>
          <cell r="K2694">
            <v>3.5</v>
          </cell>
          <cell r="L2694">
            <v>3.5</v>
          </cell>
          <cell r="M2694">
            <v>2.7</v>
          </cell>
          <cell r="N2694">
            <v>2.4</v>
          </cell>
        </row>
        <row r="2695">
          <cell r="A2695" t="str">
            <v>GOV_2007_A_CZ_STB</v>
          </cell>
          <cell r="B2695" t="str">
            <v>GOV</v>
          </cell>
          <cell r="C2695">
            <v>2007</v>
          </cell>
          <cell r="D2695" t="str">
            <v>A</v>
          </cell>
          <cell r="E2695" t="str">
            <v>STB</v>
          </cell>
          <cell r="F2695" t="str">
            <v>CZ</v>
          </cell>
          <cell r="I2695">
            <v>-3</v>
          </cell>
          <cell r="J2695">
            <v>-3.7</v>
          </cell>
          <cell r="K2695">
            <v>-3.1</v>
          </cell>
          <cell r="L2695">
            <v>-2.7</v>
          </cell>
          <cell r="M2695">
            <v>-2.2999999999999998</v>
          </cell>
        </row>
        <row r="2696">
          <cell r="A2696" t="str">
            <v>GOV_2007_A_DK_STB</v>
          </cell>
          <cell r="B2696" t="str">
            <v>GOV</v>
          </cell>
          <cell r="C2696">
            <v>2007</v>
          </cell>
          <cell r="D2696" t="str">
            <v>A</v>
          </cell>
          <cell r="E2696" t="str">
            <v>STB</v>
          </cell>
          <cell r="F2696" t="str">
            <v>DK</v>
          </cell>
          <cell r="I2696">
            <v>2.7</v>
          </cell>
          <cell r="J2696">
            <v>3.5</v>
          </cell>
          <cell r="K2696">
            <v>3.4</v>
          </cell>
          <cell r="L2696">
            <v>2.5</v>
          </cell>
          <cell r="M2696">
            <v>2.5</v>
          </cell>
          <cell r="N2696" t="str">
            <v>.</v>
          </cell>
        </row>
        <row r="2697">
          <cell r="A2697" t="str">
            <v>GOV_2007_A_EE_STB</v>
          </cell>
          <cell r="B2697" t="str">
            <v>GOV</v>
          </cell>
          <cell r="C2697">
            <v>2007</v>
          </cell>
          <cell r="D2697" t="str">
            <v>A</v>
          </cell>
          <cell r="E2697" t="str">
            <v>STB</v>
          </cell>
          <cell r="F2697" t="str">
            <v>EE</v>
          </cell>
          <cell r="I2697">
            <v>2.4</v>
          </cell>
          <cell r="J2697">
            <v>1.6</v>
          </cell>
          <cell r="K2697">
            <v>1</v>
          </cell>
          <cell r="L2697">
            <v>1.5</v>
          </cell>
          <cell r="M2697">
            <v>1.3</v>
          </cell>
          <cell r="N2697">
            <v>1</v>
          </cell>
        </row>
        <row r="2698">
          <cell r="A2698" t="str">
            <v>GOV_2007_A_CY_STB</v>
          </cell>
          <cell r="B2698" t="str">
            <v>GOV</v>
          </cell>
          <cell r="C2698">
            <v>2007</v>
          </cell>
          <cell r="D2698" t="str">
            <v>A</v>
          </cell>
          <cell r="E2698" t="str">
            <v>STB</v>
          </cell>
          <cell r="F2698" t="str">
            <v>CY</v>
          </cell>
          <cell r="I2698">
            <v>-0.3</v>
          </cell>
          <cell r="J2698">
            <v>0.7</v>
          </cell>
          <cell r="K2698">
            <v>0.9</v>
          </cell>
          <cell r="L2698">
            <v>0.8</v>
          </cell>
          <cell r="M2698">
            <v>0.8</v>
          </cell>
          <cell r="N2698">
            <v>0.7</v>
          </cell>
        </row>
        <row r="2699">
          <cell r="A2699" t="str">
            <v>GOV_2007_A_LV_STB</v>
          </cell>
          <cell r="B2699" t="str">
            <v>GOV</v>
          </cell>
          <cell r="C2699">
            <v>2007</v>
          </cell>
          <cell r="D2699" t="str">
            <v>A</v>
          </cell>
          <cell r="E2699" t="str">
            <v>STB</v>
          </cell>
          <cell r="F2699" t="str">
            <v>LV</v>
          </cell>
          <cell r="I2699">
            <v>-0.7</v>
          </cell>
          <cell r="J2699">
            <v>-0.3</v>
          </cell>
          <cell r="K2699">
            <v>0.5</v>
          </cell>
          <cell r="L2699">
            <v>1.1000000000000001</v>
          </cell>
          <cell r="M2699">
            <v>1.6</v>
          </cell>
        </row>
        <row r="2700">
          <cell r="A2700" t="str">
            <v>GOV_2007_A_LT_STB</v>
          </cell>
          <cell r="B2700" t="str">
            <v>GOV</v>
          </cell>
          <cell r="C2700">
            <v>2007</v>
          </cell>
          <cell r="D2700" t="str">
            <v>A</v>
          </cell>
          <cell r="E2700" t="str">
            <v>STB</v>
          </cell>
          <cell r="F2700" t="str">
            <v>LT</v>
          </cell>
          <cell r="I2700">
            <v>-0.92</v>
          </cell>
          <cell r="J2700">
            <v>-1.5</v>
          </cell>
          <cell r="K2700">
            <v>-1.23</v>
          </cell>
          <cell r="L2700">
            <v>0</v>
          </cell>
          <cell r="M2700">
            <v>0.8</v>
          </cell>
        </row>
        <row r="2701">
          <cell r="A2701" t="str">
            <v>GOV_2007_A_HU_STB</v>
          </cell>
          <cell r="B2701" t="str">
            <v>GOV</v>
          </cell>
          <cell r="C2701">
            <v>2007</v>
          </cell>
          <cell r="D2701" t="str">
            <v>A</v>
          </cell>
          <cell r="E2701" t="str">
            <v>STB</v>
          </cell>
          <cell r="F2701" t="str">
            <v>HU</v>
          </cell>
          <cell r="I2701">
            <v>-8.9</v>
          </cell>
          <cell r="J2701">
            <v>-4.8</v>
          </cell>
          <cell r="K2701">
            <v>-3.5</v>
          </cell>
          <cell r="L2701">
            <v>-2.8</v>
          </cell>
          <cell r="M2701">
            <v>-2.5</v>
          </cell>
          <cell r="N2701">
            <v>-2.2999999999999998</v>
          </cell>
        </row>
        <row r="2702">
          <cell r="A2702" t="str">
            <v>GOV_2007_A_MT_STB</v>
          </cell>
          <cell r="B2702" t="str">
            <v>GOV</v>
          </cell>
          <cell r="C2702">
            <v>2007</v>
          </cell>
          <cell r="D2702" t="str">
            <v>A</v>
          </cell>
          <cell r="E2702" t="str">
            <v>STB</v>
          </cell>
          <cell r="F2702" t="str">
            <v>MT</v>
          </cell>
          <cell r="I2702">
            <v>-2.2999999999999998</v>
          </cell>
          <cell r="J2702">
            <v>-1.9</v>
          </cell>
          <cell r="K2702">
            <v>-1.2</v>
          </cell>
          <cell r="L2702">
            <v>-0.6</v>
          </cell>
          <cell r="M2702">
            <v>0.1</v>
          </cell>
        </row>
        <row r="2703">
          <cell r="A2703" t="str">
            <v>GOV_2007_A_PL_STB</v>
          </cell>
          <cell r="B2703" t="str">
            <v>GOV</v>
          </cell>
          <cell r="C2703">
            <v>2007</v>
          </cell>
          <cell r="D2703" t="str">
            <v>A</v>
          </cell>
          <cell r="E2703" t="str">
            <v>STB</v>
          </cell>
          <cell r="F2703" t="str">
            <v>PL</v>
          </cell>
        </row>
        <row r="2704">
          <cell r="A2704" t="str">
            <v>GOV_2007_A_SI_STB</v>
          </cell>
          <cell r="B2704" t="str">
            <v>GOV</v>
          </cell>
          <cell r="C2704">
            <v>2007</v>
          </cell>
          <cell r="D2704" t="str">
            <v>A</v>
          </cell>
          <cell r="E2704" t="str">
            <v>STB</v>
          </cell>
          <cell r="F2704" t="str">
            <v>SI</v>
          </cell>
          <cell r="I2704">
            <v>-1.4</v>
          </cell>
          <cell r="J2704">
            <v>-0.8</v>
          </cell>
          <cell r="K2704">
            <v>-1</v>
          </cell>
          <cell r="L2704">
            <v>-0.8</v>
          </cell>
          <cell r="M2704">
            <v>-0.2</v>
          </cell>
          <cell r="N2704" t="str">
            <v>.</v>
          </cell>
        </row>
        <row r="2705">
          <cell r="A2705" t="str">
            <v>GOV_2007_A_SK_STB</v>
          </cell>
          <cell r="B2705" t="str">
            <v>GOV</v>
          </cell>
          <cell r="C2705">
            <v>2007</v>
          </cell>
          <cell r="D2705" t="str">
            <v>A</v>
          </cell>
          <cell r="E2705" t="str">
            <v>STB</v>
          </cell>
          <cell r="F2705" t="str">
            <v>SK</v>
          </cell>
          <cell r="I2705">
            <v>-3.3</v>
          </cell>
          <cell r="J2705">
            <v>-2.6</v>
          </cell>
          <cell r="K2705">
            <v>-2.5</v>
          </cell>
          <cell r="L2705">
            <v>-1.8</v>
          </cell>
          <cell r="M2705">
            <v>-0.8</v>
          </cell>
          <cell r="N2705" t="str">
            <v>.</v>
          </cell>
        </row>
        <row r="2706">
          <cell r="A2706" t="str">
            <v>GOV_2007_A_SE_STB</v>
          </cell>
          <cell r="B2706" t="str">
            <v>GOV</v>
          </cell>
          <cell r="C2706">
            <v>2007</v>
          </cell>
          <cell r="D2706" t="str">
            <v>A</v>
          </cell>
          <cell r="E2706" t="str">
            <v>STB</v>
          </cell>
          <cell r="F2706" t="str">
            <v>SE</v>
          </cell>
          <cell r="G2706" t="str">
            <v>-</v>
          </cell>
          <cell r="H2706" t="str">
            <v>-</v>
          </cell>
          <cell r="I2706">
            <v>1.7</v>
          </cell>
          <cell r="J2706">
            <v>2.4</v>
          </cell>
          <cell r="K2706">
            <v>2.1</v>
          </cell>
          <cell r="L2706">
            <v>2.8</v>
          </cell>
          <cell r="M2706">
            <v>3.4</v>
          </cell>
        </row>
        <row r="2707">
          <cell r="A2707" t="str">
            <v>GOV_2007_A_GB_STB</v>
          </cell>
          <cell r="B2707" t="str">
            <v>GOV</v>
          </cell>
          <cell r="C2707">
            <v>2007</v>
          </cell>
          <cell r="D2707" t="str">
            <v>A</v>
          </cell>
          <cell r="E2707" t="str">
            <v>STB</v>
          </cell>
          <cell r="F2707" t="str">
            <v>GB</v>
          </cell>
          <cell r="G2707" t="str">
            <v>-</v>
          </cell>
          <cell r="H2707" t="str">
            <v>-</v>
          </cell>
          <cell r="I2707" t="str">
            <v>-</v>
          </cell>
          <cell r="J2707" t="str">
            <v>-</v>
          </cell>
          <cell r="K2707" t="str">
            <v>-</v>
          </cell>
          <cell r="L2707" t="str">
            <v>-</v>
          </cell>
          <cell r="M2707" t="str">
            <v>-</v>
          </cell>
          <cell r="N2707" t="str">
            <v>-</v>
          </cell>
          <cell r="O2707" t="str">
            <v>-</v>
          </cell>
        </row>
        <row r="2708">
          <cell r="A2708" t="str">
            <v>GOV_2007_A_D3_STB</v>
          </cell>
          <cell r="B2708" t="str">
            <v>GOV</v>
          </cell>
          <cell r="C2708">
            <v>2007</v>
          </cell>
          <cell r="D2708" t="str">
            <v>A</v>
          </cell>
          <cell r="E2708" t="str">
            <v>STB</v>
          </cell>
          <cell r="F2708" t="str">
            <v>D3</v>
          </cell>
        </row>
        <row r="2709">
          <cell r="A2709" t="str">
            <v>GOV_2007_A_BE_TOR</v>
          </cell>
          <cell r="B2709" t="str">
            <v>GOV</v>
          </cell>
          <cell r="C2709">
            <v>2007</v>
          </cell>
          <cell r="D2709" t="str">
            <v>A</v>
          </cell>
          <cell r="E2709" t="str">
            <v>TOR</v>
          </cell>
          <cell r="F2709" t="str">
            <v>BE</v>
          </cell>
          <cell r="I2709">
            <v>48.7</v>
          </cell>
          <cell r="J2709">
            <v>49</v>
          </cell>
          <cell r="K2709">
            <v>48.8</v>
          </cell>
          <cell r="L2709">
            <v>48.9</v>
          </cell>
          <cell r="M2709">
            <v>49.2</v>
          </cell>
        </row>
        <row r="2710">
          <cell r="A2710" t="str">
            <v>GOV_2007_A_DE_TOR</v>
          </cell>
          <cell r="B2710" t="str">
            <v>GOV</v>
          </cell>
          <cell r="C2710">
            <v>2007</v>
          </cell>
          <cell r="D2710" t="str">
            <v>A</v>
          </cell>
          <cell r="E2710" t="str">
            <v>TOR</v>
          </cell>
          <cell r="F2710" t="str">
            <v>DE</v>
          </cell>
          <cell r="I2710">
            <v>43.8</v>
          </cell>
          <cell r="J2710">
            <v>44</v>
          </cell>
          <cell r="K2710">
            <v>43</v>
          </cell>
          <cell r="L2710">
            <v>43</v>
          </cell>
          <cell r="M2710">
            <v>42.5</v>
          </cell>
          <cell r="N2710">
            <v>42</v>
          </cell>
        </row>
        <row r="2711">
          <cell r="A2711" t="str">
            <v>GOV_2007_A_GR_TOR</v>
          </cell>
          <cell r="B2711" t="str">
            <v>GOV</v>
          </cell>
          <cell r="C2711">
            <v>2007</v>
          </cell>
          <cell r="D2711" t="str">
            <v>A</v>
          </cell>
          <cell r="E2711" t="str">
            <v>TOR</v>
          </cell>
          <cell r="F2711" t="str">
            <v>GR</v>
          </cell>
          <cell r="I2711">
            <v>39.5</v>
          </cell>
          <cell r="J2711">
            <v>39.9</v>
          </cell>
          <cell r="K2711">
            <v>41.1</v>
          </cell>
          <cell r="L2711">
            <v>41.7</v>
          </cell>
          <cell r="M2711">
            <v>42.3</v>
          </cell>
        </row>
        <row r="2712">
          <cell r="A2712" t="str">
            <v>GOV_2007_A_ES_TOR</v>
          </cell>
          <cell r="B2712" t="str">
            <v>GOV</v>
          </cell>
          <cell r="C2712">
            <v>2007</v>
          </cell>
          <cell r="D2712" t="str">
            <v>A</v>
          </cell>
          <cell r="E2712" t="str">
            <v>TOR</v>
          </cell>
          <cell r="F2712" t="str">
            <v>ES</v>
          </cell>
          <cell r="I2712">
            <v>40.4</v>
          </cell>
          <cell r="J2712">
            <v>40.799999999999997</v>
          </cell>
          <cell r="K2712">
            <v>40.4</v>
          </cell>
          <cell r="L2712">
            <v>40.4</v>
          </cell>
          <cell r="M2712">
            <v>40.299999999999997</v>
          </cell>
        </row>
        <row r="2713">
          <cell r="A2713" t="str">
            <v>GOV_2007_A_FR_TOR</v>
          </cell>
          <cell r="B2713" t="str">
            <v>GOV</v>
          </cell>
          <cell r="C2713">
            <v>2007</v>
          </cell>
          <cell r="D2713" t="str">
            <v>A</v>
          </cell>
          <cell r="E2713" t="str">
            <v>TOR</v>
          </cell>
          <cell r="F2713" t="str">
            <v>FR</v>
          </cell>
          <cell r="J2713">
            <v>50.7</v>
          </cell>
          <cell r="K2713">
            <v>50.4</v>
          </cell>
          <cell r="L2713">
            <v>50.1</v>
          </cell>
          <cell r="M2713">
            <v>50</v>
          </cell>
          <cell r="N2713">
            <v>50</v>
          </cell>
          <cell r="O2713">
            <v>50</v>
          </cell>
        </row>
        <row r="2714">
          <cell r="A2714" t="str">
            <v>GOV_2007_A_IE_TOR</v>
          </cell>
          <cell r="B2714" t="str">
            <v>GOV</v>
          </cell>
          <cell r="C2714">
            <v>2007</v>
          </cell>
          <cell r="D2714" t="str">
            <v>A</v>
          </cell>
          <cell r="E2714" t="str">
            <v>TOR</v>
          </cell>
          <cell r="F2714" t="str">
            <v>IE</v>
          </cell>
          <cell r="I2714">
            <v>37.1</v>
          </cell>
          <cell r="J2714">
            <v>36.6</v>
          </cell>
          <cell r="K2714">
            <v>36.1</v>
          </cell>
          <cell r="L2714">
            <v>35.799999999999997</v>
          </cell>
          <cell r="M2714">
            <v>35.4</v>
          </cell>
        </row>
        <row r="2715">
          <cell r="A2715" t="str">
            <v>GOV_2007_A_IT_TOR</v>
          </cell>
          <cell r="B2715" t="str">
            <v>GOV</v>
          </cell>
          <cell r="C2715">
            <v>2007</v>
          </cell>
          <cell r="D2715" t="str">
            <v>A</v>
          </cell>
          <cell r="E2715" t="str">
            <v>TOR</v>
          </cell>
          <cell r="F2715" t="str">
            <v>IT</v>
          </cell>
          <cell r="I2715">
            <v>45.6</v>
          </cell>
          <cell r="J2715">
            <v>46.2</v>
          </cell>
          <cell r="K2715">
            <v>46.3</v>
          </cell>
          <cell r="L2715">
            <v>45.9</v>
          </cell>
          <cell r="M2715">
            <v>45.8</v>
          </cell>
          <cell r="N2715">
            <v>45.7</v>
          </cell>
        </row>
        <row r="2716">
          <cell r="A2716" t="str">
            <v>GOV_2007_A_LU_TOR</v>
          </cell>
          <cell r="B2716" t="str">
            <v>GOV</v>
          </cell>
          <cell r="C2716">
            <v>2007</v>
          </cell>
          <cell r="D2716" t="str">
            <v>A</v>
          </cell>
          <cell r="E2716" t="str">
            <v>TOR</v>
          </cell>
          <cell r="F2716" t="str">
            <v>LU</v>
          </cell>
          <cell r="I2716">
            <v>39.700000000000003</v>
          </cell>
          <cell r="J2716">
            <v>38.5</v>
          </cell>
          <cell r="K2716">
            <v>37.799999999999997</v>
          </cell>
          <cell r="L2716">
            <v>37.9</v>
          </cell>
          <cell r="M2716">
            <v>37.799999999999997</v>
          </cell>
        </row>
        <row r="2717">
          <cell r="A2717" t="str">
            <v>GOV_2007_A_NL_TOR</v>
          </cell>
          <cell r="B2717" t="str">
            <v>GOV</v>
          </cell>
          <cell r="C2717">
            <v>2007</v>
          </cell>
          <cell r="D2717" t="str">
            <v>A</v>
          </cell>
          <cell r="E2717" t="str">
            <v>TOR</v>
          </cell>
          <cell r="F2717" t="str">
            <v>NL</v>
          </cell>
          <cell r="I2717">
            <v>46.7</v>
          </cell>
          <cell r="J2717">
            <v>45.9</v>
          </cell>
          <cell r="K2717">
            <v>46.9</v>
          </cell>
          <cell r="L2717">
            <v>46.9</v>
          </cell>
          <cell r="M2717">
            <v>47.2</v>
          </cell>
          <cell r="N2717">
            <v>47.4</v>
          </cell>
        </row>
        <row r="2718">
          <cell r="A2718" t="str">
            <v>GOV_2007_A_AT_TOR</v>
          </cell>
          <cell r="B2718" t="str">
            <v>GOV</v>
          </cell>
          <cell r="C2718">
            <v>2007</v>
          </cell>
          <cell r="D2718" t="str">
            <v>A</v>
          </cell>
          <cell r="E2718" t="str">
            <v>TOR</v>
          </cell>
          <cell r="F2718" t="str">
            <v>AT</v>
          </cell>
          <cell r="I2718">
            <v>47.8</v>
          </cell>
          <cell r="J2718">
            <v>47.4</v>
          </cell>
          <cell r="K2718">
            <v>47.5</v>
          </cell>
          <cell r="L2718">
            <v>47.3</v>
          </cell>
          <cell r="M2718">
            <v>47.4</v>
          </cell>
        </row>
        <row r="2719">
          <cell r="A2719" t="str">
            <v>GOV_2007_A_PT_TOR</v>
          </cell>
          <cell r="B2719" t="str">
            <v>GOV</v>
          </cell>
          <cell r="C2719">
            <v>2007</v>
          </cell>
          <cell r="D2719" t="str">
            <v>A</v>
          </cell>
          <cell r="E2719" t="str">
            <v>TOR</v>
          </cell>
          <cell r="F2719" t="str">
            <v>PT</v>
          </cell>
          <cell r="I2719">
            <v>42.5</v>
          </cell>
          <cell r="J2719">
            <v>42.4</v>
          </cell>
          <cell r="K2719">
            <v>42.7</v>
          </cell>
          <cell r="L2719">
            <v>42.8</v>
          </cell>
          <cell r="M2719">
            <v>43.1</v>
          </cell>
          <cell r="N2719">
            <v>43.1</v>
          </cell>
        </row>
        <row r="2720">
          <cell r="A2720" t="str">
            <v>GOV_2007_A_FI_TOR</v>
          </cell>
          <cell r="B2720" t="str">
            <v>GOV</v>
          </cell>
          <cell r="C2720">
            <v>2007</v>
          </cell>
          <cell r="D2720" t="str">
            <v>A</v>
          </cell>
          <cell r="E2720" t="str">
            <v>TOR</v>
          </cell>
          <cell r="F2720" t="str">
            <v>FI</v>
          </cell>
          <cell r="I2720">
            <v>52.6</v>
          </cell>
          <cell r="J2720">
            <v>51.9</v>
          </cell>
          <cell r="K2720">
            <v>51</v>
          </cell>
          <cell r="L2720">
            <v>50.6</v>
          </cell>
          <cell r="M2720">
            <v>49.8</v>
          </cell>
          <cell r="N2720">
            <v>49.6</v>
          </cell>
        </row>
        <row r="2721">
          <cell r="A2721" t="str">
            <v>GOV_2007_A_CZ_TOR</v>
          </cell>
          <cell r="B2721" t="str">
            <v>GOV</v>
          </cell>
          <cell r="C2721">
            <v>2007</v>
          </cell>
          <cell r="D2721" t="str">
            <v>A</v>
          </cell>
          <cell r="E2721" t="str">
            <v>TOR</v>
          </cell>
          <cell r="F2721" t="str">
            <v>CZ</v>
          </cell>
          <cell r="I2721">
            <v>40.700000000000003</v>
          </cell>
          <cell r="J2721">
            <v>39.799999999999997</v>
          </cell>
          <cell r="K2721">
            <v>39.5</v>
          </cell>
          <cell r="L2721">
            <v>38.1</v>
          </cell>
          <cell r="M2721">
            <v>37.1</v>
          </cell>
        </row>
        <row r="2722">
          <cell r="A2722" t="str">
            <v>GOV_2007_A_DK_TOR</v>
          </cell>
          <cell r="B2722" t="str">
            <v>GOV</v>
          </cell>
          <cell r="C2722">
            <v>2007</v>
          </cell>
          <cell r="D2722" t="str">
            <v>A</v>
          </cell>
          <cell r="E2722" t="str">
            <v>TOR</v>
          </cell>
          <cell r="F2722" t="str">
            <v>DK</v>
          </cell>
          <cell r="I2722">
            <v>54.7</v>
          </cell>
          <cell r="J2722">
            <v>53.4</v>
          </cell>
          <cell r="K2722">
            <v>52.9</v>
          </cell>
          <cell r="L2722">
            <v>52</v>
          </cell>
          <cell r="M2722">
            <v>51.7</v>
          </cell>
          <cell r="N2722" t="str">
            <v>.</v>
          </cell>
        </row>
        <row r="2723">
          <cell r="A2723" t="str">
            <v>GOV_2007_A_EE_TOR</v>
          </cell>
          <cell r="B2723" t="str">
            <v>GOV</v>
          </cell>
          <cell r="C2723">
            <v>2007</v>
          </cell>
          <cell r="D2723" t="str">
            <v>A</v>
          </cell>
          <cell r="E2723" t="str">
            <v>TOR</v>
          </cell>
          <cell r="F2723" t="str">
            <v>EE</v>
          </cell>
          <cell r="I2723">
            <v>36.6</v>
          </cell>
          <cell r="J2723">
            <v>37.200000000000003</v>
          </cell>
          <cell r="K2723">
            <v>38.200000000000003</v>
          </cell>
          <cell r="L2723">
            <v>38.200000000000003</v>
          </cell>
          <cell r="M2723">
            <v>37.4</v>
          </cell>
          <cell r="N2723">
            <v>36.299999999999997</v>
          </cell>
        </row>
        <row r="2724">
          <cell r="A2724" t="str">
            <v>GOV_2007_A_CY_TOR</v>
          </cell>
          <cell r="B2724" t="str">
            <v>GOV</v>
          </cell>
          <cell r="C2724">
            <v>2007</v>
          </cell>
          <cell r="D2724" t="str">
            <v>A</v>
          </cell>
          <cell r="E2724" t="str">
            <v>TOR</v>
          </cell>
          <cell r="F2724" t="str">
            <v>CY</v>
          </cell>
          <cell r="I2724">
            <v>42.6</v>
          </cell>
          <cell r="J2724">
            <v>45.9</v>
          </cell>
          <cell r="K2724">
            <v>44.3</v>
          </cell>
          <cell r="L2724">
            <v>44.5</v>
          </cell>
          <cell r="M2724">
            <v>44.6</v>
          </cell>
          <cell r="N2724">
            <v>44.7</v>
          </cell>
        </row>
        <row r="2725">
          <cell r="A2725" t="str">
            <v>GOV_2007_A_LV_TOR</v>
          </cell>
          <cell r="B2725" t="str">
            <v>GOV</v>
          </cell>
          <cell r="C2725">
            <v>2007</v>
          </cell>
          <cell r="D2725" t="str">
            <v>A</v>
          </cell>
          <cell r="E2725" t="str">
            <v>TOR</v>
          </cell>
          <cell r="F2725" t="str">
            <v>LV</v>
          </cell>
          <cell r="I2725">
            <v>37</v>
          </cell>
          <cell r="J2725">
            <v>37.299999999999997</v>
          </cell>
          <cell r="K2725">
            <v>37.4</v>
          </cell>
          <cell r="L2725">
            <v>37.700000000000003</v>
          </cell>
          <cell r="M2725">
            <v>37.9</v>
          </cell>
        </row>
        <row r="2726">
          <cell r="A2726" t="str">
            <v>GOV_2007_A_LT_TOR</v>
          </cell>
          <cell r="B2726" t="str">
            <v>GOV</v>
          </cell>
          <cell r="C2726">
            <v>2007</v>
          </cell>
          <cell r="D2726" t="str">
            <v>A</v>
          </cell>
          <cell r="E2726" t="str">
            <v>TOR</v>
          </cell>
          <cell r="F2726" t="str">
            <v>LT</v>
          </cell>
          <cell r="I2726">
            <v>33.4</v>
          </cell>
          <cell r="J2726">
            <v>35.5</v>
          </cell>
          <cell r="K2726">
            <v>37.4</v>
          </cell>
          <cell r="L2726">
            <v>38.6</v>
          </cell>
          <cell r="M2726">
            <v>39.4</v>
          </cell>
        </row>
        <row r="2727">
          <cell r="A2727" t="str">
            <v>GOV_2007_A_HU_TOR</v>
          </cell>
          <cell r="B2727" t="str">
            <v>GOV</v>
          </cell>
          <cell r="C2727">
            <v>2007</v>
          </cell>
          <cell r="D2727" t="str">
            <v>A</v>
          </cell>
          <cell r="E2727" t="str">
            <v>TOR</v>
          </cell>
          <cell r="F2727" t="str">
            <v>HU</v>
          </cell>
          <cell r="I2727">
            <v>42.6</v>
          </cell>
          <cell r="J2727">
            <v>44.1</v>
          </cell>
          <cell r="K2727">
            <v>44.2</v>
          </cell>
          <cell r="L2727">
            <v>43.3</v>
          </cell>
          <cell r="M2727">
            <v>42.4</v>
          </cell>
          <cell r="N2727">
            <v>42</v>
          </cell>
        </row>
        <row r="2728">
          <cell r="A2728" t="str">
            <v>GOV_2007_A_MT_TOR</v>
          </cell>
          <cell r="B2728" t="str">
            <v>GOV</v>
          </cell>
          <cell r="C2728">
            <v>2007</v>
          </cell>
          <cell r="D2728" t="str">
            <v>A</v>
          </cell>
          <cell r="E2728" t="str">
            <v>TOR</v>
          </cell>
          <cell r="F2728" t="str">
            <v>MT</v>
          </cell>
          <cell r="I2728">
            <v>41.6</v>
          </cell>
          <cell r="J2728">
            <v>41</v>
          </cell>
          <cell r="K2728">
            <v>40.9</v>
          </cell>
          <cell r="L2728">
            <v>39.9</v>
          </cell>
          <cell r="M2728">
            <v>39.5</v>
          </cell>
        </row>
        <row r="2729">
          <cell r="A2729" t="str">
            <v>GOV_2007_A_PL_TOR</v>
          </cell>
          <cell r="B2729" t="str">
            <v>GOV</v>
          </cell>
          <cell r="C2729">
            <v>2007</v>
          </cell>
          <cell r="D2729" t="str">
            <v>A</v>
          </cell>
          <cell r="E2729" t="str">
            <v>TOR</v>
          </cell>
          <cell r="F2729" t="str">
            <v>PL</v>
          </cell>
        </row>
        <row r="2730">
          <cell r="A2730" t="str">
            <v>GOV_2007_A_SI_TOR</v>
          </cell>
          <cell r="B2730" t="str">
            <v>GOV</v>
          </cell>
          <cell r="C2730">
            <v>2007</v>
          </cell>
          <cell r="D2730" t="str">
            <v>A</v>
          </cell>
          <cell r="E2730" t="str">
            <v>TOR</v>
          </cell>
          <cell r="F2730" t="str">
            <v>SI</v>
          </cell>
          <cell r="I2730">
            <v>44.1</v>
          </cell>
          <cell r="J2730">
            <v>43</v>
          </cell>
          <cell r="K2730">
            <v>42.2</v>
          </cell>
          <cell r="L2730">
            <v>41.5</v>
          </cell>
          <cell r="M2730">
            <v>41.3</v>
          </cell>
        </row>
        <row r="2731">
          <cell r="A2731" t="str">
            <v>GOV_2007_A_SK_TOR</v>
          </cell>
          <cell r="B2731" t="str">
            <v>GOV</v>
          </cell>
          <cell r="C2731">
            <v>2007</v>
          </cell>
          <cell r="D2731" t="str">
            <v>A</v>
          </cell>
          <cell r="E2731" t="str">
            <v>TOR</v>
          </cell>
          <cell r="F2731" t="str">
            <v>SK</v>
          </cell>
          <cell r="I2731">
            <v>33.9</v>
          </cell>
          <cell r="J2731">
            <v>33.799999999999997</v>
          </cell>
          <cell r="K2731">
            <v>33.700000000000003</v>
          </cell>
          <cell r="L2731">
            <v>33.200000000000003</v>
          </cell>
          <cell r="M2731">
            <v>33.799999999999997</v>
          </cell>
        </row>
        <row r="2732">
          <cell r="A2732" t="str">
            <v>GOV_2007_A_SE_TOR</v>
          </cell>
          <cell r="B2732" t="str">
            <v>GOV</v>
          </cell>
          <cell r="C2732">
            <v>2007</v>
          </cell>
          <cell r="D2732" t="str">
            <v>A</v>
          </cell>
          <cell r="E2732" t="str">
            <v>TOR</v>
          </cell>
          <cell r="F2732" t="str">
            <v>SE</v>
          </cell>
          <cell r="I2732">
            <v>57.5</v>
          </cell>
          <cell r="J2732">
            <v>56.3</v>
          </cell>
          <cell r="K2732">
            <v>55.5</v>
          </cell>
          <cell r="L2732">
            <v>54.9</v>
          </cell>
          <cell r="M2732">
            <v>54.6</v>
          </cell>
        </row>
        <row r="2733">
          <cell r="A2733" t="str">
            <v>GOV_2007_A_GB_TOR</v>
          </cell>
          <cell r="B2733" t="str">
            <v>GOV</v>
          </cell>
          <cell r="C2733">
            <v>2007</v>
          </cell>
          <cell r="D2733" t="str">
            <v>A</v>
          </cell>
          <cell r="E2733" t="str">
            <v>TOR</v>
          </cell>
          <cell r="F2733" t="str">
            <v>GB</v>
          </cell>
          <cell r="I2733">
            <v>38.5</v>
          </cell>
          <cell r="J2733">
            <v>38.5</v>
          </cell>
          <cell r="K2733">
            <v>38.700000000000003</v>
          </cell>
          <cell r="L2733">
            <v>38.9</v>
          </cell>
          <cell r="M2733">
            <v>39.1</v>
          </cell>
          <cell r="N2733">
            <v>39.200000000000003</v>
          </cell>
          <cell r="O2733">
            <v>39.4</v>
          </cell>
        </row>
        <row r="2734">
          <cell r="A2734" t="str">
            <v>GOV_2007_A_D3_TOR</v>
          </cell>
          <cell r="B2734" t="str">
            <v>GOV</v>
          </cell>
          <cell r="C2734">
            <v>2007</v>
          </cell>
          <cell r="D2734" t="str">
            <v>A</v>
          </cell>
          <cell r="E2734" t="str">
            <v>TOR</v>
          </cell>
          <cell r="F2734" t="str">
            <v>D3</v>
          </cell>
        </row>
        <row r="2735">
          <cell r="A2735" t="str">
            <v>GOV_2007_A_BG_YER</v>
          </cell>
          <cell r="B2735" t="str">
            <v>GOV</v>
          </cell>
          <cell r="C2735">
            <v>2007</v>
          </cell>
          <cell r="D2735" t="str">
            <v>A</v>
          </cell>
          <cell r="E2735" t="str">
            <v>YER</v>
          </cell>
          <cell r="F2735" t="str">
            <v>BG</v>
          </cell>
        </row>
        <row r="2736">
          <cell r="A2736" t="str">
            <v>GOV_2007_A_BG_YEN</v>
          </cell>
          <cell r="B2736" t="str">
            <v>GOV</v>
          </cell>
          <cell r="C2736">
            <v>2007</v>
          </cell>
          <cell r="D2736" t="str">
            <v>A</v>
          </cell>
          <cell r="E2736" t="str">
            <v>YEN</v>
          </cell>
          <cell r="F2736" t="str">
            <v>BG</v>
          </cell>
          <cell r="I2736">
            <v>14.7</v>
          </cell>
          <cell r="J2736">
            <v>11.76</v>
          </cell>
          <cell r="K2736">
            <v>12.48</v>
          </cell>
          <cell r="L2736">
            <v>10.9</v>
          </cell>
          <cell r="M2736">
            <v>10.27</v>
          </cell>
        </row>
        <row r="2737">
          <cell r="A2737" t="str">
            <v>GOV_2007_A_BG_YED</v>
          </cell>
          <cell r="B2737" t="str">
            <v>GOV</v>
          </cell>
          <cell r="C2737">
            <v>2007</v>
          </cell>
          <cell r="D2737" t="str">
            <v>A</v>
          </cell>
          <cell r="E2737" t="str">
            <v>YED</v>
          </cell>
          <cell r="F2737" t="str">
            <v>BG</v>
          </cell>
          <cell r="I2737">
            <v>8.1</v>
          </cell>
          <cell r="J2737">
            <v>5</v>
          </cell>
          <cell r="K2737">
            <v>5.7</v>
          </cell>
          <cell r="L2737">
            <v>3.8</v>
          </cell>
          <cell r="M2737">
            <v>3.2</v>
          </cell>
        </row>
        <row r="2738">
          <cell r="A2738" t="str">
            <v>GOV_2007_A_BG_PYER</v>
          </cell>
          <cell r="B2738" t="str">
            <v>GOV</v>
          </cell>
          <cell r="C2738">
            <v>2007</v>
          </cell>
          <cell r="D2738" t="str">
            <v>A</v>
          </cell>
          <cell r="E2738" t="str">
            <v>PYER</v>
          </cell>
          <cell r="F2738" t="str">
            <v>BG</v>
          </cell>
          <cell r="I2738">
            <v>5.07</v>
          </cell>
          <cell r="J2738">
            <v>6.49</v>
          </cell>
          <cell r="K2738">
            <v>6.59</v>
          </cell>
          <cell r="L2738">
            <v>7.08</v>
          </cell>
          <cell r="M2738">
            <v>7.45</v>
          </cell>
        </row>
        <row r="2739">
          <cell r="A2739" t="str">
            <v>GOV_2007_A_BG_GAP</v>
          </cell>
          <cell r="B2739" t="str">
            <v>GOV</v>
          </cell>
          <cell r="C2739">
            <v>2007</v>
          </cell>
          <cell r="D2739" t="str">
            <v>A</v>
          </cell>
          <cell r="E2739" t="str">
            <v>GAP</v>
          </cell>
          <cell r="F2739" t="str">
            <v>BG</v>
          </cell>
          <cell r="I2739">
            <v>0.9</v>
          </cell>
          <cell r="J2739">
            <v>0.81</v>
          </cell>
          <cell r="K2739">
            <v>0.63</v>
          </cell>
          <cell r="L2739">
            <v>0.36</v>
          </cell>
          <cell r="M2739">
            <v>-0.15</v>
          </cell>
        </row>
        <row r="2740">
          <cell r="A2740" t="str">
            <v>GOV_2007_A_BG_DEF</v>
          </cell>
          <cell r="B2740" t="str">
            <v>GOV</v>
          </cell>
          <cell r="C2740">
            <v>2007</v>
          </cell>
          <cell r="D2740" t="str">
            <v>A</v>
          </cell>
          <cell r="E2740" t="str">
            <v>DEF</v>
          </cell>
          <cell r="F2740" t="str">
            <v>BG</v>
          </cell>
          <cell r="I2740">
            <v>3.2</v>
          </cell>
          <cell r="J2740">
            <v>3.1</v>
          </cell>
          <cell r="K2740">
            <v>3</v>
          </cell>
          <cell r="L2740">
            <v>3</v>
          </cell>
          <cell r="M2740">
            <v>3</v>
          </cell>
        </row>
        <row r="2741">
          <cell r="A2741" t="str">
            <v>GOV_2007_A_BG_PDF</v>
          </cell>
          <cell r="B2741" t="str">
            <v>GOV</v>
          </cell>
          <cell r="C2741">
            <v>2007</v>
          </cell>
          <cell r="D2741" t="str">
            <v>A</v>
          </cell>
          <cell r="E2741" t="str">
            <v>PDF</v>
          </cell>
          <cell r="F2741" t="str">
            <v>BG</v>
          </cell>
          <cell r="I2741">
            <v>4.5999999999999996</v>
          </cell>
          <cell r="J2741">
            <v>4.3</v>
          </cell>
          <cell r="K2741">
            <v>4.0999999999999996</v>
          </cell>
          <cell r="L2741">
            <v>4</v>
          </cell>
          <cell r="M2741">
            <v>4</v>
          </cell>
        </row>
        <row r="2742">
          <cell r="A2742" t="str">
            <v>GOV_2007_A_BG_CAB</v>
          </cell>
          <cell r="B2742" t="str">
            <v>GOV</v>
          </cell>
          <cell r="C2742">
            <v>2007</v>
          </cell>
          <cell r="D2742" t="str">
            <v>A</v>
          </cell>
          <cell r="E2742" t="str">
            <v>CAB</v>
          </cell>
          <cell r="F2742" t="str">
            <v>BG</v>
          </cell>
          <cell r="I2742">
            <v>2.91</v>
          </cell>
          <cell r="J2742">
            <v>2.8</v>
          </cell>
          <cell r="K2742">
            <v>2.77</v>
          </cell>
          <cell r="L2742">
            <v>2.87</v>
          </cell>
          <cell r="M2742">
            <v>3.05</v>
          </cell>
        </row>
        <row r="2743">
          <cell r="A2743" t="str">
            <v>GOV_2007_A_BG_CAPDF</v>
          </cell>
          <cell r="B2743" t="str">
            <v>GOV</v>
          </cell>
          <cell r="C2743">
            <v>2007</v>
          </cell>
          <cell r="D2743" t="str">
            <v>A</v>
          </cell>
          <cell r="E2743" t="str">
            <v>CAPDF</v>
          </cell>
          <cell r="F2743" t="str">
            <v>BG</v>
          </cell>
          <cell r="I2743">
            <v>4.2300000000000004</v>
          </cell>
          <cell r="J2743">
            <v>4.03</v>
          </cell>
          <cell r="K2743">
            <v>3.87</v>
          </cell>
          <cell r="L2743">
            <v>3.87</v>
          </cell>
          <cell r="M2743">
            <v>4.05</v>
          </cell>
        </row>
        <row r="2744">
          <cell r="A2744" t="str">
            <v>GOV_2007_A_BG_TOE</v>
          </cell>
          <cell r="B2744" t="str">
            <v>GOV</v>
          </cell>
          <cell r="C2744">
            <v>2007</v>
          </cell>
          <cell r="D2744" t="str">
            <v>A</v>
          </cell>
          <cell r="E2744" t="str">
            <v>TOE</v>
          </cell>
          <cell r="F2744" t="str">
            <v>BG</v>
          </cell>
          <cell r="I2744">
            <v>37.1</v>
          </cell>
          <cell r="J2744">
            <v>39.1</v>
          </cell>
          <cell r="K2744">
            <v>40.700000000000003</v>
          </cell>
          <cell r="L2744">
            <v>40.9</v>
          </cell>
          <cell r="M2744">
            <v>41</v>
          </cell>
        </row>
        <row r="2745">
          <cell r="A2745" t="str">
            <v>GOV_2007_A_BG_MAL</v>
          </cell>
          <cell r="B2745" t="str">
            <v>GOV</v>
          </cell>
          <cell r="C2745">
            <v>2007</v>
          </cell>
          <cell r="D2745" t="str">
            <v>A</v>
          </cell>
          <cell r="E2745" t="str">
            <v>MAL</v>
          </cell>
          <cell r="F2745" t="str">
            <v>BG</v>
          </cell>
          <cell r="I2745">
            <v>22.8</v>
          </cell>
          <cell r="J2745">
            <v>19.8</v>
          </cell>
          <cell r="K2745">
            <v>18.3</v>
          </cell>
          <cell r="L2745">
            <v>17.399999999999999</v>
          </cell>
          <cell r="M2745">
            <v>16.899999999999999</v>
          </cell>
        </row>
        <row r="2746">
          <cell r="A2746" t="str">
            <v>GOV_2007_A_BG_HICP</v>
          </cell>
          <cell r="B2746" t="str">
            <v>GOV</v>
          </cell>
          <cell r="C2746">
            <v>2007</v>
          </cell>
          <cell r="D2746" t="str">
            <v>A</v>
          </cell>
          <cell r="E2746" t="str">
            <v>HICP</v>
          </cell>
          <cell r="F2746" t="str">
            <v>BG</v>
          </cell>
          <cell r="I2746">
            <v>7.4</v>
          </cell>
          <cell r="J2746">
            <v>7.2</v>
          </cell>
          <cell r="K2746">
            <v>6.9</v>
          </cell>
          <cell r="L2746">
            <v>4.4000000000000004</v>
          </cell>
          <cell r="M2746">
            <v>3.7</v>
          </cell>
        </row>
        <row r="2747">
          <cell r="A2747" t="str">
            <v>GOV_2007_A_BG_STB</v>
          </cell>
          <cell r="B2747" t="str">
            <v>GOV</v>
          </cell>
          <cell r="C2747">
            <v>2007</v>
          </cell>
          <cell r="D2747" t="str">
            <v>A</v>
          </cell>
          <cell r="E2747" t="str">
            <v>STB</v>
          </cell>
          <cell r="F2747" t="str">
            <v>BG</v>
          </cell>
          <cell r="I2747">
            <v>2.91</v>
          </cell>
          <cell r="J2747">
            <v>2.8</v>
          </cell>
          <cell r="K2747">
            <v>2.77</v>
          </cell>
          <cell r="L2747">
            <v>2.87</v>
          </cell>
          <cell r="M2747">
            <v>3.05</v>
          </cell>
        </row>
        <row r="2748">
          <cell r="A2748" t="str">
            <v>GOV_2007_A_BG_TOR</v>
          </cell>
          <cell r="B2748" t="str">
            <v>GOV</v>
          </cell>
          <cell r="C2748">
            <v>2007</v>
          </cell>
          <cell r="D2748" t="str">
            <v>A</v>
          </cell>
          <cell r="E2748" t="str">
            <v>TOR</v>
          </cell>
          <cell r="F2748" t="str">
            <v>BG</v>
          </cell>
          <cell r="I2748">
            <v>40.299999999999997</v>
          </cell>
          <cell r="J2748">
            <v>42.2</v>
          </cell>
          <cell r="K2748">
            <v>43.7</v>
          </cell>
          <cell r="L2748">
            <v>43.9</v>
          </cell>
          <cell r="M2748">
            <v>43.9</v>
          </cell>
        </row>
        <row r="2749">
          <cell r="A2749" t="str">
            <v>GOV_2007_A_RO_YER</v>
          </cell>
          <cell r="B2749" t="str">
            <v>GOV</v>
          </cell>
          <cell r="C2749">
            <v>2007</v>
          </cell>
          <cell r="D2749" t="str">
            <v>A</v>
          </cell>
          <cell r="E2749" t="str">
            <v>YER</v>
          </cell>
          <cell r="F2749" t="str">
            <v>RO</v>
          </cell>
          <cell r="I2749">
            <v>7.7</v>
          </cell>
          <cell r="J2749">
            <v>6.1</v>
          </cell>
          <cell r="K2749">
            <v>6.5</v>
          </cell>
          <cell r="L2749">
            <v>6.1</v>
          </cell>
          <cell r="M2749">
            <v>5.8</v>
          </cell>
        </row>
        <row r="2750">
          <cell r="A2750" t="str">
            <v>GOV_2007_A_RO_YEN</v>
          </cell>
          <cell r="B2750" t="str">
            <v>GOV</v>
          </cell>
          <cell r="C2750">
            <v>2007</v>
          </cell>
          <cell r="D2750" t="str">
            <v>A</v>
          </cell>
          <cell r="E2750" t="str">
            <v>YEN</v>
          </cell>
          <cell r="F2750" t="str">
            <v>RO</v>
          </cell>
          <cell r="I2750">
            <v>18.899999999999999</v>
          </cell>
          <cell r="J2750">
            <v>14.1</v>
          </cell>
          <cell r="K2750">
            <v>13.1</v>
          </cell>
          <cell r="L2750">
            <v>11.5</v>
          </cell>
          <cell r="M2750">
            <v>10.5</v>
          </cell>
        </row>
        <row r="2751">
          <cell r="A2751" t="str">
            <v>GOV_2007_A_RO_YED</v>
          </cell>
          <cell r="B2751" t="str">
            <v>GOV</v>
          </cell>
          <cell r="C2751">
            <v>2007</v>
          </cell>
          <cell r="D2751" t="str">
            <v>A</v>
          </cell>
          <cell r="E2751" t="str">
            <v>YED</v>
          </cell>
          <cell r="F2751" t="str">
            <v>RO</v>
          </cell>
          <cell r="I2751">
            <v>10.4</v>
          </cell>
          <cell r="J2751">
            <v>7.5</v>
          </cell>
          <cell r="K2751">
            <v>6.4</v>
          </cell>
          <cell r="L2751">
            <v>5.2</v>
          </cell>
          <cell r="M2751">
            <v>4.4000000000000004</v>
          </cell>
        </row>
        <row r="2752">
          <cell r="A2752" t="str">
            <v>GOV_2007_A_RO_PYER</v>
          </cell>
          <cell r="B2752" t="str">
            <v>GOV</v>
          </cell>
          <cell r="C2752">
            <v>2007</v>
          </cell>
          <cell r="D2752" t="str">
            <v>A</v>
          </cell>
          <cell r="E2752" t="str">
            <v>PYER</v>
          </cell>
          <cell r="F2752" t="str">
            <v>RO</v>
          </cell>
          <cell r="I2752">
            <v>5.72</v>
          </cell>
          <cell r="J2752">
            <v>6.26</v>
          </cell>
          <cell r="K2752">
            <v>6.47</v>
          </cell>
          <cell r="L2752">
            <v>6.57</v>
          </cell>
          <cell r="M2752">
            <v>6.63</v>
          </cell>
        </row>
        <row r="2753">
          <cell r="A2753" t="str">
            <v>GOV_2007_A_RO_GAP</v>
          </cell>
          <cell r="B2753" t="str">
            <v>GOV</v>
          </cell>
          <cell r="C2753">
            <v>2007</v>
          </cell>
          <cell r="D2753" t="str">
            <v>A</v>
          </cell>
          <cell r="E2753" t="str">
            <v>GAP</v>
          </cell>
          <cell r="F2753" t="str">
            <v>RO</v>
          </cell>
          <cell r="I2753">
            <v>2.4</v>
          </cell>
          <cell r="J2753">
            <v>2.1</v>
          </cell>
          <cell r="K2753">
            <v>2.1</v>
          </cell>
          <cell r="L2753">
            <v>1.8</v>
          </cell>
          <cell r="M2753">
            <v>1.1000000000000001</v>
          </cell>
        </row>
        <row r="2754">
          <cell r="A2754" t="str">
            <v>GOV_2007_A_RO_DEF</v>
          </cell>
          <cell r="B2754" t="str">
            <v>GOV</v>
          </cell>
          <cell r="C2754">
            <v>2007</v>
          </cell>
          <cell r="D2754" t="str">
            <v>A</v>
          </cell>
          <cell r="E2754" t="str">
            <v>DEF</v>
          </cell>
          <cell r="F2754" t="str">
            <v>RO</v>
          </cell>
          <cell r="I2754">
            <v>-1.9</v>
          </cell>
          <cell r="J2754">
            <v>-2.9</v>
          </cell>
          <cell r="K2754">
            <v>-2.9</v>
          </cell>
          <cell r="L2754">
            <v>-2.9</v>
          </cell>
          <cell r="M2754">
            <v>-2.4</v>
          </cell>
        </row>
        <row r="2755">
          <cell r="A2755" t="str">
            <v>GOV_2007_A_RO_PDF</v>
          </cell>
          <cell r="B2755" t="str">
            <v>GOV</v>
          </cell>
          <cell r="C2755">
            <v>2007</v>
          </cell>
          <cell r="D2755" t="str">
            <v>A</v>
          </cell>
          <cell r="E2755" t="str">
            <v>PDF</v>
          </cell>
          <cell r="F2755" t="str">
            <v>RO</v>
          </cell>
          <cell r="I2755">
            <v>-1</v>
          </cell>
          <cell r="J2755">
            <v>-2</v>
          </cell>
          <cell r="K2755">
            <v>-2.1</v>
          </cell>
          <cell r="L2755">
            <v>-2.1</v>
          </cell>
          <cell r="M2755">
            <v>-1.6</v>
          </cell>
        </row>
        <row r="2756">
          <cell r="A2756" t="str">
            <v>GOV_2007_A_RO_CAB</v>
          </cell>
          <cell r="B2756" t="str">
            <v>GOV</v>
          </cell>
          <cell r="C2756">
            <v>2007</v>
          </cell>
          <cell r="D2756" t="str">
            <v>A</v>
          </cell>
          <cell r="E2756" t="str">
            <v>CAB</v>
          </cell>
          <cell r="F2756" t="str">
            <v>RO</v>
          </cell>
          <cell r="I2756">
            <v>-2.6</v>
          </cell>
          <cell r="J2756">
            <v>-3.6</v>
          </cell>
          <cell r="K2756">
            <v>-3.6</v>
          </cell>
          <cell r="L2756">
            <v>-3.5</v>
          </cell>
          <cell r="M2756">
            <v>-2.8</v>
          </cell>
        </row>
        <row r="2757">
          <cell r="A2757" t="str">
            <v>GOV_2007_A_RO_CAPDF</v>
          </cell>
          <cell r="B2757" t="str">
            <v>GOV</v>
          </cell>
          <cell r="C2757">
            <v>2007</v>
          </cell>
          <cell r="D2757" t="str">
            <v>A</v>
          </cell>
          <cell r="E2757" t="str">
            <v>CAPDF</v>
          </cell>
          <cell r="F2757" t="str">
            <v>RO</v>
          </cell>
          <cell r="I2757">
            <v>-1.8</v>
          </cell>
          <cell r="J2757">
            <v>-2.7</v>
          </cell>
          <cell r="K2757">
            <v>-2.7</v>
          </cell>
          <cell r="L2757">
            <v>-2.7</v>
          </cell>
          <cell r="M2757">
            <v>-2</v>
          </cell>
        </row>
        <row r="2758">
          <cell r="A2758" t="str">
            <v>GOV_2007_A_RO_TOE</v>
          </cell>
          <cell r="B2758" t="str">
            <v>GOV</v>
          </cell>
          <cell r="C2758">
            <v>2007</v>
          </cell>
          <cell r="D2758" t="str">
            <v>A</v>
          </cell>
          <cell r="E2758" t="str">
            <v>TOE</v>
          </cell>
          <cell r="F2758" t="str">
            <v>RO</v>
          </cell>
          <cell r="I2758">
            <v>35</v>
          </cell>
          <cell r="J2758">
            <v>40.299999999999997</v>
          </cell>
          <cell r="K2758">
            <v>42.7</v>
          </cell>
          <cell r="L2758">
            <v>42.8</v>
          </cell>
          <cell r="M2758">
            <v>43.2</v>
          </cell>
        </row>
        <row r="2759">
          <cell r="A2759" t="str">
            <v>GOV_2007_A_RO_MAL</v>
          </cell>
          <cell r="B2759" t="str">
            <v>GOV</v>
          </cell>
          <cell r="C2759">
            <v>2007</v>
          </cell>
          <cell r="D2759" t="str">
            <v>A</v>
          </cell>
          <cell r="E2759" t="str">
            <v>MAL</v>
          </cell>
          <cell r="F2759" t="str">
            <v>RO</v>
          </cell>
          <cell r="I2759">
            <v>12.4</v>
          </cell>
          <cell r="J2759">
            <v>11.9</v>
          </cell>
          <cell r="K2759">
            <v>13.6</v>
          </cell>
          <cell r="L2759">
            <v>14.2</v>
          </cell>
          <cell r="M2759">
            <v>14.9</v>
          </cell>
        </row>
        <row r="2760">
          <cell r="A2760" t="str">
            <v>GOV_2007_A_RO_HICP</v>
          </cell>
          <cell r="B2760" t="str">
            <v>GOV</v>
          </cell>
          <cell r="C2760">
            <v>2007</v>
          </cell>
          <cell r="D2760" t="str">
            <v>A</v>
          </cell>
          <cell r="E2760" t="str">
            <v>HICP</v>
          </cell>
          <cell r="F2760" t="str">
            <v>RO</v>
          </cell>
          <cell r="I2760">
            <v>6.6</v>
          </cell>
          <cell r="J2760">
            <v>4.8</v>
          </cell>
          <cell r="K2760">
            <v>5.7</v>
          </cell>
          <cell r="L2760">
            <v>4</v>
          </cell>
          <cell r="M2760">
            <v>3.3</v>
          </cell>
        </row>
        <row r="2761">
          <cell r="A2761" t="str">
            <v>GOV_2007_A_RO_STB</v>
          </cell>
          <cell r="B2761" t="str">
            <v>GOV</v>
          </cell>
          <cell r="C2761">
            <v>2007</v>
          </cell>
          <cell r="D2761" t="str">
            <v>A</v>
          </cell>
          <cell r="E2761" t="str">
            <v>STB</v>
          </cell>
          <cell r="F2761" t="str">
            <v>RO</v>
          </cell>
          <cell r="I2761">
            <v>-2.2000000000000002</v>
          </cell>
          <cell r="J2761">
            <v>-3.4</v>
          </cell>
          <cell r="K2761">
            <v>-3.4</v>
          </cell>
          <cell r="L2761">
            <v>-3.4</v>
          </cell>
          <cell r="M2761">
            <v>-2.7</v>
          </cell>
        </row>
        <row r="2762">
          <cell r="A2762" t="str">
            <v>GOV_2007_A_RO_TOR</v>
          </cell>
          <cell r="B2762" t="str">
            <v>GOV</v>
          </cell>
          <cell r="C2762">
            <v>2007</v>
          </cell>
          <cell r="D2762" t="str">
            <v>A</v>
          </cell>
          <cell r="E2762" t="str">
            <v>TOR</v>
          </cell>
          <cell r="F2762" t="str">
            <v>RO</v>
          </cell>
          <cell r="I2762">
            <v>33.200000000000003</v>
          </cell>
          <cell r="J2762">
            <v>37.4</v>
          </cell>
          <cell r="K2762">
            <v>39.799999999999997</v>
          </cell>
          <cell r="L2762">
            <v>39.9</v>
          </cell>
          <cell r="M2762">
            <v>40.799999999999997</v>
          </cell>
        </row>
        <row r="2763">
          <cell r="A2763" t="str">
            <v>GOV_2007_A_I4_YER</v>
          </cell>
          <cell r="B2763" t="str">
            <v>GOV</v>
          </cell>
          <cell r="C2763">
            <v>2007</v>
          </cell>
          <cell r="D2763" t="str">
            <v>A</v>
          </cell>
          <cell r="E2763" t="str">
            <v>YER</v>
          </cell>
          <cell r="F2763" t="str">
            <v>I4</v>
          </cell>
          <cell r="H2763">
            <v>0.12205649104390948</v>
          </cell>
          <cell r="I2763">
            <v>2.3696509662933667</v>
          </cell>
          <cell r="J2763">
            <v>2.6724441127670993</v>
          </cell>
          <cell r="K2763">
            <v>2.286097729990705</v>
          </cell>
          <cell r="L2763">
            <v>2.1789404864179907</v>
          </cell>
          <cell r="M2763">
            <v>2.2213641530291652</v>
          </cell>
        </row>
        <row r="2764">
          <cell r="A2764" t="str">
            <v>GOV_2007_A_I4_YEN</v>
          </cell>
          <cell r="B2764" t="str">
            <v>GOV</v>
          </cell>
          <cell r="C2764">
            <v>2007</v>
          </cell>
          <cell r="D2764" t="str">
            <v>A</v>
          </cell>
          <cell r="E2764" t="str">
            <v>YEN</v>
          </cell>
          <cell r="F2764" t="str">
            <v>I4</v>
          </cell>
          <cell r="H2764">
            <v>0</v>
          </cell>
          <cell r="I2764">
            <v>13.203627875002301</v>
          </cell>
          <cell r="J2764">
            <v>14.220470479446885</v>
          </cell>
          <cell r="K2764">
            <v>14.201936276950278</v>
          </cell>
          <cell r="L2764">
            <v>13.894678406137507</v>
          </cell>
          <cell r="M2764">
            <v>13.735768166743341</v>
          </cell>
        </row>
        <row r="2765">
          <cell r="A2765" t="str">
            <v>GOV_2007_A_I4_YED</v>
          </cell>
          <cell r="B2765" t="str">
            <v>GOV</v>
          </cell>
          <cell r="C2765">
            <v>2007</v>
          </cell>
          <cell r="D2765" t="str">
            <v>A</v>
          </cell>
          <cell r="E2765" t="str">
            <v>YED</v>
          </cell>
          <cell r="F2765" t="str">
            <v>I4</v>
          </cell>
        </row>
        <row r="2766">
          <cell r="A2766" t="str">
            <v>GOV_2007_A_I4_PYER</v>
          </cell>
          <cell r="B2766" t="str">
            <v>GOV</v>
          </cell>
          <cell r="C2766">
            <v>2007</v>
          </cell>
          <cell r="D2766" t="str">
            <v>A</v>
          </cell>
          <cell r="E2766" t="str">
            <v>PYER</v>
          </cell>
          <cell r="F2766" t="str">
            <v>I4</v>
          </cell>
          <cell r="H2766">
            <v>0.65677272772597839</v>
          </cell>
          <cell r="I2766">
            <v>2.3899673770735284</v>
          </cell>
          <cell r="J2766">
            <v>2.3947867049559344</v>
          </cell>
          <cell r="K2766">
            <v>2.3623901204797346</v>
          </cell>
          <cell r="L2766">
            <v>2.3350463846303007</v>
          </cell>
          <cell r="M2766">
            <v>2.3332648809978505</v>
          </cell>
        </row>
        <row r="2767">
          <cell r="A2767" t="str">
            <v>GOV_2007_A_I4_GAP</v>
          </cell>
          <cell r="B2767" t="str">
            <v>GOV</v>
          </cell>
          <cell r="C2767">
            <v>2007</v>
          </cell>
          <cell r="D2767" t="str">
            <v>A</v>
          </cell>
          <cell r="E2767" t="str">
            <v>GAP</v>
          </cell>
          <cell r="F2767" t="str">
            <v>I4</v>
          </cell>
          <cell r="H2767">
            <v>-0.31349517771782753</v>
          </cell>
          <cell r="I2767">
            <v>-0.34990050657101951</v>
          </cell>
          <cell r="J2767">
            <v>-0.16673311779569672</v>
          </cell>
          <cell r="K2767">
            <v>-5.3829029382944663E-2</v>
          </cell>
          <cell r="L2767">
            <v>-0.12272700535828708</v>
          </cell>
          <cell r="M2767">
            <v>-7.5089837465254619E-2</v>
          </cell>
        </row>
        <row r="2768">
          <cell r="A2768" t="str">
            <v>GOV_2007_A_I4_DEF</v>
          </cell>
          <cell r="B2768" t="str">
            <v>GOV</v>
          </cell>
          <cell r="C2768">
            <v>2007</v>
          </cell>
          <cell r="D2768" t="str">
            <v>A</v>
          </cell>
          <cell r="E2768" t="str">
            <v>DEF</v>
          </cell>
          <cell r="F2768" t="str">
            <v>I4</v>
          </cell>
          <cell r="H2768">
            <v>-1.4217270612965895</v>
          </cell>
          <cell r="I2768">
            <v>-1.5905402374330841</v>
          </cell>
          <cell r="J2768">
            <v>-0.80358477928622962</v>
          </cell>
          <cell r="K2768">
            <v>-0.90263066604878051</v>
          </cell>
          <cell r="L2768">
            <v>-0.44802919715811473</v>
          </cell>
          <cell r="M2768">
            <v>1.524007720049185E-3</v>
          </cell>
        </row>
        <row r="2769">
          <cell r="A2769" t="str">
            <v>GOV_2007_A_I4_PDF</v>
          </cell>
          <cell r="B2769" t="str">
            <v>GOV</v>
          </cell>
          <cell r="C2769">
            <v>2007</v>
          </cell>
          <cell r="D2769" t="str">
            <v>A</v>
          </cell>
          <cell r="E2769" t="str">
            <v>PDF</v>
          </cell>
          <cell r="F2769" t="str">
            <v>I4</v>
          </cell>
          <cell r="H2769">
            <v>8.6095832870435915E-2</v>
          </cell>
          <cell r="I2769">
            <v>1.2213202055971801</v>
          </cell>
          <cell r="J2769">
            <v>2.1458337506834613</v>
          </cell>
          <cell r="K2769">
            <v>2.0736082794675745</v>
          </cell>
          <cell r="L2769">
            <v>2.3158526709013305</v>
          </cell>
          <cell r="M2769">
            <v>2.7530807306953933</v>
          </cell>
        </row>
        <row r="2770">
          <cell r="A2770" t="str">
            <v>GOV_2007_A_I4_CAB</v>
          </cell>
          <cell r="B2770" t="str">
            <v>GOV</v>
          </cell>
          <cell r="C2770">
            <v>2007</v>
          </cell>
          <cell r="D2770" t="str">
            <v>A</v>
          </cell>
          <cell r="E2770" t="str">
            <v>CAB</v>
          </cell>
          <cell r="F2770" t="str">
            <v>I4</v>
          </cell>
          <cell r="H2770">
            <v>-1.1703472216893576</v>
          </cell>
          <cell r="I2770">
            <v>-1.4159376702123421</v>
          </cell>
          <cell r="J2770">
            <v>-0.74925184318952931</v>
          </cell>
          <cell r="K2770">
            <v>-0.84998315068076824</v>
          </cell>
          <cell r="L2770">
            <v>-0.40406946497900575</v>
          </cell>
          <cell r="M2770">
            <v>-0.10727672988534301</v>
          </cell>
        </row>
        <row r="2771">
          <cell r="A2771" t="str">
            <v>GOV_2007_A_I4_CAPDF</v>
          </cell>
          <cell r="B2771" t="str">
            <v>GOV</v>
          </cell>
          <cell r="C2771">
            <v>2007</v>
          </cell>
          <cell r="D2771" t="str">
            <v>A</v>
          </cell>
          <cell r="E2771" t="str">
            <v>CAPDF</v>
          </cell>
          <cell r="F2771" t="str">
            <v>I4</v>
          </cell>
          <cell r="H2771">
            <v>0.23951728086744897</v>
          </cell>
          <cell r="I2771">
            <v>1.0442885213898203</v>
          </cell>
          <cell r="J2771">
            <v>1.3314623398469441</v>
          </cell>
          <cell r="K2771">
            <v>1.4224458581498536</v>
          </cell>
          <cell r="L2771">
            <v>1.6557369749534334</v>
          </cell>
          <cell r="M2771">
            <v>1.9409614653837735</v>
          </cell>
        </row>
        <row r="2772">
          <cell r="A2772" t="str">
            <v>GOV_2007_A_I4_TOE</v>
          </cell>
          <cell r="B2772" t="str">
            <v>GOV</v>
          </cell>
          <cell r="C2772">
            <v>2007</v>
          </cell>
          <cell r="D2772" t="str">
            <v>A</v>
          </cell>
          <cell r="E2772" t="str">
            <v>TOE</v>
          </cell>
          <cell r="F2772" t="str">
            <v>I4</v>
          </cell>
          <cell r="H2772">
            <v>0</v>
          </cell>
          <cell r="I2772">
            <v>35.355239417687223</v>
          </cell>
          <cell r="J2772">
            <v>46.360618377122286</v>
          </cell>
          <cell r="K2772">
            <v>46.084644563770013</v>
          </cell>
          <cell r="L2772">
            <v>45.615860783697414</v>
          </cell>
          <cell r="M2772">
            <v>45.025397871470759</v>
          </cell>
        </row>
        <row r="2773">
          <cell r="A2773" t="str">
            <v>GOV_2007_A_I4_MAL</v>
          </cell>
          <cell r="B2773" t="str">
            <v>GOV</v>
          </cell>
          <cell r="C2773">
            <v>2007</v>
          </cell>
          <cell r="D2773" t="str">
            <v>A</v>
          </cell>
          <cell r="E2773" t="str">
            <v>MAL</v>
          </cell>
          <cell r="F2773" t="str">
            <v>I4</v>
          </cell>
          <cell r="H2773">
            <v>38.051113118019344</v>
          </cell>
          <cell r="I2773">
            <v>67.854075542169426</v>
          </cell>
          <cell r="J2773">
            <v>66.008764983779542</v>
          </cell>
          <cell r="K2773">
            <v>64.443426073649846</v>
          </cell>
          <cell r="L2773">
            <v>62.811976071301387</v>
          </cell>
          <cell r="M2773">
            <v>60.821457751334499</v>
          </cell>
        </row>
        <row r="2774">
          <cell r="A2774" t="str">
            <v>GOV_2007_A_I4_HICP</v>
          </cell>
          <cell r="B2774" t="str">
            <v>GOV</v>
          </cell>
          <cell r="C2774">
            <v>2007</v>
          </cell>
          <cell r="D2774" t="str">
            <v>A</v>
          </cell>
          <cell r="E2774" t="str">
            <v>HICP</v>
          </cell>
          <cell r="F2774" t="str">
            <v>I4</v>
          </cell>
        </row>
        <row r="2775">
          <cell r="A2775" t="str">
            <v>GOV_2007_A_I4_STB</v>
          </cell>
          <cell r="B2775" t="str">
            <v>GOV</v>
          </cell>
          <cell r="C2775">
            <v>2007</v>
          </cell>
          <cell r="D2775" t="str">
            <v>A</v>
          </cell>
          <cell r="E2775" t="str">
            <v>STB</v>
          </cell>
          <cell r="F2775" t="str">
            <v>I4</v>
          </cell>
          <cell r="H2775">
            <v>-1.4426494836177683</v>
          </cell>
          <cell r="I2775">
            <v>-1.2561762163365631</v>
          </cell>
          <cell r="J2775">
            <v>-0.77927402847392013</v>
          </cell>
          <cell r="K2775">
            <v>-0.86363667942351707</v>
          </cell>
          <cell r="L2775">
            <v>-0.41718774045298318</v>
          </cell>
          <cell r="M2775">
            <v>-0.12200154855912769</v>
          </cell>
        </row>
        <row r="2776">
          <cell r="A2776" t="str">
            <v>GOV_2007_A_I4_TOR</v>
          </cell>
          <cell r="B2776" t="str">
            <v>GOV</v>
          </cell>
          <cell r="C2776">
            <v>2007</v>
          </cell>
          <cell r="D2776" t="str">
            <v>A</v>
          </cell>
          <cell r="E2776" t="str">
            <v>TOR</v>
          </cell>
          <cell r="F2776" t="str">
            <v>I4</v>
          </cell>
        </row>
        <row r="2778">
          <cell r="A2778" t="str">
            <v>ESCB December 2007 PFR</v>
          </cell>
          <cell r="M2778" t="str">
            <v>back to top</v>
          </cell>
          <cell r="N2778" t="str">
            <v>-</v>
          </cell>
        </row>
        <row r="2780">
          <cell r="A2780" t="str">
            <v>ESCB_2007_Dec_BE_DEF</v>
          </cell>
          <cell r="B2780" t="str">
            <v>ESCB</v>
          </cell>
          <cell r="C2780">
            <v>2007</v>
          </cell>
          <cell r="D2780" t="str">
            <v>Dec</v>
          </cell>
          <cell r="E2780" t="str">
            <v>DEF</v>
          </cell>
          <cell r="F2780" t="str">
            <v>BE</v>
          </cell>
          <cell r="G2780">
            <v>1.3531706306741312E-2</v>
          </cell>
          <cell r="H2780">
            <v>-2.2672442598613021</v>
          </cell>
          <cell r="I2780">
            <v>0.36109326647754514</v>
          </cell>
          <cell r="J2780">
            <v>-0.12699375827638318</v>
          </cell>
          <cell r="K2780">
            <v>-0.34409147713431987</v>
          </cell>
          <cell r="L2780">
            <v>-0.28369088735387882</v>
          </cell>
          <cell r="M2780" t="str">
            <v>.</v>
          </cell>
          <cell r="N2780" t="str">
            <v>.</v>
          </cell>
        </row>
        <row r="2781">
          <cell r="A2781" t="str">
            <v>ESCB_2007_Dec_DE_DEF</v>
          </cell>
          <cell r="B2781" t="str">
            <v>ESCB</v>
          </cell>
          <cell r="C2781">
            <v>2007</v>
          </cell>
          <cell r="D2781" t="str">
            <v>Dec</v>
          </cell>
          <cell r="E2781" t="str">
            <v>DEF</v>
          </cell>
          <cell r="F2781" t="str">
            <v>DE</v>
          </cell>
          <cell r="G2781">
            <v>-3.7784913169319827</v>
          </cell>
          <cell r="H2781">
            <v>-3.3569455582286376</v>
          </cell>
          <cell r="I2781">
            <v>-1.5915080527086383</v>
          </cell>
          <cell r="J2781">
            <v>8.3605497370339409E-3</v>
          </cell>
          <cell r="K2781">
            <v>-0.12447076051316334</v>
          </cell>
          <cell r="L2781">
            <v>0.35616954377548943</v>
          </cell>
          <cell r="M2781" t="str">
            <v>.</v>
          </cell>
          <cell r="N2781" t="str">
            <v>.</v>
          </cell>
        </row>
        <row r="2782">
          <cell r="A2782" t="str">
            <v>ESCB_2007_Dec_IE_DEF</v>
          </cell>
          <cell r="B2782" t="str">
            <v>ESCB</v>
          </cell>
          <cell r="C2782">
            <v>2007</v>
          </cell>
          <cell r="D2782" t="str">
            <v>Dec</v>
          </cell>
          <cell r="E2782" t="str">
            <v>DEF</v>
          </cell>
          <cell r="F2782" t="str">
            <v>IE</v>
          </cell>
          <cell r="G2782">
            <v>1.3467832083069589</v>
          </cell>
          <cell r="H2782">
            <v>1.1981572527213959</v>
          </cell>
          <cell r="I2782">
            <v>2.9226410234395122</v>
          </cell>
          <cell r="J2782">
            <v>0.667176315240809</v>
          </cell>
          <cell r="K2782">
            <v>-0.17706388505560516</v>
          </cell>
          <cell r="L2782">
            <v>-0.50001195057243242</v>
          </cell>
          <cell r="M2782" t="str">
            <v>.</v>
          </cell>
          <cell r="N2782" t="str">
            <v>.</v>
          </cell>
        </row>
        <row r="2783">
          <cell r="A2783" t="str">
            <v>ESCB_2007_Dec_GR_DEF</v>
          </cell>
          <cell r="B2783" t="str">
            <v>ESCB</v>
          </cell>
          <cell r="C2783">
            <v>2007</v>
          </cell>
          <cell r="D2783" t="str">
            <v>Dec</v>
          </cell>
          <cell r="E2783" t="str">
            <v>DEF</v>
          </cell>
          <cell r="F2783" t="str">
            <v>GR</v>
          </cell>
          <cell r="G2783">
            <v>-7.3165069510055334</v>
          </cell>
          <cell r="H2783">
            <v>-5.0778162117527401</v>
          </cell>
          <cell r="I2783">
            <v>-2.5011098908802021</v>
          </cell>
          <cell r="J2783">
            <v>-2.4025349170678387</v>
          </cell>
          <cell r="K2783">
            <v>-1.895550737447846</v>
          </cell>
          <cell r="L2783">
            <v>-1.4545782800204166</v>
          </cell>
          <cell r="M2783" t="str">
            <v>.</v>
          </cell>
          <cell r="N2783" t="str">
            <v>.</v>
          </cell>
        </row>
        <row r="2784">
          <cell r="A2784" t="str">
            <v>ESCB_2007_Dec_ES_DEF</v>
          </cell>
          <cell r="B2784" t="str">
            <v>ESCB</v>
          </cell>
          <cell r="C2784">
            <v>2007</v>
          </cell>
          <cell r="D2784" t="str">
            <v>Dec</v>
          </cell>
          <cell r="E2784" t="str">
            <v>DEF</v>
          </cell>
          <cell r="F2784" t="str">
            <v>ES</v>
          </cell>
          <cell r="G2784">
            <v>-0.3402921613902754</v>
          </cell>
          <cell r="H2784">
            <v>0.96416973966646491</v>
          </cell>
          <cell r="I2784">
            <v>1.8290358161544782</v>
          </cell>
          <cell r="J2784">
            <v>2.0104243521384944</v>
          </cell>
          <cell r="K2784">
            <v>1.4138027683152947</v>
          </cell>
          <cell r="L2784">
            <v>0.97513941553179628</v>
          </cell>
          <cell r="M2784" t="str">
            <v>.</v>
          </cell>
          <cell r="N2784" t="str">
            <v>.</v>
          </cell>
        </row>
        <row r="2785">
          <cell r="A2785" t="str">
            <v>ESCB_2007_Dec_FR_DEF</v>
          </cell>
          <cell r="B2785" t="str">
            <v>ESCB</v>
          </cell>
          <cell r="C2785">
            <v>2007</v>
          </cell>
          <cell r="D2785" t="str">
            <v>Dec</v>
          </cell>
          <cell r="E2785" t="str">
            <v>DEF</v>
          </cell>
          <cell r="F2785" t="str">
            <v>FR</v>
          </cell>
          <cell r="G2785">
            <v>-3.5885070916624553</v>
          </cell>
          <cell r="H2785">
            <v>-2.9477490524884438</v>
          </cell>
          <cell r="I2785">
            <v>-2.5281969801424435</v>
          </cell>
          <cell r="J2785">
            <v>-2.5818085906434476</v>
          </cell>
          <cell r="K2785">
            <v>-2.6602949279471644</v>
          </cell>
          <cell r="L2785">
            <v>-2.3766145739141371</v>
          </cell>
          <cell r="M2785" t="str">
            <v>.</v>
          </cell>
          <cell r="N2785" t="str">
            <v>.</v>
          </cell>
        </row>
        <row r="2786">
          <cell r="A2786" t="str">
            <v>ESCB_2007_Dec_IT_DEF</v>
          </cell>
          <cell r="B2786" t="str">
            <v>ESCB</v>
          </cell>
          <cell r="C2786">
            <v>2007</v>
          </cell>
          <cell r="D2786" t="str">
            <v>Dec</v>
          </cell>
          <cell r="E2786" t="str">
            <v>DEF</v>
          </cell>
          <cell r="F2786" t="str">
            <v>IT</v>
          </cell>
          <cell r="G2786">
            <v>-3.4566452289364054</v>
          </cell>
          <cell r="H2786">
            <v>-4.1827823095215342</v>
          </cell>
          <cell r="I2786">
            <v>-4.4397421446779557</v>
          </cell>
          <cell r="J2786">
            <v>-1.9812782285255517</v>
          </cell>
          <cell r="K2786">
            <v>-2.0047362863266289</v>
          </cell>
          <cell r="L2786">
            <v>-1.995033557614537</v>
          </cell>
          <cell r="M2786" t="str">
            <v>.</v>
          </cell>
          <cell r="N2786" t="str">
            <v>.</v>
          </cell>
        </row>
        <row r="2787">
          <cell r="A2787" t="str">
            <v>ESCB_2007_Dec_LU_DEF</v>
          </cell>
          <cell r="B2787" t="str">
            <v>ESCB</v>
          </cell>
          <cell r="C2787">
            <v>2007</v>
          </cell>
          <cell r="D2787" t="str">
            <v>Dec</v>
          </cell>
          <cell r="E2787" t="str">
            <v>DEF</v>
          </cell>
          <cell r="F2787" t="str">
            <v>LU</v>
          </cell>
          <cell r="G2787">
            <v>-1.1883684299868009</v>
          </cell>
          <cell r="H2787">
            <v>-0.10871682640273471</v>
          </cell>
          <cell r="I2787">
            <v>0.68981176068578232</v>
          </cell>
          <cell r="J2787">
            <v>1.2916049289145755</v>
          </cell>
          <cell r="K2787">
            <v>0.87584463487615738</v>
          </cell>
          <cell r="L2787">
            <v>0.58133337803079221</v>
          </cell>
          <cell r="M2787" t="str">
            <v>.</v>
          </cell>
          <cell r="N2787" t="str">
            <v>.</v>
          </cell>
        </row>
        <row r="2788">
          <cell r="A2788" t="str">
            <v>ESCB_2007_Dec_NL_DEF</v>
          </cell>
          <cell r="B2788" t="str">
            <v>ESCB</v>
          </cell>
          <cell r="C2788">
            <v>2007</v>
          </cell>
          <cell r="D2788" t="str">
            <v>Dec</v>
          </cell>
          <cell r="E2788" t="str">
            <v>DEF</v>
          </cell>
          <cell r="F2788" t="str">
            <v>NL</v>
          </cell>
          <cell r="G2788">
            <v>-1.7476139287924688</v>
          </cell>
          <cell r="H2788">
            <v>-0.26524469314136168</v>
          </cell>
          <cell r="I2788">
            <v>0.56819457857030564</v>
          </cell>
          <cell r="J2788">
            <v>-0.12432953417628996</v>
          </cell>
          <cell r="K2788">
            <v>0.82010406061505248</v>
          </cell>
          <cell r="L2788">
            <v>0.83023077821163105</v>
          </cell>
          <cell r="M2788" t="str">
            <v>.</v>
          </cell>
          <cell r="N2788" t="str">
            <v>.</v>
          </cell>
        </row>
        <row r="2789">
          <cell r="A2789" t="str">
            <v>ESCB_2007_Dec_AT_DEF</v>
          </cell>
          <cell r="B2789" t="str">
            <v>ESCB</v>
          </cell>
          <cell r="C2789">
            <v>2007</v>
          </cell>
          <cell r="D2789" t="str">
            <v>Dec</v>
          </cell>
          <cell r="E2789" t="str">
            <v>DEF</v>
          </cell>
          <cell r="F2789" t="str">
            <v>AT</v>
          </cell>
          <cell r="G2789">
            <v>-1.1868349275944732</v>
          </cell>
          <cell r="H2789">
            <v>-1.5618955847651796</v>
          </cell>
          <cell r="I2789">
            <v>-1.3634502429650264</v>
          </cell>
          <cell r="J2789">
            <v>-0.73736166438829853</v>
          </cell>
          <cell r="K2789">
            <v>-0.69552216805820233</v>
          </cell>
          <cell r="L2789">
            <v>-0.4055843670073494</v>
          </cell>
          <cell r="M2789" t="str">
            <v>.</v>
          </cell>
          <cell r="N2789" t="str">
            <v>.</v>
          </cell>
        </row>
        <row r="2790">
          <cell r="A2790" t="str">
            <v>ESCB_2007_Dec_PT_DEF</v>
          </cell>
          <cell r="B2790" t="str">
            <v>ESCB</v>
          </cell>
          <cell r="C2790">
            <v>2007</v>
          </cell>
          <cell r="D2790" t="str">
            <v>Dec</v>
          </cell>
          <cell r="E2790" t="str">
            <v>DEF</v>
          </cell>
          <cell r="F2790" t="str">
            <v>PT</v>
          </cell>
          <cell r="G2790">
            <v>-3.3607626554174068</v>
          </cell>
          <cell r="H2790">
            <v>-6.135036403322248</v>
          </cell>
          <cell r="I2790">
            <v>-3.894276166474413</v>
          </cell>
          <cell r="J2790">
            <v>-2.9068618609653054</v>
          </cell>
          <cell r="K2790">
            <v>-2.5912030222629641</v>
          </cell>
          <cell r="L2790">
            <v>-2.341999071950871</v>
          </cell>
          <cell r="M2790" t="str">
            <v>.</v>
          </cell>
          <cell r="N2790" t="str">
            <v>.</v>
          </cell>
        </row>
        <row r="2791">
          <cell r="A2791" t="str">
            <v>ESCB_2007_Dec_SI_DEF</v>
          </cell>
          <cell r="B2791" t="str">
            <v>ESCB</v>
          </cell>
          <cell r="C2791">
            <v>2007</v>
          </cell>
          <cell r="D2791" t="str">
            <v>Dec</v>
          </cell>
          <cell r="E2791" t="str">
            <v>DEF</v>
          </cell>
          <cell r="F2791" t="str">
            <v>SI</v>
          </cell>
          <cell r="G2791">
            <v>-2.2528770101585636</v>
          </cell>
          <cell r="H2791">
            <v>-1.4587685444180858</v>
          </cell>
          <cell r="I2791">
            <v>-1.2020493956910141</v>
          </cell>
          <cell r="J2791">
            <v>-0.85384161199408393</v>
          </cell>
          <cell r="K2791">
            <v>-1.0935057966560335</v>
          </cell>
          <cell r="L2791">
            <v>-1.1995941677900661</v>
          </cell>
          <cell r="M2791" t="str">
            <v>.</v>
          </cell>
          <cell r="N2791" t="str">
            <v>.</v>
          </cell>
        </row>
        <row r="2792">
          <cell r="A2792" t="str">
            <v>ESCB_2007_Dec_FI_DEF</v>
          </cell>
          <cell r="B2792" t="str">
            <v>ESCB</v>
          </cell>
          <cell r="C2792">
            <v>2007</v>
          </cell>
          <cell r="D2792" t="str">
            <v>Dec</v>
          </cell>
          <cell r="E2792" t="str">
            <v>DEF</v>
          </cell>
          <cell r="F2792" t="str">
            <v>FI</v>
          </cell>
          <cell r="G2792">
            <v>2.2796941153303356</v>
          </cell>
          <cell r="H2792">
            <v>2.7315763352464337</v>
          </cell>
          <cell r="I2792">
            <v>3.831511654355868</v>
          </cell>
          <cell r="J2792">
            <v>4.571075373692925</v>
          </cell>
          <cell r="K2792">
            <v>4.0675698459229128</v>
          </cell>
          <cell r="L2792">
            <v>3.5062207989920733</v>
          </cell>
          <cell r="M2792" t="str">
            <v>.</v>
          </cell>
          <cell r="N2792" t="str">
            <v>.</v>
          </cell>
        </row>
        <row r="2793">
          <cell r="A2793" t="str">
            <v>ESCB_2007_Dec_BG_DEF</v>
          </cell>
          <cell r="B2793" t="str">
            <v>ESCB</v>
          </cell>
          <cell r="C2793">
            <v>2007</v>
          </cell>
          <cell r="D2793" t="str">
            <v>Dec</v>
          </cell>
          <cell r="E2793" t="str">
            <v>DEF</v>
          </cell>
          <cell r="F2793" t="str">
            <v>BG</v>
          </cell>
          <cell r="G2793">
            <v>2.2678261962607387</v>
          </cell>
          <cell r="H2793">
            <v>1.9939290718760783</v>
          </cell>
          <cell r="I2793">
            <v>3.2431864260802628</v>
          </cell>
          <cell r="J2793">
            <v>2.9692301252625515</v>
          </cell>
          <cell r="K2793">
            <v>3.0406691383209621</v>
          </cell>
          <cell r="L2793">
            <v>3.0459233407494644</v>
          </cell>
        </row>
        <row r="2794">
          <cell r="A2794" t="str">
            <v>ESCB_2007_Dec_CZ_DEF</v>
          </cell>
          <cell r="B2794" t="str">
            <v>ESCB</v>
          </cell>
          <cell r="C2794">
            <v>2007</v>
          </cell>
          <cell r="D2794" t="str">
            <v>Dec</v>
          </cell>
          <cell r="E2794" t="str">
            <v>DEF</v>
          </cell>
          <cell r="F2794" t="str">
            <v>CZ</v>
          </cell>
          <cell r="G2794">
            <v>-2.9586160392956846</v>
          </cell>
          <cell r="H2794">
            <v>-3.5364066670192207</v>
          </cell>
          <cell r="I2794">
            <v>-2.9391541464598077</v>
          </cell>
          <cell r="J2794">
            <v>-3.4097063354633397</v>
          </cell>
          <cell r="K2794">
            <v>-2.5110254301754353</v>
          </cell>
          <cell r="L2794">
            <v>-3.0612480982576424</v>
          </cell>
          <cell r="M2794" t="str">
            <v>.</v>
          </cell>
          <cell r="N2794" t="str">
            <v>.</v>
          </cell>
        </row>
        <row r="2795">
          <cell r="A2795" t="str">
            <v>ESCB_2007_Dec_DK_DEF</v>
          </cell>
          <cell r="B2795" t="str">
            <v>ESCB</v>
          </cell>
          <cell r="C2795">
            <v>2007</v>
          </cell>
          <cell r="D2795" t="str">
            <v>Dec</v>
          </cell>
          <cell r="E2795" t="str">
            <v>DEF</v>
          </cell>
          <cell r="F2795" t="str">
            <v>DK</v>
          </cell>
          <cell r="G2795">
            <v>1.8997546250202995</v>
          </cell>
          <cell r="H2795">
            <v>4.6283815130208872</v>
          </cell>
          <cell r="I2795">
            <v>4.6247322212573998</v>
          </cell>
          <cell r="J2795">
            <v>3.9571167497427853</v>
          </cell>
          <cell r="K2795">
            <v>3.1504551854116301</v>
          </cell>
          <cell r="L2795">
            <v>2.7531559626786257</v>
          </cell>
          <cell r="M2795" t="str">
            <v>.</v>
          </cell>
          <cell r="N2795" t="str">
            <v>.</v>
          </cell>
        </row>
        <row r="2796">
          <cell r="A2796" t="str">
            <v>ESCB_2007_Dec_EE_DEF</v>
          </cell>
          <cell r="B2796" t="str">
            <v>ESCB</v>
          </cell>
          <cell r="C2796">
            <v>2007</v>
          </cell>
          <cell r="D2796" t="str">
            <v>Dec</v>
          </cell>
          <cell r="E2796" t="str">
            <v>DEF</v>
          </cell>
          <cell r="F2796" t="str">
            <v>EE</v>
          </cell>
          <cell r="G2796">
            <v>1.7862502751412392</v>
          </cell>
          <cell r="H2796">
            <v>1.9157088122605364</v>
          </cell>
          <cell r="I2796">
            <v>3.5646500306672912</v>
          </cell>
          <cell r="J2796">
            <v>2.873247989251742</v>
          </cell>
          <cell r="K2796">
            <v>0.94086585884212803</v>
          </cell>
          <cell r="L2796">
            <v>0.50821974763551392</v>
          </cell>
          <cell r="M2796" t="str">
            <v>.</v>
          </cell>
          <cell r="N2796" t="str">
            <v>.</v>
          </cell>
        </row>
        <row r="2797">
          <cell r="A2797" t="str">
            <v>ESCB_2007_Dec_CY_DEF</v>
          </cell>
          <cell r="B2797" t="str">
            <v>ESCB</v>
          </cell>
          <cell r="C2797">
            <v>2007</v>
          </cell>
          <cell r="D2797" t="str">
            <v>Dec</v>
          </cell>
          <cell r="E2797" t="str">
            <v>DEF</v>
          </cell>
          <cell r="F2797" t="str">
            <v>CY</v>
          </cell>
          <cell r="G2797">
            <v>-4.0616813848605142</v>
          </cell>
          <cell r="H2797">
            <v>-2.4177888337500475</v>
          </cell>
          <cell r="I2797">
            <v>-1.2052937455994843</v>
          </cell>
          <cell r="J2797">
            <v>-1.0209685192033982</v>
          </cell>
          <cell r="K2797">
            <v>-0.95326498472064325</v>
          </cell>
          <cell r="L2797">
            <v>-0.54828526471134398</v>
          </cell>
          <cell r="M2797" t="str">
            <v>.</v>
          </cell>
          <cell r="N2797" t="str">
            <v>.</v>
          </cell>
        </row>
        <row r="2798">
          <cell r="A2798" t="str">
            <v>ESCB_2007_Dec_LV_DEF</v>
          </cell>
          <cell r="B2798" t="str">
            <v>ESCB</v>
          </cell>
          <cell r="C2798">
            <v>2007</v>
          </cell>
          <cell r="D2798" t="str">
            <v>Dec</v>
          </cell>
          <cell r="E2798" t="str">
            <v>DEF</v>
          </cell>
          <cell r="F2798" t="str">
            <v>LV</v>
          </cell>
          <cell r="G2798">
            <v>-1.0221923335574983</v>
          </cell>
          <cell r="H2798">
            <v>-0.3532398719505464</v>
          </cell>
          <cell r="I2798">
            <v>-0.27518863737239235</v>
          </cell>
          <cell r="J2798">
            <v>1.1738401341531581</v>
          </cell>
          <cell r="K2798">
            <v>0.98611273194071658</v>
          </cell>
          <cell r="L2798">
            <v>0.63866748416104635</v>
          </cell>
          <cell r="M2798" t="str">
            <v>.</v>
          </cell>
          <cell r="N2798" t="str">
            <v>.</v>
          </cell>
        </row>
        <row r="2799">
          <cell r="A2799" t="str">
            <v>ESCB_2007_Dec_LT_DEF</v>
          </cell>
          <cell r="B2799" t="str">
            <v>ESCB</v>
          </cell>
          <cell r="C2799">
            <v>2007</v>
          </cell>
          <cell r="D2799" t="str">
            <v>Dec</v>
          </cell>
          <cell r="E2799" t="str">
            <v>DEF</v>
          </cell>
          <cell r="F2799" t="str">
            <v>LT</v>
          </cell>
          <cell r="G2799">
            <v>-1.5386581878025789</v>
          </cell>
          <cell r="H2799">
            <v>-0.50714485850378255</v>
          </cell>
          <cell r="I2799">
            <v>-0.58970758805933698</v>
          </cell>
          <cell r="J2799">
            <v>-0.53734942263519481</v>
          </cell>
          <cell r="K2799">
            <v>-0.88303598754208146</v>
          </cell>
          <cell r="L2799">
            <v>-0.70902889965894811</v>
          </cell>
          <cell r="M2799" t="str">
            <v>.</v>
          </cell>
          <cell r="N2799" t="str">
            <v>.</v>
          </cell>
        </row>
        <row r="2800">
          <cell r="A2800" t="str">
            <v>ESCB_2007_Dec_HU_DEF</v>
          </cell>
          <cell r="B2800" t="str">
            <v>ESCB</v>
          </cell>
          <cell r="C2800">
            <v>2007</v>
          </cell>
          <cell r="D2800" t="str">
            <v>Dec</v>
          </cell>
          <cell r="E2800" t="str">
            <v>DEF</v>
          </cell>
          <cell r="F2800" t="str">
            <v>HU</v>
          </cell>
          <cell r="G2800">
            <v>-6.4505136092823756</v>
          </cell>
          <cell r="H2800">
            <v>-7.7792019892006792</v>
          </cell>
          <cell r="I2800">
            <v>-9.2105013926286858</v>
          </cell>
          <cell r="J2800">
            <v>-5.8143866216588274</v>
          </cell>
          <cell r="K2800">
            <v>-3.7082854574291266</v>
          </cell>
          <cell r="L2800">
            <v>-3.3257886729529025</v>
          </cell>
          <cell r="M2800" t="str">
            <v>.</v>
          </cell>
          <cell r="N2800" t="str">
            <v>.</v>
          </cell>
        </row>
        <row r="2801">
          <cell r="A2801" t="str">
            <v>ESCB_2007_Dec_MT_DEF</v>
          </cell>
          <cell r="B2801" t="str">
            <v>ESCB</v>
          </cell>
          <cell r="C2801">
            <v>2007</v>
          </cell>
          <cell r="D2801" t="str">
            <v>Dec</v>
          </cell>
          <cell r="E2801" t="str">
            <v>DEF</v>
          </cell>
          <cell r="F2801" t="str">
            <v>MT</v>
          </cell>
          <cell r="G2801">
            <v>-4.8749323599420729</v>
          </cell>
          <cell r="H2801">
            <v>-3.0830230275783475</v>
          </cell>
          <cell r="I2801">
            <v>-2.5369244860423033</v>
          </cell>
          <cell r="J2801">
            <v>-1.8268237635200686</v>
          </cell>
          <cell r="K2801">
            <v>-1.7076168797924445</v>
          </cell>
          <cell r="L2801">
            <v>-0.66844684133896193</v>
          </cell>
          <cell r="M2801" t="str">
            <v>.</v>
          </cell>
          <cell r="N2801" t="str">
            <v>.</v>
          </cell>
        </row>
        <row r="2802">
          <cell r="A2802" t="str">
            <v>ESCB_2007_Dec_PL_DEF</v>
          </cell>
          <cell r="B2802" t="str">
            <v>ESCB</v>
          </cell>
          <cell r="C2802">
            <v>2007</v>
          </cell>
          <cell r="D2802" t="str">
            <v>Dec</v>
          </cell>
          <cell r="E2802" t="str">
            <v>DEF</v>
          </cell>
          <cell r="F2802" t="str">
            <v>PL</v>
          </cell>
          <cell r="G2802">
            <v>-5.6985218563217517</v>
          </cell>
          <cell r="H2802">
            <v>-4.3245993903711204</v>
          </cell>
          <cell r="I2802">
            <v>-3.78836326181812</v>
          </cell>
          <cell r="J2802">
            <v>-2.497032363805082</v>
          </cell>
          <cell r="K2802">
            <v>-3.0349419673962852</v>
          </cell>
          <cell r="L2802">
            <v>-2.6289711412497097</v>
          </cell>
          <cell r="M2802" t="str">
            <v>.</v>
          </cell>
          <cell r="N2802" t="str">
            <v>.</v>
          </cell>
        </row>
        <row r="2803">
          <cell r="A2803" t="str">
            <v>ESCB_2007_Dec_RO_DEF</v>
          </cell>
          <cell r="B2803" t="str">
            <v>ESCB</v>
          </cell>
          <cell r="C2803">
            <v>2007</v>
          </cell>
          <cell r="D2803" t="str">
            <v>Dec</v>
          </cell>
          <cell r="E2803" t="str">
            <v>DEF</v>
          </cell>
          <cell r="F2803" t="str">
            <v>RO</v>
          </cell>
          <cell r="G2803">
            <v>-1.5108472279892535</v>
          </cell>
          <cell r="H2803">
            <v>-1.3782087556301419</v>
          </cell>
          <cell r="I2803">
            <v>-1.8627817462867022</v>
          </cell>
          <cell r="J2803">
            <v>-2.7168546171788464</v>
          </cell>
          <cell r="K2803">
            <v>-3.8928127385260103</v>
          </cell>
          <cell r="L2803">
            <v>-5.1065070088192428</v>
          </cell>
        </row>
        <row r="2804">
          <cell r="A2804" t="str">
            <v>ESCB_2007_Dec_SK_DEF</v>
          </cell>
          <cell r="B2804" t="str">
            <v>ESCB</v>
          </cell>
          <cell r="C2804">
            <v>2007</v>
          </cell>
          <cell r="D2804" t="str">
            <v>Dec</v>
          </cell>
          <cell r="E2804" t="str">
            <v>DEF</v>
          </cell>
          <cell r="F2804" t="str">
            <v>SK</v>
          </cell>
          <cell r="G2804">
            <v>-2.3595065811940077</v>
          </cell>
          <cell r="H2804">
            <v>-2.8026642411201501</v>
          </cell>
          <cell r="I2804">
            <v>-3.6885391603743853</v>
          </cell>
          <cell r="J2804">
            <v>-2.735536434597813</v>
          </cell>
          <cell r="K2804">
            <v>-2.1515640353056193</v>
          </cell>
          <cell r="L2804">
            <v>-1.7114478881838937</v>
          </cell>
          <cell r="M2804" t="str">
            <v>.</v>
          </cell>
          <cell r="N2804" t="str">
            <v>.</v>
          </cell>
        </row>
        <row r="2805">
          <cell r="A2805" t="str">
            <v>ESCB_2007_Dec_SE_DEF</v>
          </cell>
          <cell r="B2805" t="str">
            <v>ESCB</v>
          </cell>
          <cell r="C2805">
            <v>2007</v>
          </cell>
          <cell r="D2805" t="str">
            <v>Dec</v>
          </cell>
          <cell r="E2805" t="str">
            <v>DEF</v>
          </cell>
          <cell r="F2805" t="str">
            <v>SE</v>
          </cell>
          <cell r="G2805">
            <v>0.81545977943561465</v>
          </cell>
          <cell r="H2805">
            <v>2.3519900604632684</v>
          </cell>
          <cell r="I2805">
            <v>2.4581653863023027</v>
          </cell>
          <cell r="J2805">
            <v>2.674086417887295</v>
          </cell>
          <cell r="K2805">
            <v>3.1371739562029073</v>
          </cell>
          <cell r="L2805">
            <v>2.9849576488132148</v>
          </cell>
          <cell r="M2805" t="str">
            <v>.</v>
          </cell>
          <cell r="N2805" t="str">
            <v>.</v>
          </cell>
        </row>
        <row r="2806">
          <cell r="A2806" t="str">
            <v>ESCB_2007_Dec_GB_DEF</v>
          </cell>
          <cell r="B2806" t="str">
            <v>ESCB</v>
          </cell>
          <cell r="C2806">
            <v>2007</v>
          </cell>
          <cell r="D2806" t="str">
            <v>Dec</v>
          </cell>
          <cell r="E2806" t="str">
            <v>DEF</v>
          </cell>
          <cell r="F2806" t="str">
            <v>GB</v>
          </cell>
          <cell r="G2806">
            <v>-3.3728667336836669</v>
          </cell>
          <cell r="H2806">
            <v>-3.3312067659842559</v>
          </cell>
          <cell r="I2806">
            <v>-2.6807461354812259</v>
          </cell>
          <cell r="J2806">
            <v>-2.6741628790785099</v>
          </cell>
          <cell r="K2806">
            <v>-2.3122335686136979</v>
          </cell>
          <cell r="L2806">
            <v>-2.0264846577083375</v>
          </cell>
          <cell r="M2806" t="str">
            <v>.</v>
          </cell>
          <cell r="N2806" t="str">
            <v>.</v>
          </cell>
        </row>
        <row r="2807">
          <cell r="A2807" t="str">
            <v>ESCB_2007_Dec_I4_DEF</v>
          </cell>
          <cell r="B2807" t="str">
            <v>ESCB</v>
          </cell>
          <cell r="C2807">
            <v>2007</v>
          </cell>
          <cell r="D2807" t="str">
            <v>Dec</v>
          </cell>
          <cell r="E2807" t="str">
            <v>DEF</v>
          </cell>
          <cell r="F2807" t="str">
            <v>I4</v>
          </cell>
          <cell r="G2807">
            <v>-2.8126299877731578</v>
          </cell>
          <cell r="H2807">
            <v>-2.5045767674488459</v>
          </cell>
          <cell r="I2807">
            <v>-1.5278971883232324</v>
          </cell>
          <cell r="J2807">
            <v>-0.69111817775295814</v>
          </cell>
          <cell r="K2807">
            <v>-0.77308454980836783</v>
          </cell>
          <cell r="L2807">
            <v>-0.62170901373141241</v>
          </cell>
          <cell r="M2807" t="str">
            <v>.</v>
          </cell>
          <cell r="N2807" t="str">
            <v>.</v>
          </cell>
        </row>
        <row r="2808">
          <cell r="A2808" t="str">
            <v>ESCB_2007_Dec_D3_DEF</v>
          </cell>
          <cell r="B2808" t="str">
            <v>ESCB</v>
          </cell>
          <cell r="C2808">
            <v>2007</v>
          </cell>
          <cell r="D2808" t="str">
            <v>Dec</v>
          </cell>
          <cell r="E2808" t="str">
            <v>DEF</v>
          </cell>
          <cell r="F2808" t="str">
            <v>D3</v>
          </cell>
          <cell r="G2808">
            <v>-2.7868707006663525</v>
          </cell>
          <cell r="H2808">
            <v>-2.4444779262355687</v>
          </cell>
          <cell r="I2808">
            <v>-1.6168513572271996</v>
          </cell>
          <cell r="J2808">
            <v>-0.96599968467252517</v>
          </cell>
          <cell r="K2808">
            <v>-0.970135852122605</v>
          </cell>
          <cell r="L2808">
            <v>-0.83164068818411596</v>
          </cell>
          <cell r="M2808" t="str">
            <v>.</v>
          </cell>
          <cell r="N2808" t="str">
            <v>.</v>
          </cell>
        </row>
        <row r="2809">
          <cell r="A2809" t="str">
            <v>ESCB_2007_Dec_BE_MAL</v>
          </cell>
          <cell r="B2809" t="str">
            <v>ESCB</v>
          </cell>
          <cell r="C2809">
            <v>2007</v>
          </cell>
          <cell r="D2809" t="str">
            <v>Dec</v>
          </cell>
          <cell r="E2809" t="str">
            <v>MAL</v>
          </cell>
          <cell r="F2809" t="str">
            <v>BE</v>
          </cell>
          <cell r="G2809">
            <v>94.247782111912741</v>
          </cell>
          <cell r="H2809">
            <v>92.153810846728632</v>
          </cell>
          <cell r="I2809">
            <v>88.192158594259766</v>
          </cell>
          <cell r="J2809">
            <v>84.958402080152339</v>
          </cell>
          <cell r="K2809">
            <v>82.062184963582979</v>
          </cell>
          <cell r="L2809">
            <v>79.522670917463699</v>
          </cell>
          <cell r="M2809" t="str">
            <v>.</v>
          </cell>
          <cell r="N2809" t="str">
            <v>.</v>
          </cell>
        </row>
        <row r="2810">
          <cell r="A2810" t="str">
            <v>ESCB_2007_Dec_DE_MAL</v>
          </cell>
          <cell r="B2810" t="str">
            <v>ESCB</v>
          </cell>
          <cell r="C2810">
            <v>2007</v>
          </cell>
          <cell r="D2810" t="str">
            <v>Dec</v>
          </cell>
          <cell r="E2810" t="str">
            <v>MAL</v>
          </cell>
          <cell r="F2810" t="str">
            <v>DE</v>
          </cell>
          <cell r="G2810">
            <v>65.625361794500719</v>
          </cell>
          <cell r="H2810">
            <v>67.784727791143183</v>
          </cell>
          <cell r="I2810">
            <v>67.543148738265444</v>
          </cell>
          <cell r="J2810">
            <v>64.52787604970203</v>
          </cell>
          <cell r="K2810">
            <v>62.402787062681057</v>
          </cell>
          <cell r="L2810">
            <v>60.084564320775534</v>
          </cell>
          <cell r="M2810" t="str">
            <v>.</v>
          </cell>
          <cell r="N2810" t="str">
            <v>.</v>
          </cell>
        </row>
        <row r="2811">
          <cell r="A2811" t="str">
            <v>ESCB_2007_Dec_IE_MAL</v>
          </cell>
          <cell r="B2811" t="str">
            <v>ESCB</v>
          </cell>
          <cell r="C2811">
            <v>2007</v>
          </cell>
          <cell r="D2811" t="str">
            <v>Dec</v>
          </cell>
          <cell r="E2811" t="str">
            <v>MAL</v>
          </cell>
          <cell r="F2811" t="str">
            <v>IE</v>
          </cell>
          <cell r="G2811">
            <v>29.52754845052592</v>
          </cell>
          <cell r="H2811">
            <v>27.386716863366729</v>
          </cell>
          <cell r="I2811">
            <v>25.054234280644515</v>
          </cell>
          <cell r="J2811">
            <v>24.34872792785087</v>
          </cell>
          <cell r="K2811">
            <v>25.029426089780014</v>
          </cell>
          <cell r="L2811">
            <v>25.454241258156266</v>
          </cell>
          <cell r="M2811" t="str">
            <v>.</v>
          </cell>
          <cell r="N2811" t="str">
            <v>.</v>
          </cell>
        </row>
        <row r="2812">
          <cell r="A2812" t="str">
            <v>ESCB_2007_Dec_GR_MAL</v>
          </cell>
          <cell r="B2812" t="str">
            <v>ESCB</v>
          </cell>
          <cell r="C2812">
            <v>2007</v>
          </cell>
          <cell r="D2812" t="str">
            <v>Dec</v>
          </cell>
          <cell r="E2812" t="str">
            <v>MAL</v>
          </cell>
          <cell r="F2812" t="str">
            <v>GR</v>
          </cell>
          <cell r="G2812">
            <v>98.63787285733568</v>
          </cell>
          <cell r="H2812">
            <v>98.014692184140699</v>
          </cell>
          <cell r="I2812">
            <v>95.342196882959087</v>
          </cell>
          <cell r="J2812">
            <v>91.815159673858929</v>
          </cell>
          <cell r="K2812">
            <v>86.877598916748212</v>
          </cell>
          <cell r="L2812">
            <v>84.71484891342817</v>
          </cell>
          <cell r="M2812" t="str">
            <v>.</v>
          </cell>
          <cell r="N2812" t="str">
            <v>.</v>
          </cell>
        </row>
        <row r="2813">
          <cell r="A2813" t="str">
            <v>ESCB_2007_Dec_ES_MAL</v>
          </cell>
          <cell r="B2813" t="str">
            <v>ESCB</v>
          </cell>
          <cell r="C2813">
            <v>2007</v>
          </cell>
          <cell r="D2813" t="str">
            <v>Dec</v>
          </cell>
          <cell r="E2813" t="str">
            <v>MAL</v>
          </cell>
          <cell r="F2813" t="str">
            <v>ES</v>
          </cell>
          <cell r="G2813">
            <v>46.177479840483592</v>
          </cell>
          <cell r="H2813">
            <v>43.032197699378059</v>
          </cell>
          <cell r="I2813">
            <v>39.667915111208067</v>
          </cell>
          <cell r="J2813">
            <v>36.062230453864352</v>
          </cell>
          <cell r="K2813">
            <v>34.17273942477685</v>
          </cell>
          <cell r="L2813">
            <v>32.464928146722237</v>
          </cell>
          <cell r="M2813" t="str">
            <v>.</v>
          </cell>
          <cell r="N2813" t="str">
            <v>.</v>
          </cell>
        </row>
        <row r="2814">
          <cell r="A2814" t="str">
            <v>ESCB_2007_Dec_FR_MAL</v>
          </cell>
          <cell r="B2814" t="str">
            <v>ESCB</v>
          </cell>
          <cell r="C2814">
            <v>2007</v>
          </cell>
          <cell r="D2814" t="str">
            <v>Dec</v>
          </cell>
          <cell r="E2814" t="str">
            <v>MAL</v>
          </cell>
          <cell r="F2814" t="str">
            <v>FR</v>
          </cell>
          <cell r="G2814">
            <v>64.868036109141784</v>
          </cell>
          <cell r="H2814">
            <v>66.662669587251102</v>
          </cell>
          <cell r="I2814">
            <v>64.194710543639061</v>
          </cell>
          <cell r="J2814">
            <v>64.146345117709728</v>
          </cell>
          <cell r="K2814">
            <v>64.296429652721258</v>
          </cell>
          <cell r="L2814">
            <v>64.364003723205201</v>
          </cell>
          <cell r="M2814" t="str">
            <v>.</v>
          </cell>
          <cell r="N2814" t="str">
            <v>.</v>
          </cell>
        </row>
        <row r="2815">
          <cell r="A2815" t="str">
            <v>ESCB_2007_Dec_IT_MAL</v>
          </cell>
          <cell r="B2815" t="str">
            <v>ESCB</v>
          </cell>
          <cell r="C2815">
            <v>2007</v>
          </cell>
          <cell r="D2815" t="str">
            <v>Dec</v>
          </cell>
          <cell r="E2815" t="str">
            <v>MAL</v>
          </cell>
          <cell r="F2815" t="str">
            <v>IT</v>
          </cell>
          <cell r="G2815">
            <v>103.8011159701382</v>
          </cell>
          <cell r="H2815">
            <v>106.19445022233965</v>
          </cell>
          <cell r="I2815">
            <v>106.78052949672666</v>
          </cell>
          <cell r="J2815">
            <v>104.23378395130237</v>
          </cell>
          <cell r="K2815">
            <v>102.58583737917159</v>
          </cell>
          <cell r="L2815">
            <v>101.50672511387722</v>
          </cell>
          <cell r="M2815" t="str">
            <v>.</v>
          </cell>
          <cell r="N2815" t="str">
            <v>.</v>
          </cell>
        </row>
        <row r="2816">
          <cell r="A2816" t="str">
            <v>ESCB_2007_Dec_CY_MAL</v>
          </cell>
          <cell r="B2816" t="str">
            <v>ESCB</v>
          </cell>
          <cell r="C2816">
            <v>2007</v>
          </cell>
          <cell r="D2816" t="str">
            <v>Dec</v>
          </cell>
          <cell r="E2816" t="str">
            <v>MAL</v>
          </cell>
          <cell r="F2816" t="str">
            <v>CY</v>
          </cell>
          <cell r="G2816">
            <v>70.197682897188685</v>
          </cell>
          <cell r="H2816">
            <v>69.080224898782859</v>
          </cell>
          <cell r="I2816">
            <v>65.170590832607374</v>
          </cell>
          <cell r="J2816">
            <v>61.007071691938719</v>
          </cell>
          <cell r="K2816">
            <v>54.200519393831932</v>
          </cell>
          <cell r="L2816">
            <v>51.499721459357502</v>
          </cell>
          <cell r="M2816" t="str">
            <v>.</v>
          </cell>
          <cell r="N2816" t="str">
            <v>.</v>
          </cell>
        </row>
        <row r="2817">
          <cell r="A2817" t="str">
            <v>ESCB_2007_Dec_LU_MAL</v>
          </cell>
          <cell r="B2817" t="str">
            <v>ESCB</v>
          </cell>
          <cell r="C2817">
            <v>2007</v>
          </cell>
          <cell r="D2817" t="str">
            <v>Dec</v>
          </cell>
          <cell r="E2817" t="str">
            <v>MAL</v>
          </cell>
          <cell r="F2817" t="str">
            <v>LU</v>
          </cell>
          <cell r="G2817">
            <v>6.4494352403675226</v>
          </cell>
          <cell r="H2817">
            <v>6.2087463659132371</v>
          </cell>
          <cell r="I2817">
            <v>6.6230731865192949</v>
          </cell>
          <cell r="J2817">
            <v>6.9790685138290014</v>
          </cell>
          <cell r="K2817">
            <v>7.2239548416183084</v>
          </cell>
          <cell r="L2817">
            <v>7.4277945504457463</v>
          </cell>
          <cell r="M2817" t="str">
            <v>.</v>
          </cell>
          <cell r="N2817" t="str">
            <v>.</v>
          </cell>
        </row>
        <row r="2818">
          <cell r="A2818" t="str">
            <v>ESCB_2007_Dec_MT_MAL</v>
          </cell>
          <cell r="B2818" t="str">
            <v>ESCB</v>
          </cell>
          <cell r="C2818">
            <v>2007</v>
          </cell>
          <cell r="D2818" t="str">
            <v>Dec</v>
          </cell>
          <cell r="E2818" t="str">
            <v>MAL</v>
          </cell>
          <cell r="F2818" t="str">
            <v>MT</v>
          </cell>
          <cell r="G2818">
            <v>72.719396197143013</v>
          </cell>
          <cell r="H2818">
            <v>70.790059666181946</v>
          </cell>
          <cell r="I2818">
            <v>64.724137099884302</v>
          </cell>
          <cell r="J2818">
            <v>62.654574965945258</v>
          </cell>
          <cell r="K2818">
            <v>60.99476741933276</v>
          </cell>
          <cell r="L2818">
            <v>58.629427407613129</v>
          </cell>
          <cell r="M2818" t="str">
            <v>.</v>
          </cell>
          <cell r="N2818" t="str">
            <v>.</v>
          </cell>
        </row>
        <row r="2819">
          <cell r="A2819" t="str">
            <v>ESCB_2007_Dec_NL_MAL</v>
          </cell>
          <cell r="B2819" t="str">
            <v>ESCB</v>
          </cell>
          <cell r="C2819">
            <v>2007</v>
          </cell>
          <cell r="D2819" t="str">
            <v>Dec</v>
          </cell>
          <cell r="E2819" t="str">
            <v>MAL</v>
          </cell>
          <cell r="F2819" t="str">
            <v>NL</v>
          </cell>
          <cell r="G2819">
            <v>52.445519398025993</v>
          </cell>
          <cell r="H2819">
            <v>52.306449965026999</v>
          </cell>
          <cell r="I2819">
            <v>47.879376558043433</v>
          </cell>
          <cell r="J2819">
            <v>46.35843452276449</v>
          </cell>
          <cell r="K2819">
            <v>44.62123266295923</v>
          </cell>
          <cell r="L2819">
            <v>41.306899996108292</v>
          </cell>
          <cell r="M2819" t="str">
            <v>.</v>
          </cell>
          <cell r="N2819" t="str">
            <v>.</v>
          </cell>
        </row>
        <row r="2820">
          <cell r="A2820" t="str">
            <v>ESCB_2007_Dec_AT_MAL</v>
          </cell>
          <cell r="B2820" t="str">
            <v>ESCB</v>
          </cell>
          <cell r="C2820">
            <v>2007</v>
          </cell>
          <cell r="D2820" t="str">
            <v>Dec</v>
          </cell>
          <cell r="E2820" t="str">
            <v>MAL</v>
          </cell>
          <cell r="F2820" t="str">
            <v>AT</v>
          </cell>
          <cell r="G2820">
            <v>63.772675822181832</v>
          </cell>
          <cell r="H2820">
            <v>63.394422453665491</v>
          </cell>
          <cell r="I2820">
            <v>61.672906879175116</v>
          </cell>
          <cell r="J2820">
            <v>59.905028023193836</v>
          </cell>
          <cell r="K2820">
            <v>58.262317635126358</v>
          </cell>
          <cell r="L2820">
            <v>56.950568984050925</v>
          </cell>
          <cell r="M2820" t="str">
            <v>.</v>
          </cell>
          <cell r="N2820" t="str">
            <v>.</v>
          </cell>
        </row>
        <row r="2821">
          <cell r="A2821" t="str">
            <v>ESCB_2007_Dec_PT_MAL</v>
          </cell>
          <cell r="B2821" t="str">
            <v>ESCB</v>
          </cell>
          <cell r="C2821">
            <v>2007</v>
          </cell>
          <cell r="D2821" t="str">
            <v>Dec</v>
          </cell>
          <cell r="E2821" t="str">
            <v>MAL</v>
          </cell>
          <cell r="F2821" t="str">
            <v>PT</v>
          </cell>
          <cell r="G2821">
            <v>58.294571492007108</v>
          </cell>
          <cell r="H2821">
            <v>63.597952237660643</v>
          </cell>
          <cell r="I2821">
            <v>64.950351934834259</v>
          </cell>
          <cell r="J2821">
            <v>64.300976115127042</v>
          </cell>
          <cell r="K2821">
            <v>64.289241339227274</v>
          </cell>
          <cell r="L2821">
            <v>63.710459948139764</v>
          </cell>
          <cell r="M2821" t="str">
            <v>.</v>
          </cell>
          <cell r="N2821" t="str">
            <v>.</v>
          </cell>
        </row>
        <row r="2822">
          <cell r="A2822" t="str">
            <v>ESCB_2007_Dec_SI_MAL</v>
          </cell>
          <cell r="B2822" t="str">
            <v>ESCB</v>
          </cell>
          <cell r="C2822">
            <v>2007</v>
          </cell>
          <cell r="D2822" t="str">
            <v>Dec</v>
          </cell>
          <cell r="E2822" t="str">
            <v>MAL</v>
          </cell>
          <cell r="F2822" t="str">
            <v>SI</v>
          </cell>
          <cell r="G2822">
            <v>27.574314952955731</v>
          </cell>
          <cell r="H2822">
            <v>27.405020713097052</v>
          </cell>
          <cell r="I2822">
            <v>27.082238570677877</v>
          </cell>
          <cell r="J2822">
            <v>25.783740922931777</v>
          </cell>
          <cell r="K2822">
            <v>24.912304958982897</v>
          </cell>
          <cell r="L2822">
            <v>24.615077684797534</v>
          </cell>
          <cell r="M2822" t="str">
            <v>.</v>
          </cell>
          <cell r="N2822" t="str">
            <v>.</v>
          </cell>
        </row>
        <row r="2823">
          <cell r="A2823" t="str">
            <v>ESCB_2007_Dec_FI_MAL</v>
          </cell>
          <cell r="B2823" t="str">
            <v>ESCB</v>
          </cell>
          <cell r="C2823">
            <v>2007</v>
          </cell>
          <cell r="D2823" t="str">
            <v>Dec</v>
          </cell>
          <cell r="E2823" t="str">
            <v>MAL</v>
          </cell>
          <cell r="F2823" t="str">
            <v>FI</v>
          </cell>
          <cell r="G2823">
            <v>44.137976303784171</v>
          </cell>
          <cell r="H2823">
            <v>41.392321299041754</v>
          </cell>
          <cell r="I2823">
            <v>39.228549879685389</v>
          </cell>
          <cell r="J2823">
            <v>36.032730736951933</v>
          </cell>
          <cell r="K2823">
            <v>33.931222772734934</v>
          </cell>
          <cell r="L2823">
            <v>32.548690219959056</v>
          </cell>
          <cell r="M2823" t="str">
            <v>.</v>
          </cell>
          <cell r="N2823" t="str">
            <v>.</v>
          </cell>
        </row>
        <row r="2824">
          <cell r="A2824" t="str">
            <v>ESCB_2007_Dec_BG_MAL</v>
          </cell>
          <cell r="B2824" t="str">
            <v>ESCB</v>
          </cell>
          <cell r="C2824">
            <v>2007</v>
          </cell>
          <cell r="D2824" t="str">
            <v>Dec</v>
          </cell>
          <cell r="E2824" t="str">
            <v>MAL</v>
          </cell>
          <cell r="F2824" t="str">
            <v>BG</v>
          </cell>
          <cell r="G2824">
            <v>37.917101979669596</v>
          </cell>
          <cell r="H2824">
            <v>29.202795215878716</v>
          </cell>
          <cell r="I2824">
            <v>22.792933312501109</v>
          </cell>
          <cell r="J2824">
            <v>18.958746322673157</v>
          </cell>
          <cell r="K2824">
            <v>17.128249939885052</v>
          </cell>
          <cell r="L2824">
            <v>15.498956432006251</v>
          </cell>
        </row>
        <row r="2825">
          <cell r="A2825" t="str">
            <v>ESCB_2007_Dec_CZ_MAL</v>
          </cell>
          <cell r="B2825" t="str">
            <v>ESCB</v>
          </cell>
          <cell r="C2825">
            <v>2007</v>
          </cell>
          <cell r="D2825" t="str">
            <v>Dec</v>
          </cell>
          <cell r="E2825" t="str">
            <v>MAL</v>
          </cell>
          <cell r="F2825" t="str">
            <v>CZ</v>
          </cell>
          <cell r="G2825">
            <v>30.379193693818518</v>
          </cell>
          <cell r="H2825">
            <v>30.239593911347843</v>
          </cell>
          <cell r="I2825">
            <v>30.108064919407745</v>
          </cell>
          <cell r="J2825">
            <v>30.310159126451982</v>
          </cell>
          <cell r="K2825">
            <v>30.584170723608942</v>
          </cell>
          <cell r="L2825">
            <v>31.112151838373268</v>
          </cell>
          <cell r="M2825" t="str">
            <v>.</v>
          </cell>
          <cell r="N2825" t="str">
            <v>.</v>
          </cell>
        </row>
        <row r="2826">
          <cell r="A2826" t="str">
            <v>ESCB_2007_Dec_DK_MAL</v>
          </cell>
          <cell r="B2826" t="str">
            <v>ESCB</v>
          </cell>
          <cell r="C2826">
            <v>2007</v>
          </cell>
          <cell r="D2826" t="str">
            <v>Dec</v>
          </cell>
          <cell r="E2826" t="str">
            <v>MAL</v>
          </cell>
          <cell r="F2826" t="str">
            <v>DK</v>
          </cell>
          <cell r="G2826">
            <v>43.972073435708808</v>
          </cell>
          <cell r="H2826">
            <v>36.274072661291989</v>
          </cell>
          <cell r="I2826">
            <v>30.28168070665577</v>
          </cell>
          <cell r="J2826">
            <v>25.362156283326364</v>
          </cell>
          <cell r="K2826">
            <v>21.185333101486997</v>
          </cell>
          <cell r="L2826">
            <v>17.74568618060621</v>
          </cell>
          <cell r="M2826" t="str">
            <v>.</v>
          </cell>
          <cell r="N2826" t="str">
            <v>.</v>
          </cell>
        </row>
        <row r="2827">
          <cell r="A2827" t="str">
            <v>ESCB_2007_Dec_EE_MAL</v>
          </cell>
          <cell r="B2827" t="str">
            <v>ESCB</v>
          </cell>
          <cell r="C2827">
            <v>2007</v>
          </cell>
          <cell r="D2827" t="str">
            <v>Dec</v>
          </cell>
          <cell r="E2827" t="str">
            <v>MAL</v>
          </cell>
          <cell r="F2827" t="str">
            <v>EE</v>
          </cell>
          <cell r="G2827">
            <v>5.075271972946112</v>
          </cell>
          <cell r="H2827">
            <v>4.3890257252326217</v>
          </cell>
          <cell r="I2827">
            <v>4.0089635421445857</v>
          </cell>
          <cell r="J2827">
            <v>2.6359788674949578</v>
          </cell>
          <cell r="K2827">
            <v>2.361778097980586</v>
          </cell>
          <cell r="L2827">
            <v>2.14261277909198</v>
          </cell>
          <cell r="M2827" t="str">
            <v>.</v>
          </cell>
          <cell r="N2827" t="str">
            <v>.</v>
          </cell>
        </row>
        <row r="2828">
          <cell r="A2828" t="str">
            <v>ESCB_2007_Dec_LV_MAL</v>
          </cell>
          <cell r="B2828" t="str">
            <v>ESCB</v>
          </cell>
          <cell r="C2828">
            <v>2007</v>
          </cell>
          <cell r="D2828" t="str">
            <v>Dec</v>
          </cell>
          <cell r="E2828" t="str">
            <v>MAL</v>
          </cell>
          <cell r="F2828" t="str">
            <v>LV</v>
          </cell>
          <cell r="G2828">
            <v>14.525891055817082</v>
          </cell>
          <cell r="H2828">
            <v>12.47378297825367</v>
          </cell>
          <cell r="I2828">
            <v>10.58144695960941</v>
          </cell>
          <cell r="J2828">
            <v>10.194242593627726</v>
          </cell>
          <cell r="K2828">
            <v>7.1186836270276581</v>
          </cell>
          <cell r="L2828">
            <v>6.1056611485796033</v>
          </cell>
          <cell r="M2828" t="str">
            <v>.</v>
          </cell>
          <cell r="N2828" t="str">
            <v>.</v>
          </cell>
        </row>
        <row r="2829">
          <cell r="A2829" t="str">
            <v>ESCB_2007_Dec_LT_MAL</v>
          </cell>
          <cell r="B2829" t="str">
            <v>ESCB</v>
          </cell>
          <cell r="C2829">
            <v>2007</v>
          </cell>
          <cell r="D2829" t="str">
            <v>Dec</v>
          </cell>
          <cell r="E2829" t="str">
            <v>MAL</v>
          </cell>
          <cell r="F2829" t="str">
            <v>LT</v>
          </cell>
          <cell r="G2829">
            <v>19.420966015306693</v>
          </cell>
          <cell r="H2829">
            <v>18.599047352199495</v>
          </cell>
          <cell r="I2829">
            <v>18.239423722605459</v>
          </cell>
          <cell r="J2829">
            <v>18.024591271449804</v>
          </cell>
          <cell r="K2829">
            <v>17.465389670009181</v>
          </cell>
          <cell r="L2829">
            <v>17.15213524583476</v>
          </cell>
          <cell r="M2829" t="str">
            <v>.</v>
          </cell>
          <cell r="N2829" t="str">
            <v>.</v>
          </cell>
        </row>
        <row r="2830">
          <cell r="A2830" t="str">
            <v>ESCB_2007_Dec_HU_MAL</v>
          </cell>
          <cell r="B2830" t="str">
            <v>ESCB</v>
          </cell>
          <cell r="C2830">
            <v>2007</v>
          </cell>
          <cell r="D2830" t="str">
            <v>Dec</v>
          </cell>
          <cell r="E2830" t="str">
            <v>MAL</v>
          </cell>
          <cell r="F2830" t="str">
            <v>HU</v>
          </cell>
          <cell r="G2830">
            <v>59.352921329278068</v>
          </cell>
          <cell r="H2830">
            <v>61.584468709944055</v>
          </cell>
          <cell r="I2830">
            <v>65.632651618054794</v>
          </cell>
          <cell r="J2830">
            <v>65.013037311930702</v>
          </cell>
          <cell r="K2830">
            <v>65.118476783492937</v>
          </cell>
          <cell r="L2830">
            <v>63.841960316128294</v>
          </cell>
          <cell r="M2830" t="str">
            <v>.</v>
          </cell>
          <cell r="N2830" t="str">
            <v>.</v>
          </cell>
        </row>
        <row r="2831">
          <cell r="A2831" t="str">
            <v>ESCB_2007_Dec_PL_MAL</v>
          </cell>
          <cell r="B2831" t="str">
            <v>ESCB</v>
          </cell>
          <cell r="C2831">
            <v>2007</v>
          </cell>
          <cell r="D2831" t="str">
            <v>Dec</v>
          </cell>
          <cell r="E2831" t="str">
            <v>MAL</v>
          </cell>
          <cell r="F2831" t="str">
            <v>PL</v>
          </cell>
          <cell r="G2831">
            <v>45.686061578864255</v>
          </cell>
          <cell r="H2831">
            <v>47.095306671823238</v>
          </cell>
          <cell r="I2831">
            <v>47.647223055403067</v>
          </cell>
          <cell r="J2831">
            <v>45.439567392241884</v>
          </cell>
          <cell r="K2831">
            <v>44.551165359965353</v>
          </cell>
          <cell r="L2831">
            <v>43.420421954754737</v>
          </cell>
          <cell r="M2831" t="str">
            <v>.</v>
          </cell>
          <cell r="N2831" t="str">
            <v>.</v>
          </cell>
        </row>
        <row r="2832">
          <cell r="A2832" t="str">
            <v>ESCB_2007_Dec_RO_MAL</v>
          </cell>
          <cell r="B2832" t="str">
            <v>ESCB</v>
          </cell>
          <cell r="C2832">
            <v>2007</v>
          </cell>
          <cell r="D2832" t="str">
            <v>Dec</v>
          </cell>
          <cell r="E2832" t="str">
            <v>MAL</v>
          </cell>
          <cell r="F2832" t="str">
            <v>RO</v>
          </cell>
          <cell r="G2832">
            <v>18.809343767973349</v>
          </cell>
          <cell r="H2832">
            <v>15.828796470585786</v>
          </cell>
          <cell r="I2832">
            <v>12.430216869440274</v>
          </cell>
          <cell r="J2832">
            <v>12.111073001754297</v>
          </cell>
          <cell r="K2832">
            <v>12.954907137665128</v>
          </cell>
          <cell r="L2832">
            <v>14.825302864125563</v>
          </cell>
        </row>
        <row r="2833">
          <cell r="A2833" t="str">
            <v>ESCB_2007_Dec_SK_MAL</v>
          </cell>
          <cell r="B2833" t="str">
            <v>ESCB</v>
          </cell>
          <cell r="C2833">
            <v>2007</v>
          </cell>
          <cell r="D2833" t="str">
            <v>Dec</v>
          </cell>
          <cell r="E2833" t="str">
            <v>MAL</v>
          </cell>
          <cell r="F2833" t="str">
            <v>SK</v>
          </cell>
          <cell r="G2833">
            <v>41.427116296524225</v>
          </cell>
          <cell r="H2833">
            <v>34.167148611628214</v>
          </cell>
          <cell r="I2833">
            <v>30.440239748417213</v>
          </cell>
          <cell r="J2833">
            <v>30.853002324932984</v>
          </cell>
          <cell r="K2833">
            <v>30.739732040423387</v>
          </cell>
          <cell r="L2833">
            <v>29.931127233087317</v>
          </cell>
          <cell r="M2833" t="str">
            <v>.</v>
          </cell>
          <cell r="N2833" t="str">
            <v>.</v>
          </cell>
        </row>
        <row r="2834">
          <cell r="A2834" t="str">
            <v>ESCB_2007_Dec_SE_MAL</v>
          </cell>
          <cell r="B2834" t="str">
            <v>ESCB</v>
          </cell>
          <cell r="C2834">
            <v>2007</v>
          </cell>
          <cell r="D2834" t="str">
            <v>Dec</v>
          </cell>
          <cell r="E2834" t="str">
            <v>MAL</v>
          </cell>
          <cell r="F2834" t="str">
            <v>SE</v>
          </cell>
          <cell r="G2834">
            <v>52.420726876918089</v>
          </cell>
          <cell r="H2834">
            <v>52.155344953674287</v>
          </cell>
          <cell r="I2834">
            <v>47.00499267942817</v>
          </cell>
          <cell r="J2834">
            <v>40.407262985285882</v>
          </cell>
          <cell r="K2834">
            <v>35.069817569888478</v>
          </cell>
          <cell r="L2834">
            <v>30.117613991761885</v>
          </cell>
          <cell r="M2834" t="str">
            <v>.</v>
          </cell>
          <cell r="N2834" t="str">
            <v>.</v>
          </cell>
        </row>
        <row r="2835">
          <cell r="A2835" t="str">
            <v>ESCB_2007_Dec_GB_MAL</v>
          </cell>
          <cell r="B2835" t="str">
            <v>ESCB</v>
          </cell>
          <cell r="C2835">
            <v>2007</v>
          </cell>
          <cell r="D2835" t="str">
            <v>Dec</v>
          </cell>
          <cell r="E2835" t="str">
            <v>MAL</v>
          </cell>
          <cell r="F2835" t="str">
            <v>GB</v>
          </cell>
          <cell r="G2835">
            <v>40.418544095722154</v>
          </cell>
          <cell r="H2835">
            <v>42.097760581396088</v>
          </cell>
          <cell r="I2835">
            <v>43.217950418404996</v>
          </cell>
          <cell r="J2835">
            <v>43.850063618396788</v>
          </cell>
          <cell r="K2835">
            <v>44.34486569331871</v>
          </cell>
          <cell r="L2835">
            <v>44.42076414496362</v>
          </cell>
          <cell r="M2835" t="str">
            <v>.</v>
          </cell>
          <cell r="N2835" t="str">
            <v>.</v>
          </cell>
        </row>
        <row r="2836">
          <cell r="A2836" t="str">
            <v>ESCB_2007_Dec_I4_MAL</v>
          </cell>
          <cell r="B2836" t="str">
            <v>ESCB</v>
          </cell>
          <cell r="C2836">
            <v>2007</v>
          </cell>
          <cell r="D2836" t="str">
            <v>Dec</v>
          </cell>
          <cell r="E2836" t="str">
            <v>MAL</v>
          </cell>
          <cell r="F2836" t="str">
            <v>I4</v>
          </cell>
          <cell r="G2836">
            <v>69.552682284628006</v>
          </cell>
          <cell r="H2836">
            <v>70.303280895901835</v>
          </cell>
          <cell r="I2836">
            <v>68.617847432070889</v>
          </cell>
          <cell r="J2836">
            <v>66.342044451620609</v>
          </cell>
          <cell r="K2836">
            <v>64.763397007110768</v>
          </cell>
          <cell r="L2836">
            <v>63.227245914209512</v>
          </cell>
          <cell r="M2836" t="str">
            <v>.</v>
          </cell>
          <cell r="N2836" t="str">
            <v>.</v>
          </cell>
        </row>
        <row r="2837">
          <cell r="A2837" t="str">
            <v>ESCB_2007_Dec_D3_MAL</v>
          </cell>
          <cell r="B2837" t="str">
            <v>ESCB</v>
          </cell>
          <cell r="C2837">
            <v>2007</v>
          </cell>
          <cell r="D2837" t="str">
            <v>Dec</v>
          </cell>
          <cell r="E2837" t="str">
            <v>MAL</v>
          </cell>
          <cell r="F2837" t="str">
            <v>D3</v>
          </cell>
          <cell r="G2837">
            <v>62.009850839896387</v>
          </cell>
          <cell r="H2837">
            <v>62.595089397360844</v>
          </cell>
          <cell r="I2837">
            <v>61.218161177130433</v>
          </cell>
          <cell r="J2837">
            <v>59.304164901571554</v>
          </cell>
          <cell r="K2837">
            <v>57.915051093240457</v>
          </cell>
          <cell r="L2837">
            <v>56.526867247508967</v>
          </cell>
          <cell r="M2837" t="str">
            <v>.</v>
          </cell>
          <cell r="N2837" t="str">
            <v>.</v>
          </cell>
        </row>
        <row r="2838">
          <cell r="A2838" t="str">
            <v>ESCB_2007_Dec_BE_YER</v>
          </cell>
          <cell r="B2838" t="str">
            <v>ESCB</v>
          </cell>
          <cell r="C2838">
            <v>2007</v>
          </cell>
          <cell r="D2838" t="str">
            <v>Dec</v>
          </cell>
          <cell r="E2838" t="str">
            <v>YER</v>
          </cell>
          <cell r="F2838" t="str">
            <v>BE</v>
          </cell>
          <cell r="G2838">
            <v>2.9726946200785846</v>
          </cell>
          <cell r="H2838">
            <v>1.6728547508246123</v>
          </cell>
          <cell r="I2838">
            <v>2.8475663917472076</v>
          </cell>
          <cell r="J2838">
            <v>2.6849660750932145</v>
          </cell>
          <cell r="K2838">
            <v>2.0013594822145819</v>
          </cell>
          <cell r="L2838">
            <v>2.2745679793404747</v>
          </cell>
          <cell r="M2838" t="str">
            <v>.</v>
          </cell>
          <cell r="N2838" t="str">
            <v>.</v>
          </cell>
        </row>
        <row r="2839">
          <cell r="A2839" t="str">
            <v>ESCB_2007_Dec_DE_YER</v>
          </cell>
          <cell r="B2839" t="str">
            <v>ESCB</v>
          </cell>
          <cell r="C2839">
            <v>2007</v>
          </cell>
          <cell r="D2839" t="str">
            <v>Dec</v>
          </cell>
          <cell r="E2839" t="str">
            <v>YER</v>
          </cell>
          <cell r="F2839" t="str">
            <v>DE</v>
          </cell>
          <cell r="G2839">
            <v>1.0616557029437388</v>
          </cell>
          <cell r="H2839">
            <v>0.78360303525073505</v>
          </cell>
          <cell r="I2839">
            <v>2.8646311914569935</v>
          </cell>
          <cell r="J2839">
            <v>2.4700519938615173</v>
          </cell>
          <cell r="K2839">
            <v>1.9246089401708701</v>
          </cell>
          <cell r="L2839">
            <v>1.9272158991473844</v>
          </cell>
          <cell r="M2839" t="str">
            <v>.</v>
          </cell>
          <cell r="N2839" t="str">
            <v>.</v>
          </cell>
        </row>
        <row r="2840">
          <cell r="A2840" t="str">
            <v>ESCB_2007_Dec_GR_YER</v>
          </cell>
          <cell r="B2840" t="str">
            <v>ESCB</v>
          </cell>
          <cell r="C2840">
            <v>2007</v>
          </cell>
          <cell r="D2840" t="str">
            <v>Dec</v>
          </cell>
          <cell r="E2840" t="str">
            <v>YER</v>
          </cell>
          <cell r="F2840" t="str">
            <v>GR</v>
          </cell>
          <cell r="G2840">
            <v>4.2728720983158865</v>
          </cell>
          <cell r="H2840">
            <v>5.9233449477351883</v>
          </cell>
          <cell r="I2840">
            <v>5.7348698928529416</v>
          </cell>
          <cell r="J2840">
            <v>4.8489361850209889</v>
          </cell>
          <cell r="K2840">
            <v>3.0262598906059139</v>
          </cell>
          <cell r="L2840">
            <v>3.9302351053754023</v>
          </cell>
          <cell r="M2840" t="str">
            <v>.</v>
          </cell>
          <cell r="N2840" t="str">
            <v>.</v>
          </cell>
        </row>
        <row r="2841">
          <cell r="A2841" t="str">
            <v>ESCB_2007_Dec_ES_YER</v>
          </cell>
          <cell r="B2841" t="str">
            <v>ESCB</v>
          </cell>
          <cell r="C2841">
            <v>2007</v>
          </cell>
          <cell r="D2841" t="str">
            <v>Dec</v>
          </cell>
          <cell r="E2841" t="str">
            <v>YER</v>
          </cell>
          <cell r="F2841" t="str">
            <v>ES</v>
          </cell>
          <cell r="G2841">
            <v>4.6761248936125384</v>
          </cell>
          <cell r="H2841">
            <v>3.6581842128251481</v>
          </cell>
          <cell r="I2841">
            <v>4.3400470630943602</v>
          </cell>
          <cell r="J2841">
            <v>4.0306063768980351</v>
          </cell>
          <cell r="K2841">
            <v>3.6501654574799147</v>
          </cell>
          <cell r="L2841">
            <v>3.7968973189543505</v>
          </cell>
          <cell r="M2841" t="str">
            <v>.</v>
          </cell>
          <cell r="N2841" t="str">
            <v>.</v>
          </cell>
        </row>
        <row r="2842">
          <cell r="A2842" t="str">
            <v>ESCB_2007_Dec_FR_YER</v>
          </cell>
          <cell r="B2842" t="str">
            <v>ESCB</v>
          </cell>
          <cell r="C2842">
            <v>2007</v>
          </cell>
          <cell r="D2842" t="str">
            <v>Dec</v>
          </cell>
          <cell r="E2842" t="str">
            <v>YER</v>
          </cell>
          <cell r="F2842" t="str">
            <v>FR</v>
          </cell>
          <cell r="G2842">
            <v>2.2999999999999998</v>
          </cell>
          <cell r="H2842">
            <v>1.7</v>
          </cell>
          <cell r="I2842">
            <v>2.2000000000000002</v>
          </cell>
          <cell r="J2842">
            <v>1.9</v>
          </cell>
          <cell r="K2842">
            <v>2.1</v>
          </cell>
          <cell r="L2842">
            <v>2</v>
          </cell>
          <cell r="M2842" t="str">
            <v>.</v>
          </cell>
          <cell r="N2842" t="str">
            <v>.</v>
          </cell>
        </row>
        <row r="2843">
          <cell r="A2843" t="str">
            <v>ESCB_2007_Dec_IE_YER</v>
          </cell>
          <cell r="B2843" t="str">
            <v>ESCB</v>
          </cell>
          <cell r="C2843">
            <v>2007</v>
          </cell>
          <cell r="D2843" t="str">
            <v>Dec</v>
          </cell>
          <cell r="E2843" t="str">
            <v>YER</v>
          </cell>
          <cell r="F2843" t="str">
            <v>IE</v>
          </cell>
          <cell r="G2843">
            <v>2.4703192838461092</v>
          </cell>
          <cell r="H2843">
            <v>1.7108876768063226</v>
          </cell>
          <cell r="I2843">
            <v>1.9893341621433791</v>
          </cell>
          <cell r="J2843">
            <v>1.8894443614557161</v>
          </cell>
          <cell r="K2843">
            <v>2.1044493492819782</v>
          </cell>
          <cell r="L2843">
            <v>2.0243232409623033</v>
          </cell>
          <cell r="M2843" t="str">
            <v>.</v>
          </cell>
          <cell r="N2843" t="str">
            <v>.</v>
          </cell>
        </row>
        <row r="2844">
          <cell r="A2844" t="str">
            <v>ESCB_2007_Dec_IT_YER</v>
          </cell>
          <cell r="B2844" t="str">
            <v>ESCB</v>
          </cell>
          <cell r="C2844">
            <v>2007</v>
          </cell>
          <cell r="D2844" t="str">
            <v>Dec</v>
          </cell>
          <cell r="E2844" t="str">
            <v>YER</v>
          </cell>
          <cell r="F2844" t="str">
            <v>IT</v>
          </cell>
          <cell r="G2844">
            <v>1.2035749001060765</v>
          </cell>
          <cell r="H2844">
            <v>8.8009229602604933E-2</v>
          </cell>
          <cell r="I2844">
            <v>1.8717963485572824</v>
          </cell>
          <cell r="J2844">
            <v>1.7241736261076142</v>
          </cell>
          <cell r="K2844">
            <v>1.1603122032781243</v>
          </cell>
          <cell r="L2844">
            <v>1.348191320442865</v>
          </cell>
          <cell r="M2844" t="str">
            <v>.</v>
          </cell>
          <cell r="N2844" t="str">
            <v>.</v>
          </cell>
        </row>
        <row r="2845">
          <cell r="A2845" t="str">
            <v>ESCB_2007_Dec_CY_YER</v>
          </cell>
          <cell r="B2845" t="str">
            <v>ESCB</v>
          </cell>
          <cell r="C2845">
            <v>2007</v>
          </cell>
          <cell r="D2845" t="str">
            <v>Dec</v>
          </cell>
          <cell r="E2845" t="str">
            <v>YER</v>
          </cell>
          <cell r="F2845" t="str">
            <v>CY</v>
          </cell>
          <cell r="G2845">
            <v>4.1377878565268702</v>
          </cell>
          <cell r="H2845">
            <v>3.8875001916913305</v>
          </cell>
          <cell r="I2845">
            <v>3.7804085970713288</v>
          </cell>
          <cell r="J2845">
            <v>4.1191949363487623</v>
          </cell>
          <cell r="K2845">
            <v>3.8892911299025883</v>
          </cell>
          <cell r="L2845">
            <v>3.81075110456554</v>
          </cell>
          <cell r="M2845" t="str">
            <v>.</v>
          </cell>
          <cell r="N2845" t="str">
            <v>.</v>
          </cell>
        </row>
        <row r="2846">
          <cell r="A2846" t="str">
            <v>ESCB_2007_Dec_LU_YER</v>
          </cell>
          <cell r="B2846" t="str">
            <v>ESCB</v>
          </cell>
          <cell r="C2846">
            <v>2007</v>
          </cell>
          <cell r="D2846" t="str">
            <v>Dec</v>
          </cell>
          <cell r="E2846" t="str">
            <v>YER</v>
          </cell>
          <cell r="F2846" t="str">
            <v>LU</v>
          </cell>
          <cell r="G2846">
            <v>4.8764208621687999</v>
          </cell>
          <cell r="H2846">
            <v>5.0223733790747076</v>
          </cell>
          <cell r="I2846">
            <v>6.1183448017578428</v>
          </cell>
          <cell r="J2846">
            <v>4.9789888509025673</v>
          </cell>
          <cell r="K2846">
            <v>4.3078991690750428</v>
          </cell>
          <cell r="L2846">
            <v>4.5456588444430679</v>
          </cell>
          <cell r="M2846" t="str">
            <v>.</v>
          </cell>
          <cell r="N2846" t="str">
            <v>.</v>
          </cell>
        </row>
        <row r="2847">
          <cell r="A2847" t="str">
            <v>ESCB_2007_Dec_MT_YER</v>
          </cell>
          <cell r="B2847" t="str">
            <v>ESCB</v>
          </cell>
          <cell r="C2847">
            <v>2007</v>
          </cell>
          <cell r="D2847" t="str">
            <v>Dec</v>
          </cell>
          <cell r="E2847" t="str">
            <v>YER</v>
          </cell>
          <cell r="F2847" t="str">
            <v>MT</v>
          </cell>
          <cell r="G2847">
            <v>6.9196009929740399E-2</v>
          </cell>
          <cell r="H2847">
            <v>3.0561974331364183</v>
          </cell>
          <cell r="I2847">
            <v>3.1516070931350839</v>
          </cell>
          <cell r="J2847">
            <v>3.5856058888783053</v>
          </cell>
          <cell r="K2847">
            <v>2.5506331388845922</v>
          </cell>
          <cell r="L2847">
            <v>2.8656284373263645</v>
          </cell>
          <cell r="M2847" t="str">
            <v>.</v>
          </cell>
          <cell r="N2847" t="str">
            <v>.</v>
          </cell>
        </row>
        <row r="2848">
          <cell r="A2848" t="str">
            <v>ESCB_2007_Dec_NL_YER</v>
          </cell>
          <cell r="B2848" t="str">
            <v>ESCB</v>
          </cell>
          <cell r="C2848">
            <v>2007</v>
          </cell>
          <cell r="D2848" t="str">
            <v>Dec</v>
          </cell>
          <cell r="E2848" t="str">
            <v>YER</v>
          </cell>
          <cell r="F2848" t="str">
            <v>NL</v>
          </cell>
          <cell r="G2848">
            <v>2.2365083632368226</v>
          </cell>
          <cell r="H2848">
            <v>1.5102942387019453</v>
          </cell>
          <cell r="I2848">
            <v>3.0051561370194406</v>
          </cell>
          <cell r="J2848">
            <v>3.2022095967879523</v>
          </cell>
          <cell r="K2848">
            <v>2.5531815706442416</v>
          </cell>
          <cell r="L2848">
            <v>2.0654172779304503</v>
          </cell>
          <cell r="M2848" t="str">
            <v>.</v>
          </cell>
          <cell r="N2848" t="str">
            <v>.</v>
          </cell>
        </row>
        <row r="2849">
          <cell r="A2849" t="str">
            <v>ESCB_2007_Dec_AT_YER</v>
          </cell>
          <cell r="B2849" t="str">
            <v>ESCB</v>
          </cell>
          <cell r="C2849">
            <v>2007</v>
          </cell>
          <cell r="D2849" t="str">
            <v>Dec</v>
          </cell>
          <cell r="E2849" t="str">
            <v>YER</v>
          </cell>
          <cell r="F2849" t="str">
            <v>AT</v>
          </cell>
          <cell r="G2849">
            <v>2.3090488541799914</v>
          </cell>
          <cell r="H2849">
            <v>2.0432204610008</v>
          </cell>
          <cell r="I2849">
            <v>3.3024008775499425</v>
          </cell>
          <cell r="J2849">
            <v>3.3406094278660419</v>
          </cell>
          <cell r="K2849">
            <v>2.5166126515523786</v>
          </cell>
          <cell r="L2849">
            <v>2.251419716836665</v>
          </cell>
          <cell r="M2849" t="str">
            <v>.</v>
          </cell>
          <cell r="N2849" t="str">
            <v>.</v>
          </cell>
        </row>
        <row r="2850">
          <cell r="A2850" t="str">
            <v>ESCB_2007_Dec_PT_YER</v>
          </cell>
          <cell r="B2850" t="str">
            <v>ESCB</v>
          </cell>
          <cell r="C2850">
            <v>2007</v>
          </cell>
          <cell r="D2850" t="str">
            <v>Dec</v>
          </cell>
          <cell r="E2850" t="str">
            <v>YER</v>
          </cell>
          <cell r="F2850" t="str">
            <v>PT</v>
          </cell>
          <cell r="G2850">
            <v>1.5155173285056662</v>
          </cell>
          <cell r="H2850">
            <v>0.64214753985667983</v>
          </cell>
          <cell r="I2850">
            <v>1.2852862943620522</v>
          </cell>
          <cell r="J2850">
            <v>1.8405621291455248</v>
          </cell>
          <cell r="K2850">
            <v>1.8759514096084899</v>
          </cell>
          <cell r="L2850">
            <v>2.3004332503789442</v>
          </cell>
          <cell r="M2850" t="str">
            <v>.</v>
          </cell>
          <cell r="N2850" t="str">
            <v>.</v>
          </cell>
        </row>
        <row r="2851">
          <cell r="A2851" t="str">
            <v>ESCB_2007_Dec_SI_YER</v>
          </cell>
          <cell r="B2851" t="str">
            <v>ESCB</v>
          </cell>
          <cell r="C2851">
            <v>2007</v>
          </cell>
          <cell r="D2851" t="str">
            <v>Dec</v>
          </cell>
          <cell r="E2851" t="str">
            <v>YER</v>
          </cell>
          <cell r="F2851" t="str">
            <v>SI</v>
          </cell>
          <cell r="G2851">
            <v>4.4421126267925786</v>
          </cell>
          <cell r="H2851">
            <v>4.1479284279016326</v>
          </cell>
          <cell r="I2851">
            <v>5.7191418990307312</v>
          </cell>
          <cell r="J2851">
            <v>5.6929755800816935</v>
          </cell>
          <cell r="K2851">
            <v>4.3565000300482808</v>
          </cell>
          <cell r="L2851">
            <v>4.1382499712749592</v>
          </cell>
          <cell r="M2851" t="str">
            <v>.</v>
          </cell>
          <cell r="N2851" t="str">
            <v>.</v>
          </cell>
        </row>
        <row r="2852">
          <cell r="A2852" t="str">
            <v>ESCB_2007_Dec_FI_YER</v>
          </cell>
          <cell r="B2852" t="str">
            <v>ESCB</v>
          </cell>
          <cell r="C2852">
            <v>2007</v>
          </cell>
          <cell r="D2852" t="str">
            <v>Dec</v>
          </cell>
          <cell r="E2852" t="str">
            <v>YER</v>
          </cell>
          <cell r="F2852" t="str">
            <v>FI</v>
          </cell>
          <cell r="G2852">
            <v>3.7276501206946904</v>
          </cell>
          <cell r="H2852">
            <v>2.9181997913119915</v>
          </cell>
          <cell r="I2852">
            <v>5.0059030302221856</v>
          </cell>
          <cell r="J2852">
            <v>4.4394897985110617</v>
          </cell>
          <cell r="K2852">
            <v>2.952857672868376</v>
          </cell>
          <cell r="L2852">
            <v>2.2738550971217961</v>
          </cell>
          <cell r="M2852" t="str">
            <v>.</v>
          </cell>
          <cell r="N2852" t="str">
            <v>.</v>
          </cell>
        </row>
        <row r="2853">
          <cell r="A2853" t="str">
            <v>ESCB_2007_Dec_BG_YER</v>
          </cell>
          <cell r="B2853" t="str">
            <v>ESCB</v>
          </cell>
          <cell r="C2853">
            <v>2007</v>
          </cell>
          <cell r="D2853" t="str">
            <v>Dec</v>
          </cell>
          <cell r="E2853" t="str">
            <v>YER</v>
          </cell>
          <cell r="F2853" t="str">
            <v>BG</v>
          </cell>
          <cell r="G2853">
            <v>6.6416802846091798</v>
          </cell>
          <cell r="H2853">
            <v>6.2455698263685093</v>
          </cell>
          <cell r="I2853">
            <v>6.0897225499224419</v>
          </cell>
          <cell r="J2853">
            <v>6.3682181839120915</v>
          </cell>
          <cell r="K2853">
            <v>6.4040109476685245</v>
          </cell>
          <cell r="L2853">
            <v>6.5232230453549107</v>
          </cell>
        </row>
        <row r="2854">
          <cell r="A2854" t="str">
            <v>ESCB_2007_Dec_CZ_YER</v>
          </cell>
          <cell r="B2854" t="str">
            <v>ESCB</v>
          </cell>
          <cell r="C2854">
            <v>2007</v>
          </cell>
          <cell r="D2854" t="str">
            <v>Dec</v>
          </cell>
          <cell r="E2854" t="str">
            <v>YER</v>
          </cell>
          <cell r="F2854" t="str">
            <v>CZ</v>
          </cell>
          <cell r="G2854">
            <v>4.4846352211191913</v>
          </cell>
          <cell r="H2854">
            <v>6.3728220545948489</v>
          </cell>
          <cell r="I2854">
            <v>6.3599919442787325</v>
          </cell>
          <cell r="J2854">
            <v>6.2070835613873925</v>
          </cell>
          <cell r="K2854">
            <v>4.9844203226404318</v>
          </cell>
          <cell r="L2854">
            <v>5.5519793755701414</v>
          </cell>
          <cell r="M2854" t="str">
            <v>.</v>
          </cell>
          <cell r="N2854" t="str">
            <v>.</v>
          </cell>
        </row>
        <row r="2855">
          <cell r="A2855" t="str">
            <v>ESCB_2007_Dec_DK_YER</v>
          </cell>
          <cell r="B2855" t="str">
            <v>ESCB</v>
          </cell>
          <cell r="C2855">
            <v>2007</v>
          </cell>
          <cell r="D2855" t="str">
            <v>Dec</v>
          </cell>
          <cell r="E2855" t="str">
            <v>YER</v>
          </cell>
          <cell r="F2855" t="str">
            <v>DK</v>
          </cell>
          <cell r="G2855">
            <v>2.1297723748228918</v>
          </cell>
          <cell r="H2855">
            <v>3.0600513944986005</v>
          </cell>
          <cell r="I2855">
            <v>3.5211583256099033</v>
          </cell>
          <cell r="J2855">
            <v>1.9409976926472012</v>
          </cell>
          <cell r="K2855">
            <v>2.0875663989017141</v>
          </cell>
          <cell r="L2855">
            <v>1.2804227052410653</v>
          </cell>
          <cell r="M2855" t="str">
            <v>.</v>
          </cell>
          <cell r="N2855" t="str">
            <v>.</v>
          </cell>
        </row>
        <row r="2856">
          <cell r="A2856" t="str">
            <v>ESCB_2007_Dec_EE_YER</v>
          </cell>
          <cell r="B2856" t="str">
            <v>ESCB</v>
          </cell>
          <cell r="C2856">
            <v>2007</v>
          </cell>
          <cell r="D2856" t="str">
            <v>Dec</v>
          </cell>
          <cell r="E2856" t="str">
            <v>YER</v>
          </cell>
          <cell r="F2856" t="str">
            <v>EE</v>
          </cell>
          <cell r="G2856">
            <v>8.2568499189681717</v>
          </cell>
          <cell r="H2856">
            <v>10.154201765408544</v>
          </cell>
          <cell r="I2856">
            <v>11.187708167562121</v>
          </cell>
          <cell r="J2856">
            <v>7.3204729545728071</v>
          </cell>
          <cell r="K2856">
            <v>4.3456247222797515</v>
          </cell>
          <cell r="L2856">
            <v>5.6535248003384027</v>
          </cell>
          <cell r="M2856" t="str">
            <v>.</v>
          </cell>
          <cell r="N2856" t="str">
            <v>.</v>
          </cell>
        </row>
        <row r="2857">
          <cell r="A2857" t="str">
            <v>ESCB_2007_Dec_LV_YER</v>
          </cell>
          <cell r="B2857" t="str">
            <v>ESCB</v>
          </cell>
          <cell r="C2857">
            <v>2007</v>
          </cell>
          <cell r="D2857" t="str">
            <v>Dec</v>
          </cell>
          <cell r="E2857" t="str">
            <v>YER</v>
          </cell>
          <cell r="F2857" t="str">
            <v>LV</v>
          </cell>
          <cell r="G2857">
            <v>8.6889723455104075</v>
          </cell>
          <cell r="H2857">
            <v>10.585833202450132</v>
          </cell>
          <cell r="I2857">
            <v>11.930123561994037</v>
          </cell>
          <cell r="J2857">
            <v>10.468214693566807</v>
          </cell>
          <cell r="K2857">
            <v>6.8688260969446304</v>
          </cell>
          <cell r="L2857">
            <v>5.8899398108340506</v>
          </cell>
          <cell r="M2857" t="str">
            <v>.</v>
          </cell>
          <cell r="N2857" t="str">
            <v>.</v>
          </cell>
        </row>
        <row r="2858">
          <cell r="A2858" t="str">
            <v>ESCB_2007_Dec_LT_YER</v>
          </cell>
          <cell r="B2858" t="str">
            <v>ESCB</v>
          </cell>
          <cell r="C2858">
            <v>2007</v>
          </cell>
          <cell r="D2858" t="str">
            <v>Dec</v>
          </cell>
          <cell r="E2858" t="str">
            <v>YER</v>
          </cell>
          <cell r="F2858" t="str">
            <v>LT</v>
          </cell>
          <cell r="G2858">
            <v>7.3192807784024581</v>
          </cell>
          <cell r="H2858">
            <v>7.9375892046191723</v>
          </cell>
          <cell r="I2858">
            <v>7.6619083395942909</v>
          </cell>
          <cell r="J2858">
            <v>8.5276835685075838</v>
          </cell>
          <cell r="K2858">
            <v>7.3946424208130281</v>
          </cell>
          <cell r="L2858">
            <v>5.4964135602150606</v>
          </cell>
          <cell r="M2858" t="str">
            <v>.</v>
          </cell>
          <cell r="N2858" t="str">
            <v>.</v>
          </cell>
        </row>
        <row r="2859">
          <cell r="A2859" t="str">
            <v>ESCB_2007_Dec_HU_YER</v>
          </cell>
          <cell r="B2859" t="str">
            <v>ESCB</v>
          </cell>
          <cell r="C2859">
            <v>2007</v>
          </cell>
          <cell r="D2859" t="str">
            <v>Dec</v>
          </cell>
          <cell r="E2859" t="str">
            <v>YER</v>
          </cell>
          <cell r="F2859" t="str">
            <v>HU</v>
          </cell>
          <cell r="G2859">
            <v>4.8129337797011544</v>
          </cell>
          <cell r="H2859">
            <v>4.1323606856729782</v>
          </cell>
          <cell r="I2859">
            <v>3.8993070039937408</v>
          </cell>
          <cell r="J2859">
            <v>2.0729683475872491</v>
          </cell>
          <cell r="K2859">
            <v>2.6580135440180612</v>
          </cell>
          <cell r="L2859">
            <v>3.3588038040789456</v>
          </cell>
          <cell r="M2859" t="str">
            <v>.</v>
          </cell>
          <cell r="N2859" t="str">
            <v>.</v>
          </cell>
        </row>
        <row r="2860">
          <cell r="A2860" t="str">
            <v>ESCB_2007_Dec_PL_YER</v>
          </cell>
          <cell r="B2860" t="str">
            <v>ESCB</v>
          </cell>
          <cell r="C2860">
            <v>2007</v>
          </cell>
          <cell r="D2860" t="str">
            <v>Dec</v>
          </cell>
          <cell r="E2860" t="str">
            <v>YER</v>
          </cell>
          <cell r="F2860" t="str">
            <v>PL</v>
          </cell>
          <cell r="G2860">
            <v>5.3230361347918915</v>
          </cell>
          <cell r="H2860">
            <v>3.5489317876987911</v>
          </cell>
          <cell r="I2860">
            <v>5.7999826524416704</v>
          </cell>
          <cell r="J2860">
            <v>6.49708250530702</v>
          </cell>
          <cell r="K2860">
            <v>5.1597977137590192</v>
          </cell>
          <cell r="L2860">
            <v>5.1524938679378778</v>
          </cell>
          <cell r="M2860" t="str">
            <v>.</v>
          </cell>
          <cell r="N2860" t="str">
            <v>.</v>
          </cell>
        </row>
        <row r="2861">
          <cell r="A2861" t="str">
            <v>ESCB_2007_Dec_RO_YER</v>
          </cell>
          <cell r="B2861" t="str">
            <v>ESCB</v>
          </cell>
          <cell r="C2861">
            <v>2007</v>
          </cell>
          <cell r="D2861" t="str">
            <v>Dec</v>
          </cell>
          <cell r="E2861" t="str">
            <v>YER</v>
          </cell>
          <cell r="F2861" t="str">
            <v>RO</v>
          </cell>
          <cell r="G2861">
            <v>8.4554772227351407</v>
          </cell>
          <cell r="H2861">
            <v>4.1489071654561087</v>
          </cell>
          <cell r="I2861">
            <v>7.6502006693372238</v>
          </cell>
          <cell r="J2861">
            <v>5.3912439522142961</v>
          </cell>
          <cell r="K2861">
            <v>5.0293031567397293</v>
          </cell>
          <cell r="L2861">
            <v>5.5701972399524919</v>
          </cell>
        </row>
        <row r="2862">
          <cell r="A2862" t="str">
            <v>ESCB_2007_Dec_SK_YER</v>
          </cell>
          <cell r="B2862" t="str">
            <v>ESCB</v>
          </cell>
          <cell r="C2862">
            <v>2007</v>
          </cell>
          <cell r="D2862" t="str">
            <v>Dec</v>
          </cell>
          <cell r="E2862" t="str">
            <v>YER</v>
          </cell>
          <cell r="F2862" t="str">
            <v>SK</v>
          </cell>
          <cell r="G2862">
            <v>5.2085545018798882</v>
          </cell>
          <cell r="H2862">
            <v>6.5649101720478313</v>
          </cell>
          <cell r="I2862">
            <v>8.5364187966793565</v>
          </cell>
          <cell r="J2862">
            <v>8.8999999999999915</v>
          </cell>
          <cell r="K2862">
            <v>7.5000000000000142</v>
          </cell>
          <cell r="L2862">
            <v>6.8999999999686707</v>
          </cell>
          <cell r="M2862" t="str">
            <v>.</v>
          </cell>
          <cell r="N2862" t="str">
            <v>.</v>
          </cell>
        </row>
        <row r="2863">
          <cell r="A2863" t="str">
            <v>ESCB_2007_Dec_SE_YER</v>
          </cell>
          <cell r="B2863" t="str">
            <v>ESCB</v>
          </cell>
          <cell r="C2863">
            <v>2007</v>
          </cell>
          <cell r="D2863" t="str">
            <v>Dec</v>
          </cell>
          <cell r="E2863" t="str">
            <v>YER</v>
          </cell>
          <cell r="F2863" t="str">
            <v>SE</v>
          </cell>
          <cell r="G2863">
            <v>4.1266980005807881</v>
          </cell>
          <cell r="H2863">
            <v>2.9032200754685107</v>
          </cell>
          <cell r="I2863">
            <v>4.1862351266655082</v>
          </cell>
          <cell r="J2863">
            <v>3.1475468210836937</v>
          </cell>
          <cell r="K2863">
            <v>2.7996830251446596</v>
          </cell>
          <cell r="L2863">
            <v>2.2651379907889861</v>
          </cell>
          <cell r="M2863" t="str">
            <v>.</v>
          </cell>
          <cell r="N2863" t="str">
            <v>.</v>
          </cell>
        </row>
        <row r="2864">
          <cell r="A2864" t="str">
            <v>ESCB_2007_Dec_GB_YER</v>
          </cell>
          <cell r="B2864" t="str">
            <v>ESCB</v>
          </cell>
          <cell r="C2864">
            <v>2007</v>
          </cell>
          <cell r="D2864" t="str">
            <v>Dec</v>
          </cell>
          <cell r="E2864" t="str">
            <v>YER</v>
          </cell>
          <cell r="F2864" t="str">
            <v>GB</v>
          </cell>
          <cell r="G2864">
            <v>3.2586776600834355</v>
          </cell>
          <cell r="H2864">
            <v>1.8386832772574309</v>
          </cell>
          <cell r="I2864">
            <v>2.8427200582354573</v>
          </cell>
          <cell r="J2864">
            <v>2.3917391080618842</v>
          </cell>
          <cell r="K2864">
            <v>2.9920414992679554</v>
          </cell>
          <cell r="L2864">
            <v>2.8110286775923043</v>
          </cell>
          <cell r="M2864" t="str">
            <v>.</v>
          </cell>
          <cell r="N2864" t="str">
            <v>.</v>
          </cell>
        </row>
        <row r="2865">
          <cell r="A2865" t="str">
            <v>ESCB_2007_Dec_I4_YER</v>
          </cell>
          <cell r="B2865" t="str">
            <v>ESCB</v>
          </cell>
          <cell r="C2865">
            <v>2007</v>
          </cell>
          <cell r="D2865" t="str">
            <v>Dec</v>
          </cell>
          <cell r="E2865" t="str">
            <v>YER</v>
          </cell>
          <cell r="F2865" t="str">
            <v>I4</v>
          </cell>
          <cell r="G2865">
            <v>2.0015709116579501</v>
          </cell>
          <cell r="H2865">
            <v>1.488589029944734</v>
          </cell>
          <cell r="I2865">
            <v>2.7502797531105045</v>
          </cell>
          <cell r="J2865">
            <v>2.5728509977857925</v>
          </cell>
          <cell r="K2865">
            <v>2.093586941157568</v>
          </cell>
          <cell r="L2865">
            <v>2.0591695760219011</v>
          </cell>
          <cell r="M2865" t="str">
            <v>.</v>
          </cell>
          <cell r="N2865" t="str">
            <v>.</v>
          </cell>
        </row>
        <row r="2866">
          <cell r="A2866" t="str">
            <v>ESCB_2007_Dec_D3_YER</v>
          </cell>
          <cell r="B2866" t="str">
            <v>ESCB</v>
          </cell>
          <cell r="C2866">
            <v>2007</v>
          </cell>
          <cell r="D2866" t="str">
            <v>Dec</v>
          </cell>
          <cell r="E2866" t="str">
            <v>YER</v>
          </cell>
          <cell r="F2866" t="str">
            <v>D3</v>
          </cell>
          <cell r="G2866">
            <v>2.465668260272551</v>
          </cell>
          <cell r="H2866">
            <v>1.8074645555583544</v>
          </cell>
          <cell r="I2866">
            <v>3.0336101657768637</v>
          </cell>
          <cell r="J2866">
            <v>2.7816465568566571</v>
          </cell>
          <cell r="K2866">
            <v>2.3125574502644497</v>
          </cell>
          <cell r="L2866">
            <v>2.391896022289302</v>
          </cell>
          <cell r="M2866" t="str">
            <v>.</v>
          </cell>
          <cell r="N2866" t="str">
            <v>.</v>
          </cell>
        </row>
        <row r="2867">
          <cell r="A2867" t="str">
            <v>ESCB_2007_Dec_BE_PDF</v>
          </cell>
          <cell r="B2867" t="str">
            <v>ESCB</v>
          </cell>
          <cell r="C2867">
            <v>2007</v>
          </cell>
          <cell r="D2867" t="str">
            <v>Dec</v>
          </cell>
          <cell r="E2867" t="str">
            <v>PDF</v>
          </cell>
          <cell r="F2867" t="str">
            <v>BE</v>
          </cell>
          <cell r="G2867">
            <v>4.7270875763747453</v>
          </cell>
          <cell r="H2867">
            <v>1.91743631809838</v>
          </cell>
          <cell r="I2867">
            <v>4.3198857438117022</v>
          </cell>
          <cell r="J2867">
            <v>3.6761843125463867</v>
          </cell>
          <cell r="K2867">
            <v>3.2931422418701324</v>
          </cell>
          <cell r="L2867">
            <v>3.1995826691462983</v>
          </cell>
          <cell r="M2867" t="str">
            <v>.</v>
          </cell>
          <cell r="N2867" t="str">
            <v>.</v>
          </cell>
        </row>
        <row r="2868">
          <cell r="A2868" t="str">
            <v>ESCB_2007_Dec_DE_PDF</v>
          </cell>
          <cell r="B2868" t="str">
            <v>ESCB</v>
          </cell>
          <cell r="C2868">
            <v>2007</v>
          </cell>
          <cell r="D2868" t="str">
            <v>Dec</v>
          </cell>
          <cell r="E2868" t="str">
            <v>PDF</v>
          </cell>
          <cell r="F2868" t="str">
            <v>DE</v>
          </cell>
          <cell r="G2868">
            <v>-0.95739869753979745</v>
          </cell>
          <cell r="H2868">
            <v>-0.58139534883720934</v>
          </cell>
          <cell r="I2868">
            <v>1.1885281198863147</v>
          </cell>
          <cell r="J2868">
            <v>2.7512798230693516</v>
          </cell>
          <cell r="K2868">
            <v>2.5440502339795628</v>
          </cell>
          <cell r="L2868">
            <v>2.9664010578227762</v>
          </cell>
          <cell r="M2868" t="str">
            <v>.</v>
          </cell>
          <cell r="N2868" t="str">
            <v>.</v>
          </cell>
        </row>
        <row r="2869">
          <cell r="A2869" t="str">
            <v>ESCB_2007_Dec_GR_PDF</v>
          </cell>
          <cell r="B2869" t="str">
            <v>ESCB</v>
          </cell>
          <cell r="C2869">
            <v>2007</v>
          </cell>
          <cell r="D2869" t="str">
            <v>Dec</v>
          </cell>
          <cell r="E2869" t="str">
            <v>PDF</v>
          </cell>
          <cell r="F2869" t="str">
            <v>GR</v>
          </cell>
          <cell r="G2869">
            <v>2.497609459805255</v>
          </cell>
          <cell r="H2869">
            <v>2.2483250566570483</v>
          </cell>
          <cell r="I2869">
            <v>3.9420737815174149</v>
          </cell>
          <cell r="J2869">
            <v>1.5733172241616191</v>
          </cell>
          <cell r="K2869">
            <v>0.80718808344833182</v>
          </cell>
          <cell r="L2869">
            <v>0.5157867061832262</v>
          </cell>
          <cell r="M2869" t="str">
            <v>.</v>
          </cell>
          <cell r="N2869" t="str">
            <v>.</v>
          </cell>
        </row>
        <row r="2870">
          <cell r="A2870" t="str">
            <v>ESCB_2007_Dec_ES_PDF</v>
          </cell>
          <cell r="B2870" t="str">
            <v>ESCB</v>
          </cell>
          <cell r="C2870">
            <v>2007</v>
          </cell>
          <cell r="D2870" t="str">
            <v>Dec</v>
          </cell>
          <cell r="E2870" t="str">
            <v>PDF</v>
          </cell>
          <cell r="F2870" t="str">
            <v>ES</v>
          </cell>
          <cell r="G2870">
            <v>-2.3582129842083952</v>
          </cell>
          <cell r="H2870">
            <v>-0.65555941573644694</v>
          </cell>
          <cell r="I2870">
            <v>1.6454424375540342</v>
          </cell>
          <cell r="J2870">
            <v>1.5186940740011026</v>
          </cell>
          <cell r="K2870">
            <v>2.0097744610708439</v>
          </cell>
          <cell r="L2870">
            <v>2.2914948734977654</v>
          </cell>
          <cell r="M2870" t="str">
            <v>.</v>
          </cell>
          <cell r="N2870" t="str">
            <v>.</v>
          </cell>
        </row>
        <row r="2871">
          <cell r="A2871" t="str">
            <v>ESCB_2007_Dec_FR_PDF</v>
          </cell>
          <cell r="B2871" t="str">
            <v>ESCB</v>
          </cell>
          <cell r="C2871">
            <v>2007</v>
          </cell>
          <cell r="D2871" t="str">
            <v>Dec</v>
          </cell>
          <cell r="E2871" t="str">
            <v>PDF</v>
          </cell>
          <cell r="F2871" t="str">
            <v>FR</v>
          </cell>
          <cell r="G2871">
            <v>-0.9</v>
          </cell>
          <cell r="H2871">
            <v>-0.3</v>
          </cell>
          <cell r="I2871">
            <v>0</v>
          </cell>
          <cell r="J2871">
            <v>0</v>
          </cell>
          <cell r="K2871">
            <v>-0.1</v>
          </cell>
          <cell r="L2871">
            <v>0.2</v>
          </cell>
          <cell r="M2871" t="str">
            <v>.</v>
          </cell>
          <cell r="N2871" t="str">
            <v>.</v>
          </cell>
        </row>
        <row r="2872">
          <cell r="A2872" t="str">
            <v>ESCB_2007_Dec_IE_PDF</v>
          </cell>
          <cell r="B2872" t="str">
            <v>ESCB</v>
          </cell>
          <cell r="C2872">
            <v>2007</v>
          </cell>
          <cell r="D2872" t="str">
            <v>Dec</v>
          </cell>
          <cell r="E2872" t="str">
            <v>PDF</v>
          </cell>
          <cell r="F2872" t="str">
            <v>IE</v>
          </cell>
          <cell r="G2872">
            <v>-0.85140908655580783</v>
          </cell>
          <cell r="H2872">
            <v>-0.30624225444592623</v>
          </cell>
          <cell r="I2872">
            <v>1.2444523267690228E-2</v>
          </cell>
          <cell r="J2872">
            <v>-3.0929534548019656E-2</v>
          </cell>
          <cell r="K2872">
            <v>-8.628826068326545E-2</v>
          </cell>
          <cell r="L2872">
            <v>0.21055044314144483</v>
          </cell>
          <cell r="M2872" t="str">
            <v>.</v>
          </cell>
          <cell r="N2872" t="str">
            <v>.</v>
          </cell>
        </row>
        <row r="2873">
          <cell r="A2873" t="str">
            <v>ESCB_2007_Dec_IT_PDF</v>
          </cell>
          <cell r="B2873" t="str">
            <v>ESCB</v>
          </cell>
          <cell r="C2873">
            <v>2007</v>
          </cell>
          <cell r="D2873" t="str">
            <v>Dec</v>
          </cell>
          <cell r="E2873" t="str">
            <v>PDF</v>
          </cell>
          <cell r="F2873" t="str">
            <v>IT</v>
          </cell>
          <cell r="G2873">
            <v>1.2677098592703979</v>
          </cell>
          <cell r="H2873">
            <v>0.32957426594183753</v>
          </cell>
          <cell r="I2873">
            <v>0.13880972020487989</v>
          </cell>
          <cell r="J2873">
            <v>2.7368729851834113</v>
          </cell>
          <cell r="K2873">
            <v>2.7226773139383034</v>
          </cell>
          <cell r="L2873">
            <v>2.7035157120671505</v>
          </cell>
          <cell r="M2873" t="str">
            <v>.</v>
          </cell>
          <cell r="N2873" t="str">
            <v>.</v>
          </cell>
        </row>
        <row r="2874">
          <cell r="A2874" t="str">
            <v>ESCB_2007_Dec_CY_PDF</v>
          </cell>
          <cell r="B2874" t="str">
            <v>ESCB</v>
          </cell>
          <cell r="C2874">
            <v>2007</v>
          </cell>
          <cell r="D2874" t="str">
            <v>Dec</v>
          </cell>
          <cell r="E2874" t="str">
            <v>PDF</v>
          </cell>
          <cell r="F2874" t="str">
            <v>CY</v>
          </cell>
          <cell r="G2874">
            <v>-0.77776877582435389</v>
          </cell>
          <cell r="H2874">
            <v>1.0965719434960846</v>
          </cell>
          <cell r="I2874">
            <v>2.0800267312672291</v>
          </cell>
          <cell r="J2874">
            <v>2.2840108036624867</v>
          </cell>
          <cell r="K2874">
            <v>2.0671457327311979</v>
          </cell>
          <cell r="L2874">
            <v>2.152092964161104</v>
          </cell>
          <cell r="M2874" t="str">
            <v>.</v>
          </cell>
          <cell r="N2874" t="str">
            <v>.</v>
          </cell>
        </row>
        <row r="2875">
          <cell r="A2875" t="str">
            <v>ESCB_2007_Dec_LU_PDF</v>
          </cell>
          <cell r="B2875" t="str">
            <v>ESCB</v>
          </cell>
          <cell r="C2875">
            <v>2007</v>
          </cell>
          <cell r="D2875" t="str">
            <v>Dec</v>
          </cell>
          <cell r="E2875" t="str">
            <v>PDF</v>
          </cell>
          <cell r="F2875" t="str">
            <v>LU</v>
          </cell>
          <cell r="G2875">
            <v>-1.0247709728532524</v>
          </cell>
          <cell r="H2875">
            <v>3.9657500840936305E-2</v>
          </cell>
          <cell r="I2875">
            <v>0.85647491389703545</v>
          </cell>
          <cell r="J2875">
            <v>1.4753826621537462</v>
          </cell>
          <cell r="K2875">
            <v>1.07900345214499</v>
          </cell>
          <cell r="L2875">
            <v>0.80368373110099256</v>
          </cell>
          <cell r="M2875" t="str">
            <v>.</v>
          </cell>
          <cell r="N2875" t="str">
            <v>.</v>
          </cell>
        </row>
        <row r="2876">
          <cell r="A2876" t="str">
            <v>ESCB_2007_Dec_MT_PDF</v>
          </cell>
          <cell r="B2876" t="str">
            <v>ESCB</v>
          </cell>
          <cell r="C2876">
            <v>2007</v>
          </cell>
          <cell r="D2876" t="str">
            <v>Dec</v>
          </cell>
          <cell r="E2876" t="str">
            <v>PDF</v>
          </cell>
          <cell r="F2876" t="str">
            <v>MT</v>
          </cell>
          <cell r="G2876">
            <v>-1.198128286212063</v>
          </cell>
          <cell r="H2876">
            <v>0.67824147676871827</v>
          </cell>
          <cell r="I2876">
            <v>1.0194792191996203</v>
          </cell>
          <cell r="J2876">
            <v>1.5738145967296127</v>
          </cell>
          <cell r="K2876">
            <v>1.5278113270078493</v>
          </cell>
          <cell r="L2876">
            <v>2.3820444954881306</v>
          </cell>
          <cell r="M2876" t="str">
            <v>.</v>
          </cell>
          <cell r="N2876" t="str">
            <v>.</v>
          </cell>
        </row>
        <row r="2877">
          <cell r="A2877" t="str">
            <v>ESCB_2007_Dec_NL_PDF</v>
          </cell>
          <cell r="B2877" t="str">
            <v>ESCB</v>
          </cell>
          <cell r="C2877">
            <v>2007</v>
          </cell>
          <cell r="D2877" t="str">
            <v>Dec</v>
          </cell>
          <cell r="E2877" t="str">
            <v>PDF</v>
          </cell>
          <cell r="F2877" t="str">
            <v>NL</v>
          </cell>
          <cell r="G2877">
            <v>0.71663572103325845</v>
          </cell>
          <cell r="H2877">
            <v>2.0970048962205579</v>
          </cell>
          <cell r="I2877">
            <v>2.7661119470583393</v>
          </cell>
          <cell r="J2877">
            <v>2.0799220342748219</v>
          </cell>
          <cell r="K2877">
            <v>3.0031259112977904</v>
          </cell>
          <cell r="L2877">
            <v>2.957859301827805</v>
          </cell>
          <cell r="M2877" t="str">
            <v>.</v>
          </cell>
          <cell r="N2877" t="str">
            <v>.</v>
          </cell>
        </row>
        <row r="2878">
          <cell r="A2878" t="str">
            <v>ESCB_2007_Dec_AT_PDF</v>
          </cell>
          <cell r="B2878" t="str">
            <v>ESCB</v>
          </cell>
          <cell r="C2878">
            <v>2007</v>
          </cell>
          <cell r="D2878" t="str">
            <v>Dec</v>
          </cell>
          <cell r="E2878" t="str">
            <v>PDF</v>
          </cell>
          <cell r="F2878" t="str">
            <v>AT</v>
          </cell>
          <cell r="G2878">
            <v>1.6454011469872212</v>
          </cell>
          <cell r="H2878">
            <v>1.3061585186652596</v>
          </cell>
          <cell r="I2878">
            <v>1.3600380306571764</v>
          </cell>
          <cell r="J2878">
            <v>1.8744778229862136</v>
          </cell>
          <cell r="K2878">
            <v>1.8040479123455357</v>
          </cell>
          <cell r="L2878">
            <v>1.9942242305994466</v>
          </cell>
          <cell r="M2878" t="str">
            <v>.</v>
          </cell>
          <cell r="N2878" t="str">
            <v>.</v>
          </cell>
        </row>
        <row r="2879">
          <cell r="A2879" t="str">
            <v>ESCB_2007_Dec_PT_PDF</v>
          </cell>
          <cell r="B2879" t="str">
            <v>ESCB</v>
          </cell>
          <cell r="C2879">
            <v>2007</v>
          </cell>
          <cell r="D2879" t="str">
            <v>Dec</v>
          </cell>
          <cell r="E2879" t="str">
            <v>PDF</v>
          </cell>
          <cell r="F2879" t="str">
            <v>PT</v>
          </cell>
          <cell r="G2879">
            <v>-0.71054895648312599</v>
          </cell>
          <cell r="H2879">
            <v>-3.5189207390940962</v>
          </cell>
          <cell r="I2879">
            <v>-1.108830470619997</v>
          </cell>
          <cell r="J2879">
            <v>9.2951620220609286E-3</v>
          </cell>
          <cell r="K2879">
            <v>0.35740527667456568</v>
          </cell>
          <cell r="L2879">
            <v>0.65279178715988218</v>
          </cell>
          <cell r="M2879" t="str">
            <v>.</v>
          </cell>
          <cell r="N2879" t="str">
            <v>.</v>
          </cell>
        </row>
        <row r="2880">
          <cell r="A2880" t="str">
            <v>ESCB_2007_Dec_SI_PDF</v>
          </cell>
          <cell r="B2880" t="str">
            <v>ESCB</v>
          </cell>
          <cell r="C2880">
            <v>2007</v>
          </cell>
          <cell r="D2880" t="str">
            <v>Dec</v>
          </cell>
          <cell r="E2880" t="str">
            <v>PDF</v>
          </cell>
          <cell r="F2880" t="str">
            <v>SI</v>
          </cell>
          <cell r="G2880">
            <v>-0.52854518873936351</v>
          </cell>
          <cell r="H2880">
            <v>0.12392451226852672</v>
          </cell>
          <cell r="I2880">
            <v>0.21676300578034682</v>
          </cell>
          <cell r="J2880">
            <v>0.45887081088851484</v>
          </cell>
          <cell r="K2880">
            <v>0.12471395295964294</v>
          </cell>
          <cell r="L2880">
            <v>-2.5842601243881928E-2</v>
          </cell>
          <cell r="M2880" t="str">
            <v>.</v>
          </cell>
          <cell r="N2880" t="str">
            <v>.</v>
          </cell>
        </row>
        <row r="2881">
          <cell r="A2881" t="str">
            <v>ESCB_2007_Dec_FI_PDF</v>
          </cell>
          <cell r="B2881" t="str">
            <v>ESCB</v>
          </cell>
          <cell r="C2881">
            <v>2007</v>
          </cell>
          <cell r="D2881" t="str">
            <v>Dec</v>
          </cell>
          <cell r="E2881" t="str">
            <v>PDF</v>
          </cell>
          <cell r="F2881" t="str">
            <v>FI</v>
          </cell>
          <cell r="G2881">
            <v>3.8393120876956908</v>
          </cell>
          <cell r="H2881">
            <v>4.2274850154617525</v>
          </cell>
          <cell r="I2881">
            <v>5.2728926985191125</v>
          </cell>
          <cell r="J2881">
            <v>6.0987365890171708</v>
          </cell>
          <cell r="K2881">
            <v>5.5680946761009196</v>
          </cell>
          <cell r="L2881">
            <v>4.926767809333823</v>
          </cell>
          <cell r="M2881" t="str">
            <v>.</v>
          </cell>
          <cell r="N2881" t="str">
            <v>.</v>
          </cell>
        </row>
        <row r="2882">
          <cell r="A2882" t="str">
            <v>ESCB_2007_Dec_BG_PDF</v>
          </cell>
          <cell r="B2882" t="str">
            <v>ESCB</v>
          </cell>
          <cell r="C2882">
            <v>2007</v>
          </cell>
          <cell r="D2882" t="str">
            <v>Dec</v>
          </cell>
          <cell r="E2882" t="str">
            <v>PDF</v>
          </cell>
          <cell r="F2882" t="str">
            <v>BG</v>
          </cell>
          <cell r="G2882">
            <v>4.0378500792321184</v>
          </cell>
          <cell r="H2882">
            <v>3.6431176559516101</v>
          </cell>
          <cell r="I2882">
            <v>4.5574907298972249</v>
          </cell>
          <cell r="J2882">
            <v>4.1617519370027356</v>
          </cell>
          <cell r="K2882">
            <v>4.1359556548128893</v>
          </cell>
          <cell r="L2882">
            <v>4.0451892524277611</v>
          </cell>
        </row>
        <row r="2883">
          <cell r="A2883" t="str">
            <v>ESCB_2007_Dec_CZ_PDF</v>
          </cell>
          <cell r="B2883" t="str">
            <v>ESCB</v>
          </cell>
          <cell r="C2883">
            <v>2007</v>
          </cell>
          <cell r="D2883" t="str">
            <v>Dec</v>
          </cell>
          <cell r="E2883" t="str">
            <v>PDF</v>
          </cell>
          <cell r="F2883" t="str">
            <v>CZ</v>
          </cell>
          <cell r="G2883">
            <v>-1.783028192081604</v>
          </cell>
          <cell r="H2883">
            <v>-2.3799737726602408</v>
          </cell>
          <cell r="I2883">
            <v>-1.8267557377576762</v>
          </cell>
          <cell r="J2883">
            <v>-2.1214396405191502</v>
          </cell>
          <cell r="K2883">
            <v>-1.0944199171575415</v>
          </cell>
          <cell r="L2883">
            <v>-1.6606256589276986</v>
          </cell>
          <cell r="M2883" t="str">
            <v>.</v>
          </cell>
          <cell r="N2883" t="str">
            <v>.</v>
          </cell>
        </row>
        <row r="2884">
          <cell r="A2884" t="str">
            <v>ESCB_2007_Dec_DK_PDF</v>
          </cell>
          <cell r="B2884" t="str">
            <v>ESCB</v>
          </cell>
          <cell r="C2884">
            <v>2007</v>
          </cell>
          <cell r="D2884" t="str">
            <v>Dec</v>
          </cell>
          <cell r="E2884" t="str">
            <v>PDF</v>
          </cell>
          <cell r="F2884" t="str">
            <v>DK</v>
          </cell>
          <cell r="G2884">
            <v>4.222628630004543</v>
          </cell>
          <cell r="H2884">
            <v>6.4647595826718076</v>
          </cell>
          <cell r="I2884">
            <v>6.2262287375457763</v>
          </cell>
          <cell r="J2884">
            <v>5.3163039035596666</v>
          </cell>
          <cell r="K2884">
            <v>4.376398790659584</v>
          </cell>
          <cell r="L2884">
            <v>3.8259214126013901</v>
          </cell>
          <cell r="M2884" t="str">
            <v>.</v>
          </cell>
          <cell r="N2884" t="str">
            <v>.</v>
          </cell>
        </row>
        <row r="2885">
          <cell r="A2885" t="str">
            <v>ESCB_2007_Dec_EE_PDF</v>
          </cell>
          <cell r="B2885" t="str">
            <v>ESCB</v>
          </cell>
          <cell r="C2885">
            <v>2007</v>
          </cell>
          <cell r="D2885" t="str">
            <v>Dec</v>
          </cell>
          <cell r="E2885" t="str">
            <v>PDF</v>
          </cell>
          <cell r="F2885" t="str">
            <v>EE</v>
          </cell>
          <cell r="G2885">
            <v>1.9890210307958085</v>
          </cell>
          <cell r="H2885">
            <v>2.0890348476555372</v>
          </cell>
          <cell r="I2885">
            <v>3.7235404059673236</v>
          </cell>
          <cell r="J2885">
            <v>3.0056157001341881</v>
          </cell>
          <cell r="K2885">
            <v>1.040315350655225</v>
          </cell>
          <cell r="L2885">
            <v>0.59449366666478631</v>
          </cell>
          <cell r="M2885" t="str">
            <v>.</v>
          </cell>
          <cell r="N2885" t="str">
            <v>.</v>
          </cell>
        </row>
        <row r="2886">
          <cell r="A2886" t="str">
            <v>ESCB_2007_Dec_LV_PDF</v>
          </cell>
          <cell r="B2886" t="str">
            <v>ESCB</v>
          </cell>
          <cell r="C2886">
            <v>2007</v>
          </cell>
          <cell r="D2886" t="str">
            <v>Dec</v>
          </cell>
          <cell r="E2886" t="str">
            <v>PDF</v>
          </cell>
          <cell r="F2886" t="str">
            <v>LV</v>
          </cell>
          <cell r="G2886">
            <v>-0.29589778076664425</v>
          </cell>
          <cell r="H2886">
            <v>0.20973617397063693</v>
          </cell>
          <cell r="I2886">
            <v>0.18641810918774968</v>
          </cell>
          <cell r="J2886">
            <v>1.5721073225265512</v>
          </cell>
          <cell r="K2886">
            <v>1.4354066985645932</v>
          </cell>
          <cell r="L2886">
            <v>1.0423053341508277</v>
          </cell>
          <cell r="M2886" t="str">
            <v>.</v>
          </cell>
          <cell r="N2886" t="str">
            <v>.</v>
          </cell>
        </row>
        <row r="2887">
          <cell r="A2887" t="str">
            <v>ESCB_2007_Dec_LT_PDF</v>
          </cell>
          <cell r="B2887" t="str">
            <v>ESCB</v>
          </cell>
          <cell r="C2887">
            <v>2007</v>
          </cell>
          <cell r="D2887" t="str">
            <v>Dec</v>
          </cell>
          <cell r="E2887" t="str">
            <v>PDF</v>
          </cell>
          <cell r="F2887" t="str">
            <v>LT</v>
          </cell>
          <cell r="G2887">
            <v>-0.60236151277421823</v>
          </cell>
          <cell r="H2887">
            <v>0.31381339310731299</v>
          </cell>
          <cell r="I2887">
            <v>0.1587204688358464</v>
          </cell>
          <cell r="J2887">
            <v>0.34818579609824035</v>
          </cell>
          <cell r="K2887">
            <v>9.9015248348245627E-2</v>
          </cell>
          <cell r="L2887">
            <v>0.37776798681483659</v>
          </cell>
          <cell r="M2887" t="str">
            <v>.</v>
          </cell>
          <cell r="N2887" t="str">
            <v>.</v>
          </cell>
        </row>
        <row r="2888">
          <cell r="A2888" t="str">
            <v>ESCB_2007_Dec_HU_PDF</v>
          </cell>
          <cell r="B2888" t="str">
            <v>ESCB</v>
          </cell>
          <cell r="C2888">
            <v>2007</v>
          </cell>
          <cell r="D2888" t="str">
            <v>Dec</v>
          </cell>
          <cell r="E2888" t="str">
            <v>PDF</v>
          </cell>
          <cell r="F2888" t="str">
            <v>HU</v>
          </cell>
          <cell r="G2888">
            <v>-2.0740827267895954</v>
          </cell>
          <cell r="H2888">
            <v>-3.6602888494220607</v>
          </cell>
          <cell r="I2888">
            <v>-5.3083629699253656</v>
          </cell>
          <cell r="J2888">
            <v>-1.9583345865502448</v>
          </cell>
          <cell r="K2888">
            <v>4.5692726739738794E-2</v>
          </cell>
          <cell r="L2888">
            <v>0.31630496011024128</v>
          </cell>
          <cell r="M2888" t="str">
            <v>.</v>
          </cell>
          <cell r="N2888" t="str">
            <v>.</v>
          </cell>
        </row>
        <row r="2889">
          <cell r="A2889" t="str">
            <v>ESCB_2007_Dec_PL_PDF</v>
          </cell>
          <cell r="B2889" t="str">
            <v>ESCB</v>
          </cell>
          <cell r="C2889">
            <v>2007</v>
          </cell>
          <cell r="D2889" t="str">
            <v>Dec</v>
          </cell>
          <cell r="E2889" t="str">
            <v>PDF</v>
          </cell>
          <cell r="F2889" t="str">
            <v>PL</v>
          </cell>
          <cell r="G2889">
            <v>-2.9425507658960477</v>
          </cell>
          <cell r="H2889">
            <v>-1.5278378529664705</v>
          </cell>
          <cell r="I2889">
            <v>-1.0822547571482199</v>
          </cell>
          <cell r="J2889">
            <v>-1.7302244385163455E-2</v>
          </cell>
          <cell r="K2889">
            <v>-0.64019471837395725</v>
          </cell>
          <cell r="L2889">
            <v>-0.34277805444350307</v>
          </cell>
          <cell r="M2889" t="str">
            <v>.</v>
          </cell>
          <cell r="N2889" t="str">
            <v>.</v>
          </cell>
        </row>
        <row r="2890">
          <cell r="A2890" t="str">
            <v>ESCB_2007_Dec_RO_PDF</v>
          </cell>
          <cell r="B2890" t="str">
            <v>ESCB</v>
          </cell>
          <cell r="C2890">
            <v>2007</v>
          </cell>
          <cell r="D2890" t="str">
            <v>Dec</v>
          </cell>
          <cell r="E2890" t="str">
            <v>PDF</v>
          </cell>
          <cell r="F2890" t="str">
            <v>RO</v>
          </cell>
          <cell r="G2890">
            <v>-7.5170971341270112E-2</v>
          </cell>
          <cell r="H2890">
            <v>-0.27870374292044586</v>
          </cell>
          <cell r="I2890">
            <v>-1.0376206858284318</v>
          </cell>
          <cell r="J2890">
            <v>-2.0647183229211894</v>
          </cell>
          <cell r="K2890">
            <v>-3.0571142888668712</v>
          </cell>
          <cell r="L2890">
            <v>-4.1440726773739591</v>
          </cell>
        </row>
        <row r="2891">
          <cell r="A2891" t="str">
            <v>ESCB_2007_Dec_SK_PDF</v>
          </cell>
          <cell r="B2891" t="str">
            <v>ESCB</v>
          </cell>
          <cell r="C2891">
            <v>2007</v>
          </cell>
          <cell r="D2891" t="str">
            <v>Dec</v>
          </cell>
          <cell r="E2891" t="str">
            <v>PDF</v>
          </cell>
          <cell r="F2891" t="str">
            <v>SK</v>
          </cell>
          <cell r="G2891">
            <v>-0.1833025748283558</v>
          </cell>
          <cell r="H2891">
            <v>-1.0830128034654256</v>
          </cell>
          <cell r="I2891">
            <v>-2.2288263306284208</v>
          </cell>
          <cell r="J2891">
            <v>-1.0340982253450626</v>
          </cell>
          <cell r="K2891">
            <v>-0.78483052838715472</v>
          </cell>
          <cell r="L2891">
            <v>-0.4011455450175298</v>
          </cell>
          <cell r="M2891" t="str">
            <v>.</v>
          </cell>
          <cell r="N2891" t="str">
            <v>.</v>
          </cell>
        </row>
        <row r="2892">
          <cell r="A2892" t="str">
            <v>ESCB_2007_Dec_SE_PDF</v>
          </cell>
          <cell r="B2892" t="str">
            <v>ESCB</v>
          </cell>
          <cell r="C2892">
            <v>2007</v>
          </cell>
          <cell r="D2892" t="str">
            <v>Dec</v>
          </cell>
          <cell r="E2892" t="str">
            <v>PDF</v>
          </cell>
          <cell r="F2892" t="str">
            <v>SE</v>
          </cell>
          <cell r="G2892">
            <v>2.4457945557523892</v>
          </cell>
          <cell r="H2892">
            <v>4.0504435982590836</v>
          </cell>
          <cell r="I2892">
            <v>4.1503016160347714</v>
          </cell>
          <cell r="J2892">
            <v>4.2427666080569786</v>
          </cell>
          <cell r="K2892">
            <v>4.5427272182953233</v>
          </cell>
          <cell r="L2892">
            <v>4.2665889119677276</v>
          </cell>
          <cell r="M2892" t="str">
            <v>.</v>
          </cell>
          <cell r="N2892" t="str">
            <v>.</v>
          </cell>
        </row>
        <row r="2893">
          <cell r="A2893" t="str">
            <v>ESCB_2007_Dec_GB_PDF</v>
          </cell>
          <cell r="B2893" t="str">
            <v>ESCB</v>
          </cell>
          <cell r="C2893">
            <v>2007</v>
          </cell>
          <cell r="D2893" t="str">
            <v>Dec</v>
          </cell>
          <cell r="E2893" t="str">
            <v>PDF</v>
          </cell>
          <cell r="F2893" t="str">
            <v>GB</v>
          </cell>
          <cell r="G2893">
            <v>-1.4322190444856417</v>
          </cell>
          <cell r="H2893">
            <v>-1.2256664481764552</v>
          </cell>
          <cell r="I2893">
            <v>-0.66310258759977814</v>
          </cell>
          <cell r="J2893">
            <v>-0.60833167449435199</v>
          </cell>
          <cell r="K2893">
            <v>-0.35176359748559688</v>
          </cell>
          <cell r="L2893">
            <v>-9.9942484366249792E-2</v>
          </cell>
          <cell r="M2893" t="str">
            <v>.</v>
          </cell>
          <cell r="N2893" t="str">
            <v>.</v>
          </cell>
        </row>
        <row r="2894">
          <cell r="A2894" t="str">
            <v>ESCB_2007_Dec_I4_PDF</v>
          </cell>
          <cell r="B2894" t="str">
            <v>ESCB</v>
          </cell>
          <cell r="C2894">
            <v>2007</v>
          </cell>
          <cell r="D2894" t="str">
            <v>Dec</v>
          </cell>
          <cell r="E2894" t="str">
            <v>PDF</v>
          </cell>
          <cell r="F2894" t="str">
            <v>I4</v>
          </cell>
          <cell r="G2894">
            <v>0.2711489767342235</v>
          </cell>
          <cell r="H2894">
            <v>0.43271855026313577</v>
          </cell>
          <cell r="I2894">
            <v>1.3466299959915393</v>
          </cell>
          <cell r="J2894">
            <v>2.1715735766300015</v>
          </cell>
          <cell r="K2894">
            <v>2.0546227257011713</v>
          </cell>
          <cell r="L2894">
            <v>2.1595761581410549</v>
          </cell>
          <cell r="M2894" t="str">
            <v>.</v>
          </cell>
          <cell r="N2894" t="str">
            <v>.</v>
          </cell>
        </row>
        <row r="2895">
          <cell r="A2895" t="str">
            <v>ESCB_2007_Dec_D3_PDF</v>
          </cell>
          <cell r="B2895" t="str">
            <v>ESCB</v>
          </cell>
          <cell r="C2895">
            <v>2007</v>
          </cell>
          <cell r="D2895" t="str">
            <v>Dec</v>
          </cell>
          <cell r="E2895" t="str">
            <v>PDF</v>
          </cell>
          <cell r="F2895" t="str">
            <v>D3</v>
          </cell>
          <cell r="G2895">
            <v>1.0440242640665428E-2</v>
          </cell>
          <cell r="H2895">
            <v>0.2574784943580532</v>
          </cell>
          <cell r="I2895">
            <v>1.009375406063064</v>
          </cell>
          <cell r="J2895">
            <v>1.6462706359901815</v>
          </cell>
          <cell r="K2895">
            <v>1.5880671933552351</v>
          </cell>
          <cell r="L2895">
            <v>1.6756516159004617</v>
          </cell>
          <cell r="M2895" t="str">
            <v>.</v>
          </cell>
          <cell r="N2895" t="str">
            <v>.</v>
          </cell>
        </row>
        <row r="2896">
          <cell r="A2896" t="str">
            <v>ESCB_2007_Dec_BE_YEN</v>
          </cell>
          <cell r="B2896" t="str">
            <v>ESCB</v>
          </cell>
          <cell r="C2896">
            <v>2007</v>
          </cell>
          <cell r="D2896" t="str">
            <v>Dec</v>
          </cell>
          <cell r="E2896" t="str">
            <v>YEN</v>
          </cell>
          <cell r="F2896" t="str">
            <v>BE</v>
          </cell>
          <cell r="G2896">
            <v>-5.4468816202325225</v>
          </cell>
          <cell r="H2896">
            <v>-4.2375297732058446</v>
          </cell>
          <cell r="I2896">
            <v>-4.8535644942455303</v>
          </cell>
          <cell r="J2896">
            <v>-4.7278172254721529</v>
          </cell>
          <cell r="K2896">
            <v>-4.6121262000095973</v>
          </cell>
          <cell r="L2896">
            <v>-4.1683903431833942</v>
          </cell>
        </row>
        <row r="2897">
          <cell r="A2897" t="str">
            <v>ESCB_2007_Dec_DE_YEN</v>
          </cell>
          <cell r="B2897" t="str">
            <v>ESCB</v>
          </cell>
          <cell r="C2897">
            <v>2007</v>
          </cell>
          <cell r="D2897" t="str">
            <v>Dec</v>
          </cell>
          <cell r="E2897" t="str">
            <v>YEN</v>
          </cell>
          <cell r="F2897" t="str">
            <v>DE</v>
          </cell>
          <cell r="G2897">
            <v>-2.1905906275995934</v>
          </cell>
          <cell r="H2897">
            <v>-1.5104920405209841</v>
          </cell>
          <cell r="I2897">
            <v>-3.4571861356143634</v>
          </cell>
          <cell r="J2897">
            <v>-4.5590388424769612</v>
          </cell>
          <cell r="K2897">
            <v>-3.499487247072778</v>
          </cell>
          <cell r="L2897">
            <v>-3.5228249450864291</v>
          </cell>
        </row>
        <row r="2898">
          <cell r="A2898" t="str">
            <v>ESCB_2007_Dec_IE_YEN</v>
          </cell>
          <cell r="B2898" t="str">
            <v>ESCB</v>
          </cell>
          <cell r="C2898">
            <v>2007</v>
          </cell>
          <cell r="D2898" t="str">
            <v>Dec</v>
          </cell>
          <cell r="E2898" t="str">
            <v>YEN</v>
          </cell>
          <cell r="F2898" t="str">
            <v>IE</v>
          </cell>
          <cell r="G2898">
            <v>-6.519478097451457</v>
          </cell>
          <cell r="H2898">
            <v>-8.7513972875786177</v>
          </cell>
          <cell r="I2898">
            <v>-8.1778102515201425</v>
          </cell>
          <cell r="J2898">
            <v>-7.0702040582696544</v>
          </cell>
          <cell r="K2898">
            <v>-5.3710900955323782</v>
          </cell>
          <cell r="L2898">
            <v>-6.1343250263820117</v>
          </cell>
        </row>
        <row r="2899">
          <cell r="A2899" t="str">
            <v>ESCB_2007_Dec_GR_YEN</v>
          </cell>
          <cell r="B2899" t="str">
            <v>ESCB</v>
          </cell>
          <cell r="C2899">
            <v>2007</v>
          </cell>
          <cell r="D2899" t="str">
            <v>Dec</v>
          </cell>
          <cell r="E2899" t="str">
            <v>YEN</v>
          </cell>
          <cell r="F2899" t="str">
            <v>GR</v>
          </cell>
          <cell r="G2899">
            <v>-8.1555314204299947</v>
          </cell>
          <cell r="H2899">
            <v>-7.225806451612903</v>
          </cell>
          <cell r="I2899">
            <v>-7.7418445286970883</v>
          </cell>
          <cell r="J2899">
            <v>-7.5458238194265892</v>
          </cell>
          <cell r="K2899">
            <v>-8.0401415447037117</v>
          </cell>
          <cell r="L2899">
            <v>-7.3110682469248971</v>
          </cell>
        </row>
        <row r="2900">
          <cell r="A2900" t="str">
            <v>ESCB_2007_Dec_ES_YEN</v>
          </cell>
          <cell r="B2900" t="str">
            <v>ESCB</v>
          </cell>
          <cell r="C2900">
            <v>2007</v>
          </cell>
          <cell r="D2900" t="str">
            <v>Dec</v>
          </cell>
          <cell r="E2900" t="str">
            <v>YEN</v>
          </cell>
          <cell r="F2900" t="str">
            <v>ES</v>
          </cell>
          <cell r="G2900">
            <v>-7.422512130729606</v>
          </cell>
          <cell r="H2900">
            <v>-8.014819711738534</v>
          </cell>
          <cell r="I2900">
            <v>-7.9810666519896527</v>
          </cell>
          <cell r="J2900">
            <v>-7.2188909979468967</v>
          </cell>
          <cell r="K2900">
            <v>-5.8377893223600639</v>
          </cell>
          <cell r="L2900">
            <v>-5.095008120966467</v>
          </cell>
        </row>
        <row r="2901">
          <cell r="A2901" t="str">
            <v>ESCB_2007_Dec_FR_YEN</v>
          </cell>
          <cell r="B2901" t="str">
            <v>ESCB</v>
          </cell>
          <cell r="C2901">
            <v>2007</v>
          </cell>
          <cell r="D2901" t="str">
            <v>Dec</v>
          </cell>
          <cell r="E2901" t="str">
            <v>YEN</v>
          </cell>
          <cell r="F2901" t="str">
            <v>FR</v>
          </cell>
          <cell r="G2901">
            <v>4.0992241101470146</v>
          </cell>
          <cell r="H2901">
            <v>3.4774354004273005</v>
          </cell>
          <cell r="I2901">
            <v>4.309391145751178</v>
          </cell>
          <cell r="J2901">
            <v>4.105526811333875</v>
          </cell>
          <cell r="K2901">
            <v>4.0726278572537957</v>
          </cell>
          <cell r="L2901">
            <v>3.7250165479127997</v>
          </cell>
        </row>
        <row r="2902">
          <cell r="A2902" t="str">
            <v>ESCB_2007_Dec_IT_YEN</v>
          </cell>
          <cell r="B2902" t="str">
            <v>ESCB</v>
          </cell>
          <cell r="C2902">
            <v>2007</v>
          </cell>
          <cell r="D2902" t="str">
            <v>Dec</v>
          </cell>
          <cell r="E2902" t="str">
            <v>YEN</v>
          </cell>
          <cell r="F2902" t="str">
            <v>IT</v>
          </cell>
          <cell r="G2902">
            <v>-4.132612026473879</v>
          </cell>
          <cell r="H2902">
            <v>-2.3378704229079514</v>
          </cell>
          <cell r="I2902">
            <v>-3.6789342313119446</v>
          </cell>
          <cell r="J2902">
            <v>-4.4307954244303751</v>
          </cell>
          <cell r="K2902">
            <v>-3.8705896326064906</v>
          </cell>
          <cell r="L2902">
            <v>-3.4429302491236622</v>
          </cell>
        </row>
        <row r="2903">
          <cell r="A2903" t="str">
            <v>ESCB_2007_Dec_CY_YEN</v>
          </cell>
          <cell r="B2903" t="str">
            <v>ESCB</v>
          </cell>
          <cell r="C2903">
            <v>2007</v>
          </cell>
          <cell r="D2903" t="str">
            <v>Dec</v>
          </cell>
          <cell r="E2903" t="str">
            <v>YEN</v>
          </cell>
          <cell r="F2903" t="str">
            <v>CY</v>
          </cell>
          <cell r="G2903">
            <v>-7.5877097406842466</v>
          </cell>
          <cell r="H2903">
            <v>-6.3909368332928267</v>
          </cell>
          <cell r="I2903">
            <v>-6.3535175337284757</v>
          </cell>
          <cell r="J2903">
            <v>-6.4823323030657285</v>
          </cell>
          <cell r="K2903">
            <v>-7.4549754003743258</v>
          </cell>
          <cell r="L2903">
            <v>-6.7145732731197967</v>
          </cell>
        </row>
        <row r="2904">
          <cell r="A2904" t="str">
            <v>ESCB_2007_Dec_LU_YEN</v>
          </cell>
          <cell r="B2904" t="str">
            <v>ESCB</v>
          </cell>
          <cell r="C2904">
            <v>2007</v>
          </cell>
          <cell r="D2904" t="str">
            <v>Dec</v>
          </cell>
          <cell r="E2904" t="str">
            <v>YEN</v>
          </cell>
          <cell r="F2904" t="str">
            <v>LU</v>
          </cell>
          <cell r="G2904">
            <v>-6.6614020306527042</v>
          </cell>
          <cell r="H2904">
            <v>-9.449394408424773</v>
          </cell>
          <cell r="I2904">
            <v>-12.72158015501898</v>
          </cell>
          <cell r="J2904">
            <v>-8.2594264960083752</v>
          </cell>
          <cell r="K2904">
            <v>-7.2719970129930847</v>
          </cell>
          <cell r="L2904">
            <v>-7.1702361291331513</v>
          </cell>
        </row>
        <row r="2905">
          <cell r="A2905" t="str">
            <v>ESCB_2007_Dec_MT_YEN</v>
          </cell>
          <cell r="B2905" t="str">
            <v>ESCB</v>
          </cell>
          <cell r="C2905">
            <v>2007</v>
          </cell>
          <cell r="D2905" t="str">
            <v>Dec</v>
          </cell>
          <cell r="E2905" t="str">
            <v>YEN</v>
          </cell>
          <cell r="F2905" t="str">
            <v>MT</v>
          </cell>
          <cell r="G2905">
            <v>-1.8214071875358213</v>
          </cell>
          <cell r="H2905">
            <v>-6.0773875246188931</v>
          </cell>
          <cell r="I2905">
            <v>-6.0228884997746874</v>
          </cell>
          <cell r="J2905">
            <v>-6.4056056987747958</v>
          </cell>
          <cell r="K2905">
            <v>-5.6798554083976658</v>
          </cell>
          <cell r="L2905">
            <v>-5.2341882822180388</v>
          </cell>
        </row>
        <row r="2906">
          <cell r="A2906" t="str">
            <v>ESCB_2007_Dec_NL_YEN</v>
          </cell>
          <cell r="B2906" t="str">
            <v>ESCB</v>
          </cell>
          <cell r="C2906">
            <v>2007</v>
          </cell>
          <cell r="D2906" t="str">
            <v>Dec</v>
          </cell>
          <cell r="E2906" t="str">
            <v>YEN</v>
          </cell>
          <cell r="F2906" t="str">
            <v>NL</v>
          </cell>
          <cell r="G2906">
            <v>-2.9854595393598844</v>
          </cell>
          <cell r="H2906">
            <v>-3.6198247499918565</v>
          </cell>
          <cell r="I2906">
            <v>-4.9826706800480975</v>
          </cell>
          <cell r="J2906">
            <v>-4.4673269402085625</v>
          </cell>
          <cell r="K2906">
            <v>-5.0511112623926451</v>
          </cell>
          <cell r="L2906">
            <v>-5.1684120950427106</v>
          </cell>
        </row>
        <row r="2907">
          <cell r="A2907" t="str">
            <v>ESCB_2007_Dec_AT_YEN</v>
          </cell>
          <cell r="B2907" t="str">
            <v>ESCB</v>
          </cell>
          <cell r="C2907">
            <v>2007</v>
          </cell>
          <cell r="D2907" t="str">
            <v>Dec</v>
          </cell>
          <cell r="E2907" t="str">
            <v>YEN</v>
          </cell>
          <cell r="F2907" t="str">
            <v>AT</v>
          </cell>
          <cell r="G2907">
            <v>-4.4099038355255908</v>
          </cell>
          <cell r="H2907">
            <v>-3.8877980055820665</v>
          </cell>
          <cell r="I2907">
            <v>-5.1225267506922325</v>
          </cell>
          <cell r="J2907">
            <v>-5.6301503079521602</v>
          </cell>
          <cell r="K2907">
            <v>-4.5958184725487188</v>
          </cell>
          <cell r="L2907">
            <v>-4.1482854104591542</v>
          </cell>
        </row>
        <row r="2908">
          <cell r="A2908" t="str">
            <v>ESCB_2007_Dec_PT_YEN</v>
          </cell>
          <cell r="B2908" t="str">
            <v>ESCB</v>
          </cell>
          <cell r="C2908">
            <v>2007</v>
          </cell>
          <cell r="D2908" t="str">
            <v>Dec</v>
          </cell>
          <cell r="E2908" t="str">
            <v>YEN</v>
          </cell>
          <cell r="F2908" t="str">
            <v>PT</v>
          </cell>
          <cell r="G2908">
            <v>-4.0018876896799762</v>
          </cell>
          <cell r="H2908">
            <v>-3.4356960479573631</v>
          </cell>
          <cell r="I2908">
            <v>-3.856994710215603</v>
          </cell>
          <cell r="J2908">
            <v>-4.9217269543718443</v>
          </cell>
          <cell r="K2908">
            <v>-4.2188339680923557</v>
          </cell>
          <cell r="L2908">
            <v>-4.7593199435806337</v>
          </cell>
        </row>
        <row r="2909">
          <cell r="A2909" t="str">
            <v>ESCB_2007_Dec_SI_YEN</v>
          </cell>
          <cell r="B2909" t="str">
            <v>ESCB</v>
          </cell>
          <cell r="C2909">
            <v>2007</v>
          </cell>
          <cell r="D2909" t="str">
            <v>Dec</v>
          </cell>
          <cell r="E2909" t="str">
            <v>YEN</v>
          </cell>
          <cell r="F2909" t="str">
            <v>SI</v>
          </cell>
          <cell r="G2909">
            <v>-7.9341317365269459</v>
          </cell>
          <cell r="H2909">
            <v>-5.8702252877010155</v>
          </cell>
          <cell r="I2909">
            <v>-7.8072442729171829</v>
          </cell>
          <cell r="J2909">
            <v>-9.5070871650026376</v>
          </cell>
          <cell r="K2909">
            <v>-8.2172443416797716</v>
          </cell>
          <cell r="L2909">
            <v>-7.2423457192441338</v>
          </cell>
        </row>
        <row r="2910">
          <cell r="A2910" t="str">
            <v>ESCB_2007_Dec_FI_YEN</v>
          </cell>
          <cell r="B2910" t="str">
            <v>ESCB</v>
          </cell>
          <cell r="C2910">
            <v>2007</v>
          </cell>
          <cell r="D2910" t="str">
            <v>Dec</v>
          </cell>
          <cell r="E2910" t="str">
            <v>YEN</v>
          </cell>
          <cell r="F2910" t="str">
            <v>FI</v>
          </cell>
          <cell r="G2910">
            <v>-4.3902205045978429</v>
          </cell>
          <cell r="H2910">
            <v>-3.1619022613147791</v>
          </cell>
          <cell r="I2910">
            <v>-6.2992326389330753</v>
          </cell>
          <cell r="J2910">
            <v>-5.5584154385796891</v>
          </cell>
          <cell r="K2910">
            <v>-4.2648626579263729</v>
          </cell>
          <cell r="L2910">
            <v>-3.6009332731455546</v>
          </cell>
        </row>
        <row r="2911">
          <cell r="A2911" t="str">
            <v>ESCB_2007_Dec_BG_YEN</v>
          </cell>
          <cell r="B2911" t="str">
            <v>ESCB</v>
          </cell>
          <cell r="C2911">
            <v>2007</v>
          </cell>
          <cell r="D2911" t="str">
            <v>Dec</v>
          </cell>
          <cell r="E2911" t="str">
            <v>YEN</v>
          </cell>
          <cell r="F2911" t="str">
            <v>BG</v>
          </cell>
          <cell r="G2911">
            <v>-12.114891177689429</v>
          </cell>
          <cell r="H2911">
            <v>-10.238278489046609</v>
          </cell>
          <cell r="I2911">
            <v>-14.704628153899961</v>
          </cell>
          <cell r="J2911">
            <v>-13.877949367506325</v>
          </cell>
          <cell r="K2911">
            <v>-13.817983814216603</v>
          </cell>
          <cell r="L2911">
            <v>-11.392655131930704</v>
          </cell>
        </row>
        <row r="2912">
          <cell r="A2912" t="str">
            <v>ESCB_2007_Dec_CZ_YEN</v>
          </cell>
          <cell r="B2912" t="str">
            <v>ESCB</v>
          </cell>
          <cell r="C2912">
            <v>2007</v>
          </cell>
          <cell r="D2912" t="str">
            <v>Dec</v>
          </cell>
          <cell r="E2912" t="str">
            <v>YEN</v>
          </cell>
          <cell r="F2912" t="str">
            <v>CZ</v>
          </cell>
          <cell r="G2912">
            <v>-9.2216475043750563</v>
          </cell>
          <cell r="H2912">
            <v>-6.144746873803185</v>
          </cell>
          <cell r="I2912">
            <v>-8.1618704819256944</v>
          </cell>
          <cell r="J2912">
            <v>-8.8483452037024666</v>
          </cell>
          <cell r="K2912">
            <v>-7.9685187022550279</v>
          </cell>
          <cell r="L2912">
            <v>-8.1176235468273692</v>
          </cell>
        </row>
        <row r="2913">
          <cell r="A2913" t="str">
            <v>ESCB_2007_Dec_DK_YEN</v>
          </cell>
          <cell r="B2913" t="str">
            <v>ESCB</v>
          </cell>
          <cell r="C2913">
            <v>2007</v>
          </cell>
          <cell r="D2913" t="str">
            <v>Dec</v>
          </cell>
          <cell r="E2913" t="str">
            <v>YEN</v>
          </cell>
          <cell r="F2913" t="str">
            <v>DK</v>
          </cell>
          <cell r="G2913">
            <v>-4.1915086075495704</v>
          </cell>
          <cell r="H2913">
            <v>-6.3429535034627271</v>
          </cell>
          <cell r="I2913">
            <v>-5.814939483288315</v>
          </cell>
          <cell r="J2913">
            <v>-3.6926977848197615</v>
          </cell>
          <cell r="K2913">
            <v>-4.6941138886670393</v>
          </cell>
          <cell r="L2913">
            <v>-3.8893532048081938</v>
          </cell>
        </row>
        <row r="2914">
          <cell r="A2914" t="str">
            <v>ESCB_2007_Dec_EE_YEN</v>
          </cell>
          <cell r="B2914" t="str">
            <v>ESCB</v>
          </cell>
          <cell r="C2914">
            <v>2007</v>
          </cell>
          <cell r="D2914" t="str">
            <v>Dec</v>
          </cell>
          <cell r="E2914" t="str">
            <v>YEN</v>
          </cell>
          <cell r="F2914" t="str">
            <v>EE</v>
          </cell>
          <cell r="G2914">
            <v>-10.229394897434013</v>
          </cell>
          <cell r="H2914">
            <v>-16.988053867652063</v>
          </cell>
          <cell r="I2914">
            <v>-18.056125706987775</v>
          </cell>
          <cell r="J2914">
            <v>-16.753420489614168</v>
          </cell>
          <cell r="K2914">
            <v>-12.30349599670404</v>
          </cell>
          <cell r="L2914">
            <v>-11.002465610734077</v>
          </cell>
        </row>
        <row r="2915">
          <cell r="A2915" t="str">
            <v>ESCB_2007_Dec_LV_YEN</v>
          </cell>
          <cell r="B2915" t="str">
            <v>ESCB</v>
          </cell>
          <cell r="C2915">
            <v>2007</v>
          </cell>
          <cell r="D2915" t="str">
            <v>Dec</v>
          </cell>
          <cell r="E2915" t="str">
            <v>YEN</v>
          </cell>
          <cell r="F2915" t="str">
            <v>LV</v>
          </cell>
          <cell r="G2915">
            <v>-16.299077115595182</v>
          </cell>
          <cell r="H2915">
            <v>-21.842636180228649</v>
          </cell>
          <cell r="I2915">
            <v>-24.351473672590792</v>
          </cell>
          <cell r="J2915">
            <v>-27.048379937860631</v>
          </cell>
          <cell r="K2915">
            <v>-19.745667970933482</v>
          </cell>
          <cell r="L2915">
            <v>-14.20235733457813</v>
          </cell>
        </row>
        <row r="2916">
          <cell r="A2916" t="str">
            <v>ESCB_2007_Dec_LT_YEN</v>
          </cell>
          <cell r="B2916" t="str">
            <v>ESCB</v>
          </cell>
          <cell r="C2916">
            <v>2007</v>
          </cell>
          <cell r="D2916" t="str">
            <v>Dec</v>
          </cell>
          <cell r="E2916" t="str">
            <v>YEN</v>
          </cell>
          <cell r="F2916" t="str">
            <v>LT</v>
          </cell>
          <cell r="G2916">
            <v>-10.180621083022322</v>
          </cell>
          <cell r="H2916">
            <v>-14.049243453113267</v>
          </cell>
          <cell r="I2916">
            <v>-14.745026618100308</v>
          </cell>
          <cell r="J2916">
            <v>-17.469018985409924</v>
          </cell>
          <cell r="K2916">
            <v>-15.466724870859448</v>
          </cell>
          <cell r="L2916">
            <v>-10.322789709615281</v>
          </cell>
        </row>
        <row r="2917">
          <cell r="A2917" t="str">
            <v>ESCB_2007_Dec_HU_YEN</v>
          </cell>
          <cell r="B2917" t="str">
            <v>ESCB</v>
          </cell>
          <cell r="C2917">
            <v>2007</v>
          </cell>
          <cell r="D2917" t="str">
            <v>Dec</v>
          </cell>
          <cell r="E2917" t="str">
            <v>YEN</v>
          </cell>
          <cell r="F2917" t="str">
            <v>HU</v>
          </cell>
          <cell r="G2917">
            <v>-9.3785670464828659</v>
          </cell>
          <cell r="H2917">
            <v>-6.4583332327723291</v>
          </cell>
          <cell r="I2917">
            <v>-7.7176742420910518</v>
          </cell>
          <cell r="J2917">
            <v>-9.1594432515911954</v>
          </cell>
          <cell r="K2917">
            <v>-6.4169718731852505</v>
          </cell>
          <cell r="L2917">
            <v>-6.6536364489540478</v>
          </cell>
        </row>
        <row r="2918">
          <cell r="A2918" t="str">
            <v>ESCB_2007_Dec_PL_YEN</v>
          </cell>
          <cell r="B2918" t="str">
            <v>ESCB</v>
          </cell>
          <cell r="C2918">
            <v>2007</v>
          </cell>
          <cell r="D2918" t="str">
            <v>Dec</v>
          </cell>
          <cell r="E2918" t="str">
            <v>YEN</v>
          </cell>
          <cell r="F2918" t="str">
            <v>PL</v>
          </cell>
          <cell r="G2918">
            <v>-9.6520691307421167</v>
          </cell>
          <cell r="H2918">
            <v>-6.2763239585609245</v>
          </cell>
          <cell r="I2918">
            <v>-7.9006477942935076</v>
          </cell>
          <cell r="J2918">
            <v>-9.5741911386029344</v>
          </cell>
          <cell r="K2918">
            <v>-9.7062147768053517</v>
          </cell>
          <cell r="L2918">
            <v>-9.1894110114433136</v>
          </cell>
        </row>
        <row r="2919">
          <cell r="A2919" t="str">
            <v>ESCB_2007_Dec_RO_YEN</v>
          </cell>
          <cell r="B2919" t="str">
            <v>ESCB</v>
          </cell>
          <cell r="C2919">
            <v>2007</v>
          </cell>
          <cell r="D2919" t="str">
            <v>Dec</v>
          </cell>
          <cell r="E2919" t="str">
            <v>YEN</v>
          </cell>
          <cell r="F2919" t="str">
            <v>RO</v>
          </cell>
          <cell r="G2919">
            <v>-24.704248935032972</v>
          </cell>
          <cell r="H2919">
            <v>-16.915944485507051</v>
          </cell>
          <cell r="I2919">
            <v>-18.875408873110647</v>
          </cell>
          <cell r="J2919">
            <v>-12.734610914145863</v>
          </cell>
          <cell r="K2919">
            <v>-13.865706656276979</v>
          </cell>
          <cell r="L2919">
            <v>-13.569378578245631</v>
          </cell>
        </row>
        <row r="2920">
          <cell r="A2920" t="str">
            <v>ESCB_2007_Dec_SK_YEN</v>
          </cell>
          <cell r="B2920" t="str">
            <v>ESCB</v>
          </cell>
          <cell r="C2920">
            <v>2007</v>
          </cell>
          <cell r="D2920" t="str">
            <v>Dec</v>
          </cell>
          <cell r="E2920" t="str">
            <v>YEN</v>
          </cell>
          <cell r="F2920" t="str">
            <v>SK</v>
          </cell>
          <cell r="G2920">
            <v>-11.386661409606514</v>
          </cell>
          <cell r="H2920">
            <v>-9.0783243970880161</v>
          </cell>
          <cell r="I2920">
            <v>-11.733109989153714</v>
          </cell>
          <cell r="J2920">
            <v>-9.7865535291306855</v>
          </cell>
          <cell r="K2920">
            <v>-10.032557843410604</v>
          </cell>
          <cell r="L2920">
            <v>-9.6362693163339621</v>
          </cell>
        </row>
        <row r="2921">
          <cell r="A2921" t="str">
            <v>ESCB_2007_Dec_SE_YEN</v>
          </cell>
          <cell r="B2921" t="str">
            <v>ESCB</v>
          </cell>
          <cell r="C2921">
            <v>2007</v>
          </cell>
          <cell r="D2921" t="str">
            <v>Dec</v>
          </cell>
          <cell r="E2921" t="str">
            <v>YEN</v>
          </cell>
          <cell r="F2921" t="str">
            <v>SE</v>
          </cell>
          <cell r="G2921">
            <v>-4.2954558669080791</v>
          </cell>
          <cell r="H2921">
            <v>-4.1126197634671522</v>
          </cell>
          <cell r="I2921">
            <v>-6.0361791048800111</v>
          </cell>
          <cell r="J2921">
            <v>-6.084867781220491</v>
          </cell>
          <cell r="K2921">
            <v>-5.6329213789099661</v>
          </cell>
          <cell r="L2921">
            <v>-4.9431973957463438</v>
          </cell>
        </row>
        <row r="2922">
          <cell r="A2922" t="str">
            <v>ESCB_2007_Dec_GB_YEN</v>
          </cell>
          <cell r="B2922" t="str">
            <v>ESCB</v>
          </cell>
          <cell r="C2922">
            <v>2007</v>
          </cell>
          <cell r="D2922" t="str">
            <v>Dec</v>
          </cell>
          <cell r="E2922" t="str">
            <v>YEN</v>
          </cell>
          <cell r="F2922" t="str">
            <v>GB</v>
          </cell>
          <cell r="G2922">
            <v>-5.8873135369600265</v>
          </cell>
          <cell r="H2922">
            <v>-4.1812144110307887</v>
          </cell>
          <cell r="I2922">
            <v>-5.5549545307021173</v>
          </cell>
          <cell r="J2922">
            <v>-4.9649205879826139</v>
          </cell>
          <cell r="K2922">
            <v>-5.3995029571424951</v>
          </cell>
          <cell r="L2922">
            <v>-5.7124936390508898</v>
          </cell>
        </row>
        <row r="2923">
          <cell r="A2923" t="str">
            <v>ESCB_2007_Dec_I3_YEN</v>
          </cell>
          <cell r="B2923" t="str">
            <v>ESCB</v>
          </cell>
          <cell r="C2923">
            <v>2007</v>
          </cell>
          <cell r="D2923" t="str">
            <v>Dec</v>
          </cell>
          <cell r="E2923" t="str">
            <v>YEN</v>
          </cell>
          <cell r="F2923" t="str">
            <v>I3</v>
          </cell>
          <cell r="G2923">
            <v>-4.0496939732214479</v>
          </cell>
          <cell r="H2923">
            <v>-3.4729555241978449</v>
          </cell>
          <cell r="I2923">
            <v>-4.6971511427211201</v>
          </cell>
          <cell r="J2923">
            <v>-4.9695565227029057</v>
          </cell>
          <cell r="K2923">
            <v>-4.3583463559414302</v>
          </cell>
          <cell r="L2923">
            <v>-4.1047477283379994</v>
          </cell>
        </row>
        <row r="2924">
          <cell r="A2924" t="str">
            <v>ESCB_2007_Dec_D3_YEN</v>
          </cell>
          <cell r="B2924" t="str">
            <v>ESCB</v>
          </cell>
          <cell r="C2924">
            <v>2007</v>
          </cell>
          <cell r="D2924" t="str">
            <v>Dec</v>
          </cell>
          <cell r="E2924" t="str">
            <v>YEN</v>
          </cell>
          <cell r="F2924" t="str">
            <v>D3</v>
          </cell>
          <cell r="G2924">
            <v>-4.7435694483838917</v>
          </cell>
          <cell r="H2924">
            <v>-3.9342736548537189</v>
          </cell>
          <cell r="I2924">
            <v>-5.2312196115631773</v>
          </cell>
          <cell r="J2924">
            <v>-5.323835796426164</v>
          </cell>
          <cell r="K2924">
            <v>-4.7724660717301326</v>
          </cell>
          <cell r="L2924">
            <v>-4.7359271550344628</v>
          </cell>
        </row>
        <row r="2925">
          <cell r="A2925" t="str">
            <v>ESCB_2007_Dec_BE_CAB</v>
          </cell>
          <cell r="B2925" t="str">
            <v>ESCB</v>
          </cell>
          <cell r="C2925">
            <v>2007</v>
          </cell>
          <cell r="D2925" t="str">
            <v>Dec</v>
          </cell>
          <cell r="E2925" t="str">
            <v>CAB</v>
          </cell>
          <cell r="F2925" t="str">
            <v>BE</v>
          </cell>
          <cell r="G2925">
            <v>0.21717680040557782</v>
          </cell>
          <cell r="H2925">
            <v>-1.5688159481733899</v>
          </cell>
          <cell r="I2925">
            <v>0.66331732743419236</v>
          </cell>
          <cell r="J2925">
            <v>-0.3437336471674865</v>
          </cell>
          <cell r="K2925">
            <v>-0.42046870041528694</v>
          </cell>
          <cell r="L2925">
            <v>-0.37460307877365939</v>
          </cell>
          <cell r="M2925" t="str">
            <v>.</v>
          </cell>
          <cell r="N2925" t="str">
            <v>.</v>
          </cell>
        </row>
        <row r="2926">
          <cell r="A2926" t="str">
            <v>ESCB_2007_Dec_DE_CAB</v>
          </cell>
          <cell r="B2926" t="str">
            <v>ESCB</v>
          </cell>
          <cell r="C2926">
            <v>2007</v>
          </cell>
          <cell r="D2926" t="str">
            <v>Dec</v>
          </cell>
          <cell r="E2926" t="str">
            <v>CAB</v>
          </cell>
          <cell r="F2926" t="str">
            <v>DE</v>
          </cell>
          <cell r="G2926">
            <v>-3.3792546847681453</v>
          </cell>
          <cell r="H2926">
            <v>-2.5385520669406603</v>
          </cell>
          <cell r="I2926">
            <v>-1.1137495569071851</v>
          </cell>
          <cell r="J2926">
            <v>5.7396778718893794E-2</v>
          </cell>
          <cell r="K2926">
            <v>-0.28894954666733447</v>
          </cell>
          <cell r="L2926">
            <v>7.4236478695933125E-3</v>
          </cell>
          <cell r="M2926" t="str">
            <v>.</v>
          </cell>
          <cell r="N2926" t="str">
            <v>.</v>
          </cell>
        </row>
        <row r="2927">
          <cell r="A2927" t="str">
            <v>ESCB_2007_Dec_IE_CAB</v>
          </cell>
          <cell r="B2927" t="str">
            <v>ESCB</v>
          </cell>
          <cell r="C2927">
            <v>2007</v>
          </cell>
          <cell r="D2927" t="str">
            <v>Dec</v>
          </cell>
          <cell r="E2927" t="str">
            <v>CAB</v>
          </cell>
          <cell r="F2927" t="str">
            <v>IE</v>
          </cell>
          <cell r="G2927">
            <v>1.8196989944203454</v>
          </cell>
          <cell r="H2927">
            <v>1.0752961875165801</v>
          </cell>
          <cell r="I2927">
            <v>2.4681343338513009</v>
          </cell>
          <cell r="J2927">
            <v>0.17302256734040375</v>
          </cell>
          <cell r="K2927">
            <v>-0.32809665829193718</v>
          </cell>
          <cell r="L2927">
            <v>-0.4950547614458724</v>
          </cell>
          <cell r="M2927" t="str">
            <v>.</v>
          </cell>
          <cell r="N2927" t="str">
            <v>.</v>
          </cell>
        </row>
        <row r="2928">
          <cell r="A2928" t="str">
            <v>ESCB_2007_Dec_GR_CAB</v>
          </cell>
          <cell r="B2928" t="str">
            <v>ESCB</v>
          </cell>
          <cell r="C2928">
            <v>2007</v>
          </cell>
          <cell r="D2928" t="str">
            <v>Dec</v>
          </cell>
          <cell r="E2928" t="str">
            <v>CAB</v>
          </cell>
          <cell r="F2928" t="str">
            <v>GR</v>
          </cell>
          <cell r="G2928">
            <v>-7.5067392037683529</v>
          </cell>
          <cell r="H2928">
            <v>-5.1222454501170969</v>
          </cell>
          <cell r="I2928">
            <v>-2.7003705421162385</v>
          </cell>
          <cell r="J2928">
            <v>-2.6394236075788902</v>
          </cell>
          <cell r="K2928">
            <v>-2.1396026740046419</v>
          </cell>
          <cell r="L2928">
            <v>-1.5840407899914246</v>
          </cell>
          <cell r="M2928" t="str">
            <v>.</v>
          </cell>
          <cell r="N2928" t="str">
            <v>.</v>
          </cell>
        </row>
        <row r="2929">
          <cell r="A2929" t="str">
            <v>ESCB_2007_Dec_ES_CAB</v>
          </cell>
          <cell r="B2929" t="str">
            <v>ESCB</v>
          </cell>
          <cell r="C2929">
            <v>2007</v>
          </cell>
          <cell r="D2929" t="str">
            <v>Dec</v>
          </cell>
          <cell r="E2929" t="str">
            <v>CAB</v>
          </cell>
          <cell r="F2929" t="str">
            <v>ES</v>
          </cell>
          <cell r="G2929">
            <v>-0.15117963031000234</v>
          </cell>
          <cell r="H2929">
            <v>1.0709610848748925</v>
          </cell>
          <cell r="I2929">
            <v>1.7953074873566346</v>
          </cell>
          <cell r="J2929">
            <v>1.7954923769477509</v>
          </cell>
          <cell r="K2929">
            <v>1.2957898572162241</v>
          </cell>
          <cell r="L2929">
            <v>1.038650788087303</v>
          </cell>
          <cell r="M2929" t="str">
            <v>.</v>
          </cell>
          <cell r="N2929" t="str">
            <v>.</v>
          </cell>
        </row>
        <row r="2930">
          <cell r="A2930" t="str">
            <v>ESCB_2007_Dec_FR_CAB</v>
          </cell>
          <cell r="B2930" t="str">
            <v>ESCB</v>
          </cell>
          <cell r="C2930">
            <v>2007</v>
          </cell>
          <cell r="D2930" t="str">
            <v>Dec</v>
          </cell>
          <cell r="E2930" t="str">
            <v>CAB</v>
          </cell>
          <cell r="F2930" t="str">
            <v>FR</v>
          </cell>
          <cell r="G2930">
            <v>-3.4536486976777399</v>
          </cell>
          <cell r="H2930">
            <v>-2.5753662469648888</v>
          </cell>
          <cell r="I2930">
            <v>-2.3751641845184386</v>
          </cell>
          <cell r="J2930">
            <v>-2.6473499233056814</v>
          </cell>
          <cell r="K2930">
            <v>-2.7380314573415254</v>
          </cell>
          <cell r="L2930">
            <v>-2.4918568319703591</v>
          </cell>
          <cell r="M2930" t="str">
            <v>.</v>
          </cell>
          <cell r="N2930" t="str">
            <v>.</v>
          </cell>
        </row>
        <row r="2931">
          <cell r="A2931" t="str">
            <v>ESCB_2007_Dec_IT_CAB</v>
          </cell>
          <cell r="B2931" t="str">
            <v>ESCB</v>
          </cell>
          <cell r="C2931">
            <v>2007</v>
          </cell>
          <cell r="D2931" t="str">
            <v>Dec</v>
          </cell>
          <cell r="E2931" t="str">
            <v>CAB</v>
          </cell>
          <cell r="F2931" t="str">
            <v>IT</v>
          </cell>
          <cell r="G2931">
            <v>-3.1513370760040043</v>
          </cell>
          <cell r="H2931">
            <v>-3.8154962351717656</v>
          </cell>
          <cell r="I2931">
            <v>-4.3657518084148403</v>
          </cell>
          <cell r="J2931">
            <v>-1.9505154477933346</v>
          </cell>
          <cell r="K2931">
            <v>-2.0271454333849084</v>
          </cell>
          <cell r="L2931">
            <v>-1.9761975989987772</v>
          </cell>
          <cell r="M2931" t="str">
            <v>.</v>
          </cell>
          <cell r="N2931" t="str">
            <v>.</v>
          </cell>
        </row>
        <row r="2932">
          <cell r="A2932" t="str">
            <v>ESCB_2007_Dec_CY_CAB</v>
          </cell>
          <cell r="B2932" t="str">
            <v>ESCB</v>
          </cell>
          <cell r="C2932">
            <v>2007</v>
          </cell>
          <cell r="D2932" t="str">
            <v>Dec</v>
          </cell>
          <cell r="E2932" t="str">
            <v>CAB</v>
          </cell>
          <cell r="F2932" t="str">
            <v>CY</v>
          </cell>
          <cell r="G2932">
            <v>-3.9769753303456996</v>
          </cell>
          <cell r="H2932">
            <v>-2.2936362666037122</v>
          </cell>
          <cell r="I2932">
            <v>-1.0121218210438439</v>
          </cell>
          <cell r="J2932">
            <v>-1.172864044102335</v>
          </cell>
          <cell r="K2932">
            <v>-1.072829022286758</v>
          </cell>
          <cell r="L2932">
            <v>-0.63625541438699829</v>
          </cell>
          <cell r="M2932" t="str">
            <v>.</v>
          </cell>
          <cell r="N2932" t="str">
            <v>.</v>
          </cell>
        </row>
        <row r="2933">
          <cell r="A2933" t="str">
            <v>ESCB_2007_Dec_LU_CAB</v>
          </cell>
          <cell r="B2933" t="str">
            <v>ESCB</v>
          </cell>
          <cell r="C2933">
            <v>2007</v>
          </cell>
          <cell r="D2933" t="str">
            <v>Dec</v>
          </cell>
          <cell r="E2933" t="str">
            <v>CAB</v>
          </cell>
          <cell r="F2933" t="str">
            <v>LU</v>
          </cell>
          <cell r="G2933">
            <v>-0.81726220089085255</v>
          </cell>
          <cell r="H2933">
            <v>0.30748717296262562</v>
          </cell>
          <cell r="I2933">
            <v>0.81139675653954679</v>
          </cell>
          <cell r="J2933">
            <v>1.0841275726037898</v>
          </cell>
          <cell r="K2933">
            <v>0.79495351315019724</v>
          </cell>
          <cell r="L2933">
            <v>0.4607610271518135</v>
          </cell>
          <cell r="M2933" t="str">
            <v>.</v>
          </cell>
          <cell r="N2933" t="str">
            <v>.</v>
          </cell>
        </row>
        <row r="2934">
          <cell r="A2934" t="str">
            <v>ESCB_2007_Dec_MT_CAB</v>
          </cell>
          <cell r="B2934" t="str">
            <v>ESCB</v>
          </cell>
          <cell r="C2934">
            <v>2007</v>
          </cell>
          <cell r="D2934" t="str">
            <v>Dec</v>
          </cell>
          <cell r="E2934" t="str">
            <v>CAB</v>
          </cell>
          <cell r="F2934" t="str">
            <v>MT</v>
          </cell>
          <cell r="G2934">
            <v>-4.4654629557025691</v>
          </cell>
          <cell r="H2934">
            <v>-2.4700459521865534</v>
          </cell>
          <cell r="I2934">
            <v>-2.2708982870371619</v>
          </cell>
          <cell r="J2934">
            <v>-2.012820676698301</v>
          </cell>
          <cell r="K2934">
            <v>-1.6891682668381391</v>
          </cell>
          <cell r="L2934">
            <v>-0.75925025872786212</v>
          </cell>
          <cell r="M2934" t="str">
            <v>.</v>
          </cell>
          <cell r="N2934" t="str">
            <v>.</v>
          </cell>
        </row>
        <row r="2935">
          <cell r="A2935" t="str">
            <v>ESCB_2007_Dec_NL_CAB</v>
          </cell>
          <cell r="B2935" t="str">
            <v>ESCB</v>
          </cell>
          <cell r="C2935">
            <v>2007</v>
          </cell>
          <cell r="D2935" t="str">
            <v>Dec</v>
          </cell>
          <cell r="E2935" t="str">
            <v>CAB</v>
          </cell>
          <cell r="F2935" t="str">
            <v>NL</v>
          </cell>
          <cell r="G2935">
            <v>-1.0577838146178808</v>
          </cell>
          <cell r="H2935">
            <v>0.80288258645642996</v>
          </cell>
          <cell r="I2935">
            <v>1.3388242242883919</v>
          </cell>
          <cell r="J2935">
            <v>2.9896256475750688E-2</v>
          </cell>
          <cell r="K2935">
            <v>0.73402405909406299</v>
          </cell>
          <cell r="L2935">
            <v>0.91732169919619611</v>
          </cell>
          <cell r="M2935" t="str">
            <v>.</v>
          </cell>
          <cell r="N2935" t="str">
            <v>.</v>
          </cell>
        </row>
        <row r="2936">
          <cell r="A2936" t="str">
            <v>ESCB_2007_Dec_AT_CAB</v>
          </cell>
          <cell r="B2936" t="str">
            <v>ESCB</v>
          </cell>
          <cell r="C2936">
            <v>2007</v>
          </cell>
          <cell r="D2936" t="str">
            <v>Dec</v>
          </cell>
          <cell r="E2936" t="str">
            <v>CAB</v>
          </cell>
          <cell r="F2936" t="str">
            <v>AT</v>
          </cell>
          <cell r="G2936">
            <v>-0.98949615702453841</v>
          </cell>
          <cell r="H2936">
            <v>-1.3259249952298875</v>
          </cell>
          <cell r="I2936">
            <v>-1.2604984810769124</v>
          </cell>
          <cell r="J2936">
            <v>-0.83155905329928514</v>
          </cell>
          <cell r="K2936">
            <v>-0.89996745498793906</v>
          </cell>
          <cell r="L2936">
            <v>-0.52518802768044393</v>
          </cell>
          <cell r="M2936" t="str">
            <v>.</v>
          </cell>
          <cell r="N2936" t="str">
            <v>.</v>
          </cell>
        </row>
        <row r="2937">
          <cell r="A2937" t="str">
            <v>ESCB_2007_Dec_PT_CAB</v>
          </cell>
          <cell r="B2937" t="str">
            <v>ESCB</v>
          </cell>
          <cell r="C2937">
            <v>2007</v>
          </cell>
          <cell r="D2937" t="str">
            <v>Dec</v>
          </cell>
          <cell r="E2937" t="str">
            <v>CAB</v>
          </cell>
          <cell r="F2937" t="str">
            <v>PT</v>
          </cell>
          <cell r="G2937">
            <v>-2.9969039269007376</v>
          </cell>
          <cell r="H2937">
            <v>-5.7423972120464395</v>
          </cell>
          <cell r="I2937">
            <v>-3.4768431812085261</v>
          </cell>
          <cell r="J2937">
            <v>-2.4020293452871568</v>
          </cell>
          <cell r="K2937">
            <v>-2.0939770307755601</v>
          </cell>
          <cell r="L2937">
            <v>-2.0264453481043496</v>
          </cell>
          <cell r="M2937" t="str">
            <v>.</v>
          </cell>
          <cell r="N2937" t="str">
            <v>.</v>
          </cell>
        </row>
        <row r="2938">
          <cell r="A2938" t="str">
            <v>ESCB_2007_Dec_SI_CAB</v>
          </cell>
          <cell r="B2938" t="str">
            <v>ESCB</v>
          </cell>
          <cell r="C2938">
            <v>2007</v>
          </cell>
          <cell r="D2938" t="str">
            <v>Dec</v>
          </cell>
          <cell r="E2938" t="str">
            <v>CAB</v>
          </cell>
          <cell r="F2938" t="str">
            <v>SI</v>
          </cell>
          <cell r="G2938">
            <v>-1.8673851948919939</v>
          </cell>
          <cell r="H2938">
            <v>-0.87604849206305824</v>
          </cell>
          <cell r="I2938">
            <v>-0.98807839030839462</v>
          </cell>
          <cell r="J2938">
            <v>-1.0817590158703674</v>
          </cell>
          <cell r="K2938">
            <v>-1.3646155730742402</v>
          </cell>
          <cell r="L2938">
            <v>-1.4785117345833541</v>
          </cell>
          <cell r="M2938" t="str">
            <v>.</v>
          </cell>
          <cell r="N2938" t="str">
            <v>.</v>
          </cell>
        </row>
        <row r="2939">
          <cell r="A2939" t="str">
            <v>ESCB_2007_Dec_FI_CAB</v>
          </cell>
          <cell r="B2939" t="str">
            <v>ESCB</v>
          </cell>
          <cell r="C2939">
            <v>2007</v>
          </cell>
          <cell r="D2939" t="str">
            <v>Dec</v>
          </cell>
          <cell r="E2939" t="str">
            <v>CAB</v>
          </cell>
          <cell r="F2939" t="str">
            <v>FI</v>
          </cell>
          <cell r="G2939">
            <v>2.7190471408875365</v>
          </cell>
          <cell r="H2939">
            <v>2.9393815196072226</v>
          </cell>
          <cell r="I2939">
            <v>3.7046137828446626</v>
          </cell>
          <cell r="J2939">
            <v>4.0182209215737563</v>
          </cell>
          <cell r="K2939">
            <v>3.5579810668462799</v>
          </cell>
          <cell r="L2939">
            <v>3.3510589034909519</v>
          </cell>
          <cell r="M2939" t="str">
            <v>.</v>
          </cell>
          <cell r="N2939" t="str">
            <v>.</v>
          </cell>
        </row>
        <row r="2940">
          <cell r="A2940" t="str">
            <v>ESCB_2007_Dec_BG_CAB</v>
          </cell>
          <cell r="B2940" t="str">
            <v>ESCB</v>
          </cell>
          <cell r="C2940">
            <v>2007</v>
          </cell>
          <cell r="D2940" t="str">
            <v>Dec</v>
          </cell>
          <cell r="E2940" t="str">
            <v>CAB</v>
          </cell>
          <cell r="F2940" t="str">
            <v>BG</v>
          </cell>
          <cell r="G2940">
            <v>2.5626471871312786</v>
          </cell>
          <cell r="H2940">
            <v>2.285345928118657</v>
          </cell>
          <cell r="I2940">
            <v>3.4444064232858373</v>
          </cell>
          <cell r="J2940">
            <v>2.9717684650693053</v>
          </cell>
          <cell r="K2940">
            <v>3.0272162879004156</v>
          </cell>
          <cell r="L2940">
            <v>3.0963867365003179</v>
          </cell>
        </row>
        <row r="2941">
          <cell r="A2941" t="str">
            <v>ESCB_2007_Dec_CZ_CAB</v>
          </cell>
          <cell r="B2941" t="str">
            <v>ESCB</v>
          </cell>
          <cell r="C2941">
            <v>2007</v>
          </cell>
          <cell r="D2941" t="str">
            <v>Dec</v>
          </cell>
          <cell r="E2941" t="str">
            <v>CAB</v>
          </cell>
          <cell r="F2941" t="str">
            <v>CZ</v>
          </cell>
          <cell r="G2941">
            <v>-2.0081471814992056</v>
          </cell>
          <cell r="H2941">
            <v>-3.1272464472993011</v>
          </cell>
          <cell r="I2941">
            <v>-2.8670653390663938</v>
          </cell>
          <cell r="J2941">
            <v>-4.1147608043556003</v>
          </cell>
          <cell r="K2941">
            <v>-3.1012962218550046</v>
          </cell>
          <cell r="L2941">
            <v>-3.4034179936706317</v>
          </cell>
          <cell r="M2941" t="str">
            <v>.</v>
          </cell>
          <cell r="N2941" t="str">
            <v>.</v>
          </cell>
        </row>
        <row r="2942">
          <cell r="A2942" t="str">
            <v>ESCB_2007_Dec_DK_CAB</v>
          </cell>
          <cell r="B2942" t="str">
            <v>ESCB</v>
          </cell>
          <cell r="C2942">
            <v>2007</v>
          </cell>
          <cell r="D2942" t="str">
            <v>Dec</v>
          </cell>
          <cell r="E2942" t="str">
            <v>CAB</v>
          </cell>
          <cell r="F2942" t="str">
            <v>DK</v>
          </cell>
          <cell r="G2942">
            <v>3.0450374434955756</v>
          </cell>
          <cell r="H2942">
            <v>5.3370977365512697</v>
          </cell>
          <cell r="I2942">
            <v>4.5172322851954734</v>
          </cell>
          <cell r="J2942">
            <v>3.1054894248251173</v>
          </cell>
          <cell r="K2942">
            <v>2.437372881831287</v>
          </cell>
          <cell r="L2942">
            <v>2.3789771662772954</v>
          </cell>
          <cell r="M2942" t="str">
            <v>.</v>
          </cell>
          <cell r="N2942" t="str">
            <v>.</v>
          </cell>
        </row>
        <row r="2943">
          <cell r="A2943" t="str">
            <v>ESCB_2007_Dec_EE_CAB</v>
          </cell>
          <cell r="B2943" t="str">
            <v>ESCB</v>
          </cell>
          <cell r="C2943">
            <v>2007</v>
          </cell>
          <cell r="D2943" t="str">
            <v>Dec</v>
          </cell>
          <cell r="E2943" t="str">
            <v>CAB</v>
          </cell>
          <cell r="F2943" t="str">
            <v>EE</v>
          </cell>
          <cell r="G2943">
            <v>2.8181288683067471</v>
          </cell>
          <cell r="H2943">
            <v>2.6303448413322159</v>
          </cell>
          <cell r="I2943">
            <v>2.6043074798102888</v>
          </cell>
          <cell r="J2943">
            <v>0.72929983626157058</v>
          </cell>
          <cell r="K2943">
            <v>-0.46815656154425178</v>
          </cell>
          <cell r="L2943">
            <v>-9.9546668267649838E-2</v>
          </cell>
          <cell r="M2943" t="str">
            <v>.</v>
          </cell>
          <cell r="N2943" t="str">
            <v>.</v>
          </cell>
        </row>
        <row r="2944">
          <cell r="A2944" t="str">
            <v>ESCB_2007_Dec_LV_CAB</v>
          </cell>
          <cell r="B2944" t="str">
            <v>ESCB</v>
          </cell>
          <cell r="C2944">
            <v>2007</v>
          </cell>
          <cell r="D2944" t="str">
            <v>Dec</v>
          </cell>
          <cell r="E2944" t="str">
            <v>CAB</v>
          </cell>
          <cell r="F2944" t="str">
            <v>LV</v>
          </cell>
          <cell r="G2944">
            <v>0.22813147697970756</v>
          </cell>
          <cell r="H2944">
            <v>0.85375944541185156</v>
          </cell>
          <cell r="I2944">
            <v>-0.79474786123355923</v>
          </cell>
          <cell r="J2944">
            <v>-0.78838992509919981</v>
          </cell>
          <cell r="K2944">
            <v>-0.73806052700251856</v>
          </cell>
          <cell r="L2944">
            <v>-3.5046081959381088E-2</v>
          </cell>
          <cell r="M2944" t="str">
            <v>.</v>
          </cell>
          <cell r="N2944" t="str">
            <v>.</v>
          </cell>
        </row>
        <row r="2945">
          <cell r="A2945" t="str">
            <v>ESCB_2007_Dec_LT_CAB</v>
          </cell>
          <cell r="B2945" t="str">
            <v>ESCB</v>
          </cell>
          <cell r="C2945">
            <v>2007</v>
          </cell>
          <cell r="D2945" t="str">
            <v>Dec</v>
          </cell>
          <cell r="E2945" t="str">
            <v>CAB</v>
          </cell>
          <cell r="F2945" t="str">
            <v>LT</v>
          </cell>
          <cell r="G2945">
            <v>-1.4772722407295962</v>
          </cell>
          <cell r="H2945">
            <v>-0.55708148726270945</v>
          </cell>
          <cell r="I2945">
            <v>-0.81981498415492593</v>
          </cell>
          <cell r="J2945">
            <v>-2.2630557377893648</v>
          </cell>
          <cell r="K2945">
            <v>-2.6782560574519167</v>
          </cell>
          <cell r="L2945">
            <v>-2.0947920287679573</v>
          </cell>
          <cell r="M2945" t="str">
            <v>.</v>
          </cell>
          <cell r="N2945" t="str">
            <v>.</v>
          </cell>
        </row>
        <row r="2946">
          <cell r="A2946" t="str">
            <v>ESCB_2007_Dec_HU_CAB</v>
          </cell>
          <cell r="B2946" t="str">
            <v>ESCB</v>
          </cell>
          <cell r="C2946">
            <v>2007</v>
          </cell>
          <cell r="D2946" t="str">
            <v>Dec</v>
          </cell>
          <cell r="E2946" t="str">
            <v>CAB</v>
          </cell>
          <cell r="F2946" t="str">
            <v>HU</v>
          </cell>
          <cell r="G2946">
            <v>-7.2111902556979928</v>
          </cell>
          <cell r="H2946">
            <v>-8.4804772777405084</v>
          </cell>
          <cell r="I2946">
            <v>-9.6893376733231609</v>
          </cell>
          <cell r="J2946">
            <v>-5.737272910663771</v>
          </cell>
          <cell r="K2946">
            <v>-3.4907984020077549</v>
          </cell>
          <cell r="L2946">
            <v>-3.1010582573246999</v>
          </cell>
          <cell r="M2946" t="str">
            <v>.</v>
          </cell>
          <cell r="N2946" t="str">
            <v>.</v>
          </cell>
        </row>
        <row r="2947">
          <cell r="A2947" t="str">
            <v>ESCB_2007_Dec_PL_CAB</v>
          </cell>
          <cell r="B2947" t="str">
            <v>ESCB</v>
          </cell>
          <cell r="C2947">
            <v>2007</v>
          </cell>
          <cell r="D2947" t="str">
            <v>Dec</v>
          </cell>
          <cell r="E2947" t="str">
            <v>CAB</v>
          </cell>
          <cell r="F2947" t="str">
            <v>PL</v>
          </cell>
          <cell r="G2947">
            <v>-4.846511165617553</v>
          </cell>
          <cell r="H2947">
            <v>-3.2739794746611812</v>
          </cell>
          <cell r="I2947">
            <v>-3.4096016735962467</v>
          </cell>
          <cell r="J2947">
            <v>-2.9633693577678684</v>
          </cell>
          <cell r="K2947">
            <v>-3.5215243986709726</v>
          </cell>
          <cell r="L2947">
            <v>-2.8079955938196011</v>
          </cell>
          <cell r="M2947" t="str">
            <v>.</v>
          </cell>
          <cell r="N2947" t="str">
            <v>.</v>
          </cell>
        </row>
        <row r="2948">
          <cell r="A2948" t="str">
            <v>ESCB_2007_Dec_Ro_CAB</v>
          </cell>
          <cell r="B2948" t="str">
            <v>ESCB</v>
          </cell>
          <cell r="C2948">
            <v>2007</v>
          </cell>
          <cell r="D2948" t="str">
            <v>Dec</v>
          </cell>
          <cell r="E2948" t="str">
            <v>CAB</v>
          </cell>
          <cell r="F2948" t="str">
            <v>Ro</v>
          </cell>
          <cell r="G2948">
            <v>-0.86166890176915911</v>
          </cell>
          <cell r="H2948">
            <v>-0.56113201690501735</v>
          </cell>
          <cell r="I2948">
            <v>-1.4555133638306406</v>
          </cell>
          <cell r="J2948">
            <v>-3.4494734377224221</v>
          </cell>
          <cell r="K2948">
            <v>-4.2061545966221292</v>
          </cell>
          <cell r="L2948">
            <v>-5.1034075386370192</v>
          </cell>
        </row>
        <row r="2949">
          <cell r="A2949" t="str">
            <v>ESCB_2007_Dec_SK_CAB</v>
          </cell>
          <cell r="B2949" t="str">
            <v>ESCB</v>
          </cell>
          <cell r="C2949">
            <v>2007</v>
          </cell>
          <cell r="D2949" t="str">
            <v>Dec</v>
          </cell>
          <cell r="E2949" t="str">
            <v>CAB</v>
          </cell>
          <cell r="F2949" t="str">
            <v>SK</v>
          </cell>
          <cell r="G2949">
            <v>-1.3572142298273819</v>
          </cell>
          <cell r="H2949">
            <v>-2.6517113947326556</v>
          </cell>
          <cell r="I2949">
            <v>-3.6019557266930242</v>
          </cell>
          <cell r="J2949">
            <v>-2.9248414003543384</v>
          </cell>
          <cell r="K2949">
            <v>-2.3204918916970789</v>
          </cell>
          <cell r="L2949">
            <v>-1.8459172815215596</v>
          </cell>
          <cell r="M2949" t="str">
            <v>.</v>
          </cell>
          <cell r="N2949" t="str">
            <v>.</v>
          </cell>
        </row>
        <row r="2950">
          <cell r="A2950" t="str">
            <v>ESCB_2007_Dec_SE_CAB</v>
          </cell>
          <cell r="B2950" t="str">
            <v>ESCB</v>
          </cell>
          <cell r="C2950">
            <v>2007</v>
          </cell>
          <cell r="D2950" t="str">
            <v>Dec</v>
          </cell>
          <cell r="E2950" t="str">
            <v>CAB</v>
          </cell>
          <cell r="F2950" t="str">
            <v>SE</v>
          </cell>
          <cell r="G2950">
            <v>1.6617440555666079</v>
          </cell>
          <cell r="H2950">
            <v>3.1729026370240319</v>
          </cell>
          <cell r="I2950">
            <v>2.9597238487852957</v>
          </cell>
          <cell r="J2950">
            <v>2.4724016439175176</v>
          </cell>
          <cell r="K2950">
            <v>2.7324608879881325</v>
          </cell>
          <cell r="L2950">
            <v>2.6860741991763888</v>
          </cell>
          <cell r="M2950" t="str">
            <v>.</v>
          </cell>
          <cell r="N2950" t="str">
            <v>.</v>
          </cell>
        </row>
        <row r="2951">
          <cell r="A2951" t="str">
            <v>ESCB_2007_Dec_GB_CAB</v>
          </cell>
          <cell r="B2951" t="str">
            <v>ESCB</v>
          </cell>
          <cell r="C2951">
            <v>2007</v>
          </cell>
          <cell r="D2951" t="str">
            <v>Dec</v>
          </cell>
          <cell r="E2951" t="str">
            <v>CAB</v>
          </cell>
          <cell r="F2951" t="str">
            <v>GB</v>
          </cell>
          <cell r="G2951">
            <v>-3.420040466264135</v>
          </cell>
          <cell r="H2951">
            <v>-2.9632520229537862</v>
          </cell>
          <cell r="I2951">
            <v>-2.3564401196715696</v>
          </cell>
          <cell r="J2951">
            <v>-2.5597125001678216</v>
          </cell>
          <cell r="K2951">
            <v>-2.3163263405307197</v>
          </cell>
          <cell r="L2951">
            <v>-2.1193366222927721</v>
          </cell>
          <cell r="M2951" t="str">
            <v>.</v>
          </cell>
          <cell r="N2951" t="str">
            <v>.</v>
          </cell>
        </row>
        <row r="2952">
          <cell r="A2952" t="str">
            <v>ESCB_2007_Dec_I4_CAB</v>
          </cell>
          <cell r="B2952" t="str">
            <v>ESCB</v>
          </cell>
          <cell r="C2952">
            <v>2007</v>
          </cell>
          <cell r="D2952" t="str">
            <v>Dec</v>
          </cell>
          <cell r="E2952" t="str">
            <v>CAB</v>
          </cell>
          <cell r="F2952" t="str">
            <v>I4</v>
          </cell>
          <cell r="G2952">
            <v>-2.5173696104762953</v>
          </cell>
          <cell r="H2952">
            <v>-2.0103301864811378</v>
          </cell>
          <cell r="I2952">
            <v>-1.3006359344344556</v>
          </cell>
          <cell r="J2952">
            <v>-0.73282097015694814</v>
          </cell>
          <cell r="K2952">
            <v>-0.87861999644324063</v>
          </cell>
          <cell r="L2952">
            <v>-0.73258613743652023</v>
          </cell>
          <cell r="M2952" t="str">
            <v>.</v>
          </cell>
          <cell r="N2952" t="str">
            <v>.</v>
          </cell>
        </row>
        <row r="2953">
          <cell r="A2953" t="str">
            <v>ESCB_2007_Dec_D3_CAB</v>
          </cell>
          <cell r="B2953" t="str">
            <v>ESCB</v>
          </cell>
          <cell r="C2953">
            <v>2007</v>
          </cell>
          <cell r="D2953" t="str">
            <v>Dec</v>
          </cell>
          <cell r="E2953" t="str">
            <v>CAB</v>
          </cell>
          <cell r="F2953" t="str">
            <v>D3</v>
          </cell>
          <cell r="M2953" t="str">
            <v>.</v>
          </cell>
          <cell r="N2953" t="str">
            <v>.</v>
          </cell>
        </row>
        <row r="2954">
          <cell r="A2954" t="str">
            <v>ESCB_2007_Dec_BE_CAPDF</v>
          </cell>
          <cell r="B2954" t="str">
            <v>ESCB</v>
          </cell>
          <cell r="C2954">
            <v>2007</v>
          </cell>
          <cell r="D2954" t="str">
            <v>Dec</v>
          </cell>
          <cell r="E2954" t="str">
            <v>CAPDF</v>
          </cell>
          <cell r="F2954" t="str">
            <v>BE</v>
          </cell>
          <cell r="G2954">
            <v>4.9307326704735814</v>
          </cell>
          <cell r="H2954">
            <v>2.6158646297862922</v>
          </cell>
          <cell r="I2954">
            <v>4.6221098047683498</v>
          </cell>
          <cell r="J2954">
            <v>3.4594444236552828</v>
          </cell>
          <cell r="K2954">
            <v>3.2167650185891654</v>
          </cell>
          <cell r="L2954">
            <v>3.1086704777265179</v>
          </cell>
          <cell r="M2954" t="str">
            <v>.</v>
          </cell>
          <cell r="N2954" t="str">
            <v>.</v>
          </cell>
        </row>
        <row r="2955">
          <cell r="A2955" t="str">
            <v>ESCB_2007_Dec_DE_CAPDF</v>
          </cell>
          <cell r="B2955" t="str">
            <v>ESCB</v>
          </cell>
          <cell r="C2955">
            <v>2007</v>
          </cell>
          <cell r="D2955" t="str">
            <v>Dec</v>
          </cell>
          <cell r="E2955" t="str">
            <v>CAPDF</v>
          </cell>
          <cell r="F2955" t="str">
            <v>DE</v>
          </cell>
          <cell r="G2955">
            <v>-0.55816206537595958</v>
          </cell>
          <cell r="H2955">
            <v>0.23699814245076803</v>
          </cell>
          <cell r="I2955">
            <v>1.666286615687768</v>
          </cell>
          <cell r="J2955">
            <v>2.8003160520512109</v>
          </cell>
          <cell r="K2955">
            <v>2.3795714478253913</v>
          </cell>
          <cell r="L2955">
            <v>2.6176551619168804</v>
          </cell>
          <cell r="M2955" t="str">
            <v>.</v>
          </cell>
          <cell r="N2955" t="str">
            <v>.</v>
          </cell>
        </row>
        <row r="2956">
          <cell r="A2956" t="str">
            <v>ESCB_2007_Dec_IE_CAPDF</v>
          </cell>
          <cell r="B2956" t="str">
            <v>ESCB</v>
          </cell>
          <cell r="C2956">
            <v>2007</v>
          </cell>
          <cell r="D2956" t="str">
            <v>Dec</v>
          </cell>
          <cell r="E2956" t="str">
            <v>CAPDF</v>
          </cell>
          <cell r="F2956" t="str">
            <v>IE</v>
          </cell>
          <cell r="G2956">
            <v>2.9705252459186418</v>
          </cell>
          <cell r="H2956">
            <v>2.1254639914522322</v>
          </cell>
          <cell r="I2956">
            <v>3.4875670919292032</v>
          </cell>
          <cell r="J2956">
            <v>1.0791634762612141</v>
          </cell>
          <cell r="K2956">
            <v>0.6561553102119998</v>
          </cell>
          <cell r="L2956">
            <v>0.52074389530978615</v>
          </cell>
          <cell r="M2956" t="str">
            <v>.</v>
          </cell>
          <cell r="N2956" t="str">
            <v>.</v>
          </cell>
        </row>
        <row r="2957">
          <cell r="A2957" t="str">
            <v>ESCB_2007_Dec_GR_CAPDF</v>
          </cell>
          <cell r="B2957" t="str">
            <v>ESCB</v>
          </cell>
          <cell r="C2957">
            <v>2007</v>
          </cell>
          <cell r="D2957" t="str">
            <v>Dec</v>
          </cell>
          <cell r="E2957" t="str">
            <v>CAPDF</v>
          </cell>
          <cell r="F2957" t="str">
            <v>GR</v>
          </cell>
          <cell r="G2957">
            <v>-2.5484452369712152</v>
          </cell>
          <cell r="H2957">
            <v>-0.69998865410080324</v>
          </cell>
          <cell r="I2957">
            <v>1.4461817863179975</v>
          </cell>
          <cell r="J2957">
            <v>1.2818053834900511</v>
          </cell>
          <cell r="K2957">
            <v>1.7657225245140482</v>
          </cell>
          <cell r="L2957">
            <v>2.1620323635267571</v>
          </cell>
          <cell r="M2957" t="str">
            <v>.</v>
          </cell>
          <cell r="N2957" t="str">
            <v>.</v>
          </cell>
        </row>
        <row r="2958">
          <cell r="A2958" t="str">
            <v>ESCB_2007_Dec_ES_CAPDF</v>
          </cell>
          <cell r="B2958" t="str">
            <v>ESCB</v>
          </cell>
          <cell r="C2958">
            <v>2007</v>
          </cell>
          <cell r="D2958" t="str">
            <v>Dec</v>
          </cell>
          <cell r="E2958" t="str">
            <v>CAPDF</v>
          </cell>
          <cell r="F2958" t="str">
            <v>ES</v>
          </cell>
          <cell r="G2958">
            <v>1.8774943241417372</v>
          </cell>
          <cell r="H2958">
            <v>2.8609330150856911</v>
          </cell>
          <cell r="I2958">
            <v>3.4392173954664953</v>
          </cell>
          <cell r="J2958">
            <v>3.3527749715883943</v>
          </cell>
          <cell r="K2958">
            <v>2.7919701282983969</v>
          </cell>
          <cell r="L2958">
            <v>2.4758873004252786</v>
          </cell>
          <cell r="M2958" t="str">
            <v>.</v>
          </cell>
          <cell r="N2958" t="str">
            <v>.</v>
          </cell>
        </row>
        <row r="2959">
          <cell r="A2959" t="str">
            <v>ESCB_2007_Dec_FR_CAPDF</v>
          </cell>
          <cell r="B2959" t="str">
            <v>ESCB</v>
          </cell>
          <cell r="C2959">
            <v>2007</v>
          </cell>
          <cell r="D2959" t="str">
            <v>Dec</v>
          </cell>
          <cell r="E2959" t="str">
            <v>CAPDF</v>
          </cell>
          <cell r="F2959" t="str">
            <v>FR</v>
          </cell>
          <cell r="G2959">
            <v>-0.71655069257109294</v>
          </cell>
          <cell r="H2959">
            <v>6.6140551077628493E-2</v>
          </cell>
          <cell r="I2959">
            <v>0.16547731889169506</v>
          </cell>
          <cell r="J2959">
            <v>-9.6470867210253303E-2</v>
          </cell>
          <cell r="K2959">
            <v>-0.16402479007762646</v>
          </cell>
          <cell r="L2959">
            <v>9.5308185085222138E-2</v>
          </cell>
          <cell r="M2959" t="str">
            <v>.</v>
          </cell>
          <cell r="N2959" t="str">
            <v>.</v>
          </cell>
        </row>
        <row r="2960">
          <cell r="A2960" t="str">
            <v>ESCB_2007_Dec_IT_CAPDF</v>
          </cell>
          <cell r="B2960" t="str">
            <v>ESCB</v>
          </cell>
          <cell r="C2960">
            <v>2007</v>
          </cell>
          <cell r="D2960" t="str">
            <v>Dec</v>
          </cell>
          <cell r="E2960" t="str">
            <v>CAPDF</v>
          </cell>
          <cell r="F2960" t="str">
            <v>IT</v>
          </cell>
          <cell r="G2960">
            <v>1.5730180122027986</v>
          </cell>
          <cell r="H2960">
            <v>0.69686034029160593</v>
          </cell>
          <cell r="I2960">
            <v>0.21280005646799521</v>
          </cell>
          <cell r="J2960">
            <v>2.7676357659156281</v>
          </cell>
          <cell r="K2960">
            <v>2.7002681668800239</v>
          </cell>
          <cell r="L2960">
            <v>2.7223516706829103</v>
          </cell>
          <cell r="M2960" t="str">
            <v>.</v>
          </cell>
          <cell r="N2960" t="str">
            <v>.</v>
          </cell>
        </row>
        <row r="2961">
          <cell r="A2961" t="str">
            <v>ESCB_2007_Dec_CY_CAPDF</v>
          </cell>
          <cell r="B2961" t="str">
            <v>ESCB</v>
          </cell>
          <cell r="C2961">
            <v>2007</v>
          </cell>
          <cell r="D2961" t="str">
            <v>Dec</v>
          </cell>
          <cell r="E2961" t="str">
            <v>CAPDF</v>
          </cell>
          <cell r="F2961" t="str">
            <v>CY</v>
          </cell>
          <cell r="G2961">
            <v>-0.69306272130953828</v>
          </cell>
          <cell r="H2961">
            <v>1.2207245106424198</v>
          </cell>
          <cell r="I2961">
            <v>2.2731986558228696</v>
          </cell>
          <cell r="J2961">
            <v>2.1321152787635498</v>
          </cell>
          <cell r="K2961">
            <v>1.9475816951650828</v>
          </cell>
          <cell r="L2961">
            <v>2.0641228144854495</v>
          </cell>
          <cell r="M2961" t="str">
            <v>.</v>
          </cell>
          <cell r="N2961" t="str">
            <v>.</v>
          </cell>
        </row>
        <row r="2962">
          <cell r="A2962" t="str">
            <v>ESCB_2007_Dec_LU_CAPDF</v>
          </cell>
          <cell r="B2962" t="str">
            <v>ESCB</v>
          </cell>
          <cell r="C2962">
            <v>2007</v>
          </cell>
          <cell r="D2962" t="str">
            <v>Dec</v>
          </cell>
          <cell r="E2962" t="str">
            <v>CAPDF</v>
          </cell>
          <cell r="F2962" t="str">
            <v>LU</v>
          </cell>
          <cell r="G2962">
            <v>-0.6536647437573041</v>
          </cell>
          <cell r="H2962">
            <v>0.45586150020629668</v>
          </cell>
          <cell r="I2962">
            <v>0.97805990975080004</v>
          </cell>
          <cell r="J2962">
            <v>1.2679053058429606</v>
          </cell>
          <cell r="K2962">
            <v>0.9981123304190298</v>
          </cell>
          <cell r="L2962">
            <v>0.68311138022201401</v>
          </cell>
          <cell r="M2962" t="str">
            <v>.</v>
          </cell>
          <cell r="N2962" t="str">
            <v>.</v>
          </cell>
        </row>
        <row r="2963">
          <cell r="A2963" t="str">
            <v>ESCB_2007_Dec_MT_CAPDF</v>
          </cell>
          <cell r="B2963" t="str">
            <v>ESCB</v>
          </cell>
          <cell r="C2963">
            <v>2007</v>
          </cell>
          <cell r="D2963" t="str">
            <v>Dec</v>
          </cell>
          <cell r="E2963" t="str">
            <v>CAPDF</v>
          </cell>
          <cell r="F2963" t="str">
            <v>MT</v>
          </cell>
          <cell r="G2963">
            <v>-0.78865888197255951</v>
          </cell>
          <cell r="H2963">
            <v>1.2912185521605117</v>
          </cell>
          <cell r="I2963">
            <v>1.2855054182047616</v>
          </cell>
          <cell r="J2963">
            <v>1.38781768355138</v>
          </cell>
          <cell r="K2963">
            <v>1.5462599399621544</v>
          </cell>
          <cell r="L2963">
            <v>2.2912410780992305</v>
          </cell>
          <cell r="M2963" t="str">
            <v>.</v>
          </cell>
          <cell r="N2963" t="str">
            <v>.</v>
          </cell>
        </row>
        <row r="2964">
          <cell r="A2964" t="str">
            <v>ESCB_2007_Dec_NL_CAPDF</v>
          </cell>
          <cell r="B2964" t="str">
            <v>ESCB</v>
          </cell>
          <cell r="C2964">
            <v>2007</v>
          </cell>
          <cell r="D2964" t="str">
            <v>Dec</v>
          </cell>
          <cell r="E2964" t="str">
            <v>CAPDF</v>
          </cell>
          <cell r="F2964" t="str">
            <v>NL</v>
          </cell>
          <cell r="G2964">
            <v>1.4064658352078465</v>
          </cell>
          <cell r="H2964">
            <v>3.1651321758183495</v>
          </cell>
          <cell r="I2964">
            <v>3.536741592776425</v>
          </cell>
          <cell r="J2964">
            <v>2.2341478249268625</v>
          </cell>
          <cell r="K2964">
            <v>2.9170459097768009</v>
          </cell>
          <cell r="L2964">
            <v>3.0449502228123704</v>
          </cell>
          <cell r="M2964" t="str">
            <v>.</v>
          </cell>
          <cell r="N2964" t="str">
            <v>.</v>
          </cell>
        </row>
        <row r="2965">
          <cell r="A2965" t="str">
            <v>ESCB_2007_Dec_AT_CAPDF</v>
          </cell>
          <cell r="B2965" t="str">
            <v>ESCB</v>
          </cell>
          <cell r="C2965">
            <v>2007</v>
          </cell>
          <cell r="D2965" t="str">
            <v>Dec</v>
          </cell>
          <cell r="E2965" t="str">
            <v>CAPDF</v>
          </cell>
          <cell r="F2965" t="str">
            <v>AT</v>
          </cell>
          <cell r="G2965">
            <v>1.8427399175571555</v>
          </cell>
          <cell r="H2965">
            <v>1.5421291082005519</v>
          </cell>
          <cell r="I2965">
            <v>1.4629897925452904</v>
          </cell>
          <cell r="J2965">
            <v>1.7802804340752267</v>
          </cell>
          <cell r="K2965">
            <v>1.5996026254157993</v>
          </cell>
          <cell r="L2965">
            <v>1.8746205699263523</v>
          </cell>
          <cell r="M2965" t="str">
            <v>.</v>
          </cell>
          <cell r="N2965" t="str">
            <v>.</v>
          </cell>
        </row>
        <row r="2966">
          <cell r="A2966" t="str">
            <v>ESCB_2007_Dec_PT_CAPDF</v>
          </cell>
          <cell r="B2966" t="str">
            <v>ESCB</v>
          </cell>
          <cell r="C2966">
            <v>2007</v>
          </cell>
          <cell r="D2966" t="str">
            <v>Dec</v>
          </cell>
          <cell r="E2966" t="str">
            <v>CAPDF</v>
          </cell>
          <cell r="F2966" t="str">
            <v>PT</v>
          </cell>
          <cell r="G2966">
            <v>-0.34669022796645654</v>
          </cell>
          <cell r="H2966">
            <v>-3.1262815478182873</v>
          </cell>
          <cell r="I2966">
            <v>-0.69139748535411061</v>
          </cell>
          <cell r="J2966">
            <v>0.51412767770020951</v>
          </cell>
          <cell r="K2966">
            <v>0.85463126816196966</v>
          </cell>
          <cell r="L2966">
            <v>0.96834551100640354</v>
          </cell>
          <cell r="M2966" t="str">
            <v>.</v>
          </cell>
          <cell r="N2966" t="str">
            <v>.</v>
          </cell>
        </row>
        <row r="2967">
          <cell r="A2967" t="str">
            <v>ESCB_2007_Dec_SI_CAPDF</v>
          </cell>
          <cell r="B2967" t="str">
            <v>ESCB</v>
          </cell>
          <cell r="C2967">
            <v>2007</v>
          </cell>
          <cell r="D2967" t="str">
            <v>Dec</v>
          </cell>
          <cell r="E2967" t="str">
            <v>CAPDF</v>
          </cell>
          <cell r="F2967" t="str">
            <v>SI</v>
          </cell>
          <cell r="G2967">
            <v>-0.14305337347279379</v>
          </cell>
          <cell r="H2967">
            <v>0.70664456462355429</v>
          </cell>
          <cell r="I2967">
            <v>0.43073401116296639</v>
          </cell>
          <cell r="J2967">
            <v>0.23095340701223149</v>
          </cell>
          <cell r="K2967">
            <v>-0.14639582345856361</v>
          </cell>
          <cell r="L2967">
            <v>-0.30476016803716988</v>
          </cell>
          <cell r="M2967" t="str">
            <v>.</v>
          </cell>
          <cell r="N2967" t="str">
            <v>.</v>
          </cell>
        </row>
        <row r="2968">
          <cell r="A2968" t="str">
            <v>ESCB_2007_Dec_FI_CAPDF</v>
          </cell>
          <cell r="B2968" t="str">
            <v>ESCB</v>
          </cell>
          <cell r="C2968">
            <v>2007</v>
          </cell>
          <cell r="D2968" t="str">
            <v>Dec</v>
          </cell>
          <cell r="E2968" t="str">
            <v>CAPDF</v>
          </cell>
          <cell r="F2968" t="str">
            <v>FI</v>
          </cell>
          <cell r="G2968">
            <v>4.2786651132528917</v>
          </cell>
          <cell r="H2968">
            <v>4.4352901998225418</v>
          </cell>
          <cell r="I2968">
            <v>5.1459948270079074</v>
          </cell>
          <cell r="J2968">
            <v>5.5458821368980029</v>
          </cell>
          <cell r="K2968">
            <v>5.0585058970242871</v>
          </cell>
          <cell r="L2968">
            <v>4.7716059138327029</v>
          </cell>
          <cell r="M2968" t="str">
            <v>.</v>
          </cell>
          <cell r="N2968" t="str">
            <v>.</v>
          </cell>
        </row>
        <row r="2969">
          <cell r="A2969" t="str">
            <v>ESCB_2007_Dec_BG_CAPDF</v>
          </cell>
          <cell r="B2969" t="str">
            <v>ESCB</v>
          </cell>
          <cell r="C2969">
            <v>2007</v>
          </cell>
          <cell r="D2969" t="str">
            <v>Dec</v>
          </cell>
          <cell r="E2969" t="str">
            <v>CAPDF</v>
          </cell>
          <cell r="F2969" t="str">
            <v>BG</v>
          </cell>
          <cell r="G2969">
            <v>4.3326710701026583</v>
          </cell>
          <cell r="H2969">
            <v>3.934534512194189</v>
          </cell>
          <cell r="I2969">
            <v>4.7587107271028</v>
          </cell>
          <cell r="J2969">
            <v>4.1642902768094894</v>
          </cell>
          <cell r="K2969">
            <v>4.1225028043923428</v>
          </cell>
          <cell r="L2969">
            <v>4.0956526481786151</v>
          </cell>
        </row>
        <row r="2970">
          <cell r="A2970" t="str">
            <v>ESCB_2007_Dec_CZ_CAPDF</v>
          </cell>
          <cell r="B2970" t="str">
            <v>ESCB</v>
          </cell>
          <cell r="C2970">
            <v>2007</v>
          </cell>
          <cell r="D2970" t="str">
            <v>Dec</v>
          </cell>
          <cell r="E2970" t="str">
            <v>CAPDF</v>
          </cell>
          <cell r="F2970" t="str">
            <v>CZ</v>
          </cell>
          <cell r="G2970">
            <v>-0.83255933428512496</v>
          </cell>
          <cell r="H2970">
            <v>-1.9708135529403215</v>
          </cell>
          <cell r="I2970">
            <v>-1.7546669303642624</v>
          </cell>
          <cell r="J2970">
            <v>-2.8264941094114113</v>
          </cell>
          <cell r="K2970">
            <v>-1.684690708837111</v>
          </cell>
          <cell r="L2970">
            <v>-2.0027955543406879</v>
          </cell>
          <cell r="M2970" t="str">
            <v>.</v>
          </cell>
          <cell r="N2970" t="str">
            <v>.</v>
          </cell>
        </row>
        <row r="2971">
          <cell r="A2971" t="str">
            <v>ESCB_2007_Dec_DK_CAPDF</v>
          </cell>
          <cell r="B2971" t="str">
            <v>ESCB</v>
          </cell>
          <cell r="C2971">
            <v>2007</v>
          </cell>
          <cell r="D2971" t="str">
            <v>Dec</v>
          </cell>
          <cell r="E2971" t="str">
            <v>CAPDF</v>
          </cell>
          <cell r="F2971" t="str">
            <v>DK</v>
          </cell>
          <cell r="G2971">
            <v>5.3679114484798189</v>
          </cell>
          <cell r="H2971">
            <v>7.1734758062021902</v>
          </cell>
          <cell r="I2971">
            <v>6.1187288014838499</v>
          </cell>
          <cell r="J2971">
            <v>4.464676578642</v>
          </cell>
          <cell r="K2971">
            <v>3.663316487079241</v>
          </cell>
          <cell r="L2971">
            <v>3.4517426162000597</v>
          </cell>
          <cell r="M2971" t="str">
            <v>.</v>
          </cell>
          <cell r="N2971" t="str">
            <v>.</v>
          </cell>
        </row>
        <row r="2972">
          <cell r="A2972" t="str">
            <v>ESCB_2007_Dec_EE_CAPDF</v>
          </cell>
          <cell r="B2972" t="str">
            <v>ESCB</v>
          </cell>
          <cell r="C2972">
            <v>2007</v>
          </cell>
          <cell r="D2972" t="str">
            <v>Dec</v>
          </cell>
          <cell r="E2972" t="str">
            <v>CAPDF</v>
          </cell>
          <cell r="F2972" t="str">
            <v>EE</v>
          </cell>
          <cell r="G2972">
            <v>3.0208996239613164</v>
          </cell>
          <cell r="H2972">
            <v>2.8036708767272169</v>
          </cell>
          <cell r="I2972">
            <v>2.7631978551103211</v>
          </cell>
          <cell r="J2972">
            <v>0.8616675471440165</v>
          </cell>
          <cell r="K2972">
            <v>-0.36870706973115497</v>
          </cell>
          <cell r="L2972">
            <v>-1.3272749238377429E-2</v>
          </cell>
          <cell r="M2972" t="str">
            <v>.</v>
          </cell>
          <cell r="N2972" t="str">
            <v>.</v>
          </cell>
        </row>
        <row r="2973">
          <cell r="A2973" t="str">
            <v>ESCB_2007_Dec_LV_CAPDF</v>
          </cell>
          <cell r="B2973" t="str">
            <v>ESCB</v>
          </cell>
          <cell r="C2973">
            <v>2007</v>
          </cell>
          <cell r="D2973" t="str">
            <v>Dec</v>
          </cell>
          <cell r="E2973" t="str">
            <v>CAPDF</v>
          </cell>
          <cell r="F2973" t="str">
            <v>LV</v>
          </cell>
          <cell r="G2973">
            <v>0.95442602977056168</v>
          </cell>
          <cell r="H2973">
            <v>1.416735491333035</v>
          </cell>
          <cell r="I2973">
            <v>-0.33314111467341723</v>
          </cell>
          <cell r="J2973">
            <v>-0.39012273672580677</v>
          </cell>
          <cell r="K2973">
            <v>-0.28876656037864173</v>
          </cell>
          <cell r="L2973">
            <v>0.36859176803040022</v>
          </cell>
          <cell r="M2973" t="str">
            <v>.</v>
          </cell>
          <cell r="N2973" t="str">
            <v>.</v>
          </cell>
        </row>
        <row r="2974">
          <cell r="A2974" t="str">
            <v>ESCB_2007_Dec_LT_CAPDF</v>
          </cell>
          <cell r="B2974" t="str">
            <v>ESCB</v>
          </cell>
          <cell r="C2974">
            <v>2007</v>
          </cell>
          <cell r="D2974" t="str">
            <v>Dec</v>
          </cell>
          <cell r="E2974" t="str">
            <v>CAPDF</v>
          </cell>
          <cell r="F2974" t="str">
            <v>LT</v>
          </cell>
          <cell r="G2974">
            <v>-0.54097556570123562</v>
          </cell>
          <cell r="H2974">
            <v>0.26387676434838603</v>
          </cell>
          <cell r="I2974">
            <v>-7.1386927259742369E-2</v>
          </cell>
          <cell r="J2974">
            <v>-1.3775205190559301</v>
          </cell>
          <cell r="K2974">
            <v>-1.6962048215615897</v>
          </cell>
          <cell r="L2974">
            <v>-1.0079951422941726</v>
          </cell>
          <cell r="M2974" t="str">
            <v>.</v>
          </cell>
          <cell r="N2974" t="str">
            <v>.</v>
          </cell>
        </row>
        <row r="2975">
          <cell r="A2975" t="str">
            <v>ESCB_2007_Dec_HU_CAPDF</v>
          </cell>
          <cell r="B2975" t="str">
            <v>ESCB</v>
          </cell>
          <cell r="C2975">
            <v>2007</v>
          </cell>
          <cell r="D2975" t="str">
            <v>Dec</v>
          </cell>
          <cell r="E2975" t="str">
            <v>CAPDF</v>
          </cell>
          <cell r="F2975" t="str">
            <v>HU</v>
          </cell>
          <cell r="G2975">
            <v>-2.834759373205213</v>
          </cell>
          <cell r="H2975">
            <v>-4.3615641379618912</v>
          </cell>
          <cell r="I2975">
            <v>-5.7871992506198424</v>
          </cell>
          <cell r="J2975">
            <v>-1.8812208755551891</v>
          </cell>
          <cell r="K2975">
            <v>0.26317978216111049</v>
          </cell>
          <cell r="L2975">
            <v>0.54103537573844329</v>
          </cell>
          <cell r="M2975" t="str">
            <v>.</v>
          </cell>
          <cell r="N2975" t="str">
            <v>.</v>
          </cell>
        </row>
        <row r="2976">
          <cell r="A2976" t="str">
            <v>ESCB_2007_Dec_PL_CAPDF</v>
          </cell>
          <cell r="B2976" t="str">
            <v>ESCB</v>
          </cell>
          <cell r="C2976">
            <v>2007</v>
          </cell>
          <cell r="D2976" t="str">
            <v>Dec</v>
          </cell>
          <cell r="E2976" t="str">
            <v>CAPDF</v>
          </cell>
          <cell r="F2976" t="str">
            <v>PL</v>
          </cell>
          <cell r="G2976">
            <v>-2.090540075191849</v>
          </cell>
          <cell r="H2976">
            <v>-0.47721793725653094</v>
          </cell>
          <cell r="I2976">
            <v>-0.70349316892634695</v>
          </cell>
          <cell r="J2976">
            <v>-0.48363923834794958</v>
          </cell>
          <cell r="K2976">
            <v>-1.1267771496486449</v>
          </cell>
          <cell r="L2976">
            <v>-0.52180250701339437</v>
          </cell>
          <cell r="M2976" t="str">
            <v>.</v>
          </cell>
          <cell r="N2976" t="str">
            <v>.</v>
          </cell>
        </row>
        <row r="2977">
          <cell r="A2977" t="str">
            <v>ESCB_2007_Dec_Ro_CAPDF</v>
          </cell>
          <cell r="B2977" t="str">
            <v>ESCB</v>
          </cell>
          <cell r="C2977">
            <v>2007</v>
          </cell>
          <cell r="D2977" t="str">
            <v>Dec</v>
          </cell>
          <cell r="E2977" t="str">
            <v>CAPDF</v>
          </cell>
          <cell r="F2977" t="str">
            <v>Ro</v>
          </cell>
          <cell r="G2977">
            <v>0.57400735487882448</v>
          </cell>
          <cell r="H2977">
            <v>0.5383729958046789</v>
          </cell>
          <cell r="I2977">
            <v>-0.63035230337237036</v>
          </cell>
          <cell r="J2977">
            <v>-2.7973371434647647</v>
          </cell>
          <cell r="K2977">
            <v>-3.3704561469629906</v>
          </cell>
          <cell r="L2977">
            <v>-4.1409732071917364</v>
          </cell>
        </row>
        <row r="2978">
          <cell r="A2978" t="str">
            <v>ESCB_2007_Dec_SK_CAPDF</v>
          </cell>
          <cell r="B2978" t="str">
            <v>ESCB</v>
          </cell>
          <cell r="C2978">
            <v>2007</v>
          </cell>
          <cell r="D2978" t="str">
            <v>Dec</v>
          </cell>
          <cell r="E2978" t="str">
            <v>CAPDF</v>
          </cell>
          <cell r="F2978" t="str">
            <v>SK</v>
          </cell>
          <cell r="G2978">
            <v>0.81898977653827021</v>
          </cell>
          <cell r="H2978">
            <v>-0.93205995707793132</v>
          </cell>
          <cell r="I2978">
            <v>-2.1422428969470593</v>
          </cell>
          <cell r="J2978">
            <v>-1.2234031911015879</v>
          </cell>
          <cell r="K2978">
            <v>-0.95375838477861397</v>
          </cell>
          <cell r="L2978">
            <v>-0.53561493835519569</v>
          </cell>
          <cell r="M2978" t="str">
            <v>.</v>
          </cell>
          <cell r="N2978" t="str">
            <v>.</v>
          </cell>
        </row>
        <row r="2979">
          <cell r="A2979" t="str">
            <v>ESCB_2007_Dec_SE_CAPDF</v>
          </cell>
          <cell r="B2979" t="str">
            <v>ESCB</v>
          </cell>
          <cell r="C2979">
            <v>2007</v>
          </cell>
          <cell r="D2979" t="str">
            <v>Dec</v>
          </cell>
          <cell r="E2979" t="str">
            <v>CAPDF</v>
          </cell>
          <cell r="F2979" t="str">
            <v>SE</v>
          </cell>
          <cell r="G2979">
            <v>3.2920788318833831</v>
          </cell>
          <cell r="H2979">
            <v>4.8713561748198471</v>
          </cell>
          <cell r="I2979">
            <v>4.6518600785177648</v>
          </cell>
          <cell r="J2979">
            <v>4.0410818340872012</v>
          </cell>
          <cell r="K2979">
            <v>4.1380141500805481</v>
          </cell>
          <cell r="L2979">
            <v>3.9677054623309007</v>
          </cell>
          <cell r="M2979" t="str">
            <v>.</v>
          </cell>
          <cell r="N2979" t="str">
            <v>.</v>
          </cell>
        </row>
        <row r="2980">
          <cell r="A2980" t="str">
            <v>ESCB_2007_Dec_GB_CAPDF</v>
          </cell>
          <cell r="B2980" t="str">
            <v>ESCB</v>
          </cell>
          <cell r="C2980">
            <v>2007</v>
          </cell>
          <cell r="D2980" t="str">
            <v>Dec</v>
          </cell>
          <cell r="E2980" t="str">
            <v>CAPDF</v>
          </cell>
          <cell r="F2980" t="str">
            <v>GB</v>
          </cell>
          <cell r="G2980">
            <v>-1.4793927770661097</v>
          </cell>
          <cell r="H2980">
            <v>-0.85771170514598538</v>
          </cell>
          <cell r="I2980">
            <v>-0.33879657179012207</v>
          </cell>
          <cell r="J2980">
            <v>-0.49388129558366395</v>
          </cell>
          <cell r="K2980">
            <v>-0.35585636940261861</v>
          </cell>
          <cell r="L2980">
            <v>-0.1927944489506847</v>
          </cell>
          <cell r="M2980" t="str">
            <v>.</v>
          </cell>
          <cell r="N2980" t="str">
            <v>.</v>
          </cell>
        </row>
        <row r="2981">
          <cell r="A2981" t="str">
            <v>ESCB_2007_Dec_I4_CAPDF</v>
          </cell>
          <cell r="B2981" t="str">
            <v>ESCB</v>
          </cell>
          <cell r="C2981">
            <v>2007</v>
          </cell>
          <cell r="D2981" t="str">
            <v>Dec</v>
          </cell>
          <cell r="E2981" t="str">
            <v>CAPDF</v>
          </cell>
          <cell r="F2981" t="str">
            <v>I4</v>
          </cell>
          <cell r="G2981">
            <v>0.56640935403108572</v>
          </cell>
          <cell r="H2981">
            <v>0.92696513123084401</v>
          </cell>
          <cell r="I2981">
            <v>1.5738912498803164</v>
          </cell>
          <cell r="J2981">
            <v>2.1298707842260116</v>
          </cell>
          <cell r="K2981">
            <v>1.9490872790662985</v>
          </cell>
          <cell r="L2981">
            <v>2.0486990344359466</v>
          </cell>
          <cell r="M2981" t="str">
            <v>.</v>
          </cell>
          <cell r="N2981" t="str">
            <v>.</v>
          </cell>
        </row>
        <row r="2982">
          <cell r="A2982" t="str">
            <v>ESCB_2007_Dec_D3_CAPDF</v>
          </cell>
          <cell r="B2982" t="str">
            <v>ESCB</v>
          </cell>
          <cell r="C2982">
            <v>2007</v>
          </cell>
          <cell r="D2982" t="str">
            <v>Dec</v>
          </cell>
          <cell r="E2982" t="str">
            <v>CAPDF</v>
          </cell>
          <cell r="F2982" t="str">
            <v>D3</v>
          </cell>
          <cell r="M2982" t="str">
            <v>.</v>
          </cell>
          <cell r="N2982" t="str">
            <v>.</v>
          </cell>
        </row>
        <row r="2983">
          <cell r="A2983" t="str">
            <v>ESCB_2007_Dec_BE_HICP</v>
          </cell>
          <cell r="B2983" t="str">
            <v>ESCB</v>
          </cell>
          <cell r="C2983">
            <v>2007</v>
          </cell>
          <cell r="D2983" t="str">
            <v>Dec</v>
          </cell>
          <cell r="E2983" t="str">
            <v>HICP</v>
          </cell>
          <cell r="F2983" t="str">
            <v>BE</v>
          </cell>
          <cell r="G2983">
            <v>1.8599429048879124</v>
          </cell>
          <cell r="H2983">
            <v>2.5343279246024641</v>
          </cell>
          <cell r="I2983">
            <v>2.3350194584954576</v>
          </cell>
          <cell r="J2983">
            <v>1.7500020358140356</v>
          </cell>
          <cell r="K2983">
            <v>2.9135569566135278</v>
          </cell>
          <cell r="L2983">
            <v>1.7193243065528829</v>
          </cell>
          <cell r="M2983" t="str">
            <v>.</v>
          </cell>
          <cell r="N2983" t="str">
            <v>.</v>
          </cell>
        </row>
        <row r="2984">
          <cell r="A2984" t="str">
            <v>ESCB_2007_Dec_DE_HICP</v>
          </cell>
          <cell r="B2984" t="str">
            <v>ESCB</v>
          </cell>
          <cell r="C2984">
            <v>2007</v>
          </cell>
          <cell r="D2984" t="str">
            <v>Dec</v>
          </cell>
          <cell r="E2984" t="str">
            <v>HICP</v>
          </cell>
          <cell r="F2984" t="str">
            <v>DE</v>
          </cell>
          <cell r="G2984">
            <v>1.7767748294555519</v>
          </cell>
          <cell r="H2984">
            <v>1.9411454882171997</v>
          </cell>
          <cell r="I2984">
            <v>1.7675147292893989</v>
          </cell>
          <cell r="J2984">
            <v>2.2988863413036409</v>
          </cell>
          <cell r="K2984">
            <v>2.2948528505356114</v>
          </cell>
          <cell r="L2984">
            <v>1.5193311658479258</v>
          </cell>
          <cell r="M2984" t="str">
            <v>.</v>
          </cell>
          <cell r="N2984" t="str">
            <v>.</v>
          </cell>
        </row>
        <row r="2985">
          <cell r="A2985" t="str">
            <v>ESCB_2007_Dec_GR_HICP</v>
          </cell>
          <cell r="B2985" t="str">
            <v>ESCB</v>
          </cell>
          <cell r="C2985">
            <v>2007</v>
          </cell>
          <cell r="D2985" t="str">
            <v>Dec</v>
          </cell>
          <cell r="E2985" t="str">
            <v>HICP</v>
          </cell>
          <cell r="F2985" t="str">
            <v>GR</v>
          </cell>
          <cell r="G2985">
            <v>2.2998519034759246</v>
          </cell>
          <cell r="H2985">
            <v>2.1800221408498688</v>
          </cell>
          <cell r="I2985">
            <v>2.7002250187515786</v>
          </cell>
          <cell r="J2985">
            <v>2.8523654954150546</v>
          </cell>
          <cell r="K2985">
            <v>2.2871755778552716</v>
          </cell>
          <cell r="L2985">
            <v>1.876419579915467</v>
          </cell>
          <cell r="M2985" t="str">
            <v>.</v>
          </cell>
          <cell r="N2985" t="str">
            <v>.</v>
          </cell>
        </row>
        <row r="2986">
          <cell r="A2986" t="str">
            <v>ESCB_2007_Dec_ES_HICP</v>
          </cell>
          <cell r="B2986" t="str">
            <v>ESCB</v>
          </cell>
          <cell r="C2986">
            <v>2007</v>
          </cell>
          <cell r="D2986" t="str">
            <v>Dec</v>
          </cell>
          <cell r="E2986" t="str">
            <v>HICP</v>
          </cell>
          <cell r="F2986" t="str">
            <v>ES</v>
          </cell>
          <cell r="G2986">
            <v>3.0208796090626322</v>
          </cell>
          <cell r="H2986">
            <v>3.4842604570935576</v>
          </cell>
          <cell r="I2986">
            <v>3.3252771064255615</v>
          </cell>
          <cell r="J2986">
            <v>2.9286981771253107</v>
          </cell>
          <cell r="K2986">
            <v>3.2975213735493281</v>
          </cell>
          <cell r="L2986">
            <v>3.0614397018830841</v>
          </cell>
          <cell r="M2986" t="str">
            <v>.</v>
          </cell>
          <cell r="N2986" t="str">
            <v>.</v>
          </cell>
        </row>
        <row r="2987">
          <cell r="A2987" t="str">
            <v>ESCB_2007_Dec_FR_HICP</v>
          </cell>
          <cell r="B2987" t="str">
            <v>ESCB</v>
          </cell>
          <cell r="C2987">
            <v>2007</v>
          </cell>
          <cell r="D2987" t="str">
            <v>Dec</v>
          </cell>
          <cell r="E2987" t="str">
            <v>HICP</v>
          </cell>
          <cell r="F2987" t="str">
            <v>FR</v>
          </cell>
          <cell r="G2987">
            <v>2.2999999999999998</v>
          </cell>
          <cell r="H2987">
            <v>1.9</v>
          </cell>
          <cell r="I2987">
            <v>1.9</v>
          </cell>
          <cell r="J2987">
            <v>1.6</v>
          </cell>
          <cell r="K2987">
            <v>2.1</v>
          </cell>
          <cell r="L2987">
            <v>1.3</v>
          </cell>
          <cell r="M2987" t="str">
            <v>.</v>
          </cell>
          <cell r="N2987" t="str">
            <v>.</v>
          </cell>
        </row>
        <row r="2988">
          <cell r="A2988" t="str">
            <v>ESCB_2007_Dec_IE_HICP</v>
          </cell>
          <cell r="B2988" t="str">
            <v>ESCB</v>
          </cell>
          <cell r="C2988">
            <v>2007</v>
          </cell>
          <cell r="D2988" t="str">
            <v>Dec</v>
          </cell>
          <cell r="E2988" t="str">
            <v>HICP</v>
          </cell>
          <cell r="F2988" t="str">
            <v>IE</v>
          </cell>
          <cell r="G2988">
            <v>2.3420730170593096</v>
          </cell>
          <cell r="H2988">
            <v>1.8995618355354793</v>
          </cell>
          <cell r="I2988">
            <v>1.9124840626328021</v>
          </cell>
          <cell r="J2988">
            <v>1.5541146071825773</v>
          </cell>
          <cell r="K2988">
            <v>2.1478362293595454</v>
          </cell>
          <cell r="L2988">
            <v>1.263501826791491</v>
          </cell>
          <cell r="M2988" t="str">
            <v>.</v>
          </cell>
          <cell r="N2988" t="str">
            <v>.</v>
          </cell>
        </row>
        <row r="2989">
          <cell r="A2989" t="str">
            <v>ESCB_2007_Dec_IT_HICP</v>
          </cell>
          <cell r="B2989" t="str">
            <v>ESCB</v>
          </cell>
          <cell r="C2989">
            <v>2007</v>
          </cell>
          <cell r="D2989" t="str">
            <v>Dec</v>
          </cell>
          <cell r="E2989" t="str">
            <v>HICP</v>
          </cell>
          <cell r="F2989" t="str">
            <v>IT</v>
          </cell>
          <cell r="G2989">
            <v>2.2735191637630603</v>
          </cell>
          <cell r="H2989">
            <v>2.2059449791329566</v>
          </cell>
          <cell r="I2989">
            <v>2.2166666666666446</v>
          </cell>
          <cell r="J2989">
            <v>2.0218490135333722</v>
          </cell>
          <cell r="K2989">
            <v>2.3893239571679548</v>
          </cell>
          <cell r="L2989">
            <v>1.9737790162672519</v>
          </cell>
          <cell r="M2989" t="str">
            <v>.</v>
          </cell>
          <cell r="N2989" t="str">
            <v>.</v>
          </cell>
        </row>
        <row r="2990">
          <cell r="A2990" t="str">
            <v>ESCB_2007_Dec_LU_HICP</v>
          </cell>
          <cell r="B2990" t="str">
            <v>ESCB</v>
          </cell>
          <cell r="C2990">
            <v>2007</v>
          </cell>
          <cell r="D2990" t="str">
            <v>Dec</v>
          </cell>
          <cell r="E2990" t="str">
            <v>HICP</v>
          </cell>
          <cell r="F2990" t="str">
            <v>LU</v>
          </cell>
          <cell r="G2990">
            <v>3.2322276573713671</v>
          </cell>
          <cell r="H2990">
            <v>3.761381421369836</v>
          </cell>
          <cell r="I2990">
            <v>2.960858007150069</v>
          </cell>
          <cell r="J2990">
            <v>2.6374401061901143</v>
          </cell>
          <cell r="K2990">
            <v>3.3505871472426341</v>
          </cell>
          <cell r="L2990">
            <v>1.9568957328632175</v>
          </cell>
          <cell r="M2990" t="str">
            <v>.</v>
          </cell>
          <cell r="N2990" t="str">
            <v>.</v>
          </cell>
        </row>
        <row r="2991">
          <cell r="A2991" t="str">
            <v>ESCB_2007_Dec_NL_HICP</v>
          </cell>
          <cell r="B2991" t="str">
            <v>ESCB</v>
          </cell>
          <cell r="C2991">
            <v>2007</v>
          </cell>
          <cell r="D2991" t="str">
            <v>Dec</v>
          </cell>
          <cell r="E2991" t="str">
            <v>HICP</v>
          </cell>
          <cell r="F2991" t="str">
            <v>NL</v>
          </cell>
          <cell r="G2991">
            <v>1.3797657228120208</v>
          </cell>
          <cell r="H2991">
            <v>1.5022457559019653</v>
          </cell>
          <cell r="I2991">
            <v>1.6508470903924488</v>
          </cell>
          <cell r="J2991">
            <v>1.5898671913428419</v>
          </cell>
          <cell r="K2991">
            <v>2.610012708268572</v>
          </cell>
          <cell r="L2991">
            <v>3.1324157516390949</v>
          </cell>
          <cell r="M2991" t="str">
            <v>.</v>
          </cell>
          <cell r="N2991" t="str">
            <v>.</v>
          </cell>
        </row>
        <row r="2992">
          <cell r="A2992" t="str">
            <v>ESCB_2007_Dec_AT_HICP</v>
          </cell>
          <cell r="B2992" t="str">
            <v>ESCB</v>
          </cell>
          <cell r="C2992">
            <v>2007</v>
          </cell>
          <cell r="D2992" t="str">
            <v>Dec</v>
          </cell>
          <cell r="E2992" t="str">
            <v>HICP</v>
          </cell>
          <cell r="F2992" t="str">
            <v>AT</v>
          </cell>
          <cell r="G2992">
            <v>1.9501192799826317</v>
          </cell>
          <cell r="H2992">
            <v>2.1076725406941721</v>
          </cell>
          <cell r="I2992">
            <v>1.6858333333332975</v>
          </cell>
          <cell r="J2992">
            <v>2.122927644788275</v>
          </cell>
          <cell r="K2992">
            <v>2.4051093678002511</v>
          </cell>
          <cell r="L2992">
            <v>1.8183420545808682</v>
          </cell>
          <cell r="M2992" t="str">
            <v>.</v>
          </cell>
          <cell r="N2992" t="str">
            <v>.</v>
          </cell>
        </row>
        <row r="2993">
          <cell r="A2993" t="str">
            <v>ESCB_2007_Dec_PT_HICP</v>
          </cell>
          <cell r="B2993" t="str">
            <v>ESCB</v>
          </cell>
          <cell r="C2993">
            <v>2007</v>
          </cell>
          <cell r="D2993" t="str">
            <v>Dec</v>
          </cell>
          <cell r="E2993" t="str">
            <v>HICP</v>
          </cell>
          <cell r="F2993" t="str">
            <v>PT</v>
          </cell>
          <cell r="G2993">
            <v>2.5090512540894228</v>
          </cell>
          <cell r="H2993">
            <v>2.1267904102943769</v>
          </cell>
          <cell r="I2993">
            <v>3.0433333333333312</v>
          </cell>
          <cell r="J2993">
            <v>2.4164590948791753</v>
          </cell>
          <cell r="K2993">
            <v>2.4455148452305675</v>
          </cell>
          <cell r="L2993">
            <v>1.9718203528235279</v>
          </cell>
          <cell r="M2993" t="str">
            <v>.</v>
          </cell>
          <cell r="N2993" t="str">
            <v>.</v>
          </cell>
        </row>
        <row r="2994">
          <cell r="A2994" t="str">
            <v>ESCB_2007_Dec_SI_HICP</v>
          </cell>
          <cell r="B2994" t="str">
            <v>ESCB</v>
          </cell>
          <cell r="C2994">
            <v>2007</v>
          </cell>
          <cell r="D2994" t="str">
            <v>Dec</v>
          </cell>
          <cell r="E2994" t="str">
            <v>HICP</v>
          </cell>
          <cell r="F2994" t="str">
            <v>SI</v>
          </cell>
          <cell r="G2994">
            <v>3.6507978652789319</v>
          </cell>
          <cell r="H2994">
            <v>2.4651194562562928</v>
          </cell>
          <cell r="I2994">
            <v>2.5424788126765741</v>
          </cell>
          <cell r="J2994">
            <v>3.7104801222247463</v>
          </cell>
          <cell r="K2994">
            <v>3.9757927223643241</v>
          </cell>
          <cell r="L2994">
            <v>2.8654338800225831</v>
          </cell>
        </row>
        <row r="2995">
          <cell r="A2995" t="str">
            <v>ESCB_2007_Dec_FI_HICP</v>
          </cell>
          <cell r="B2995" t="str">
            <v>ESCB</v>
          </cell>
          <cell r="C2995">
            <v>2007</v>
          </cell>
          <cell r="D2995" t="str">
            <v>Dec</v>
          </cell>
          <cell r="E2995" t="str">
            <v>HICP</v>
          </cell>
          <cell r="F2995" t="str">
            <v>FI</v>
          </cell>
          <cell r="G2995">
            <v>0.13959198775628234</v>
          </cell>
          <cell r="H2995">
            <v>0.77088441772190652</v>
          </cell>
          <cell r="I2995">
            <v>1.2749787503541832</v>
          </cell>
          <cell r="J2995">
            <v>1.6270118158180358</v>
          </cell>
          <cell r="K2995">
            <v>2.3158977288681104</v>
          </cell>
          <cell r="L2995">
            <v>1.9981140918672091</v>
          </cell>
          <cell r="M2995" t="str">
            <v>.</v>
          </cell>
          <cell r="N2995" t="str">
            <v>.</v>
          </cell>
        </row>
        <row r="2996">
          <cell r="A2996" t="str">
            <v>ESCB_2007_Dec_BG_HICP</v>
          </cell>
          <cell r="B2996" t="str">
            <v>ESCB</v>
          </cell>
          <cell r="C2996">
            <v>2007</v>
          </cell>
          <cell r="D2996" t="str">
            <v>Dec</v>
          </cell>
          <cell r="E2996" t="str">
            <v>HICP</v>
          </cell>
          <cell r="F2996" t="str">
            <v>BG</v>
          </cell>
          <cell r="M2996" t="str">
            <v>.</v>
          </cell>
        </row>
        <row r="2997">
          <cell r="A2997" t="str">
            <v>ESCB_2007_Dec_CZ_HICP</v>
          </cell>
          <cell r="B2997" t="str">
            <v>ESCB</v>
          </cell>
          <cell r="C2997">
            <v>2007</v>
          </cell>
          <cell r="D2997" t="str">
            <v>Dec</v>
          </cell>
          <cell r="E2997" t="str">
            <v>HICP</v>
          </cell>
          <cell r="F2997" t="str">
            <v>CZ</v>
          </cell>
          <cell r="G2997">
            <v>2.5543286800384521</v>
          </cell>
          <cell r="H2997">
            <v>1.5975364446640015</v>
          </cell>
          <cell r="I2997">
            <v>2.0932266712188721</v>
          </cell>
          <cell r="J2997">
            <v>2.5865569114685059</v>
          </cell>
          <cell r="K2997">
            <v>3.7994966506958008</v>
          </cell>
          <cell r="L2997">
            <v>3.2236030101776123</v>
          </cell>
          <cell r="M2997" t="str">
            <v>.</v>
          </cell>
          <cell r="N2997" t="str">
            <v>.</v>
          </cell>
        </row>
        <row r="2998">
          <cell r="A2998" t="str">
            <v>ESCB_2007_Dec_DK_HICP</v>
          </cell>
          <cell r="B2998" t="str">
            <v>ESCB</v>
          </cell>
          <cell r="C2998">
            <v>2007</v>
          </cell>
          <cell r="D2998" t="str">
            <v>Dec</v>
          </cell>
          <cell r="E2998" t="str">
            <v>HICP</v>
          </cell>
          <cell r="F2998" t="str">
            <v>DK</v>
          </cell>
          <cell r="G2998">
            <v>0.89940756559371948</v>
          </cell>
          <cell r="H2998">
            <v>1.6945099830627441</v>
          </cell>
          <cell r="I2998">
            <v>1.849686861038208</v>
          </cell>
          <cell r="J2998">
            <v>1.4811038970947266</v>
          </cell>
          <cell r="K2998">
            <v>1.6154434680938721</v>
          </cell>
          <cell r="L2998">
            <v>1.699998140335083</v>
          </cell>
          <cell r="M2998" t="str">
            <v>.</v>
          </cell>
          <cell r="N2998" t="str">
            <v>.</v>
          </cell>
        </row>
        <row r="2999">
          <cell r="A2999" t="str">
            <v>ESCB_2007_Dec_EE_HICP</v>
          </cell>
          <cell r="B2999" t="str">
            <v>ESCB</v>
          </cell>
          <cell r="C2999">
            <v>2007</v>
          </cell>
          <cell r="D2999" t="str">
            <v>Dec</v>
          </cell>
          <cell r="E2999" t="str">
            <v>HICP</v>
          </cell>
          <cell r="F2999" t="str">
            <v>EE</v>
          </cell>
          <cell r="M2999" t="str">
            <v>.</v>
          </cell>
          <cell r="N2999" t="str">
            <v>.</v>
          </cell>
        </row>
        <row r="3000">
          <cell r="A3000" t="str">
            <v>ESCB_2007_Dec_CY_HICP</v>
          </cell>
          <cell r="B3000" t="str">
            <v>ESCB</v>
          </cell>
          <cell r="C3000">
            <v>2007</v>
          </cell>
          <cell r="D3000" t="str">
            <v>Dec</v>
          </cell>
          <cell r="E3000" t="str">
            <v>HICP</v>
          </cell>
          <cell r="F3000" t="str">
            <v>CY</v>
          </cell>
          <cell r="G3000">
            <v>1.8958331528190486</v>
          </cell>
          <cell r="H3000">
            <v>2.0416840279254167</v>
          </cell>
          <cell r="I3000">
            <v>2.2450000000000081</v>
          </cell>
          <cell r="J3000">
            <v>2.0788954635108547</v>
          </cell>
          <cell r="K3000">
            <v>2.9012330104559947</v>
          </cell>
          <cell r="L3000">
            <v>2.2486585063426157</v>
          </cell>
          <cell r="M3000" t="str">
            <v>.</v>
          </cell>
          <cell r="N3000" t="str">
            <v>.</v>
          </cell>
        </row>
        <row r="3001">
          <cell r="A3001" t="str">
            <v>ESCB_2007_Dec_LV_HICP</v>
          </cell>
          <cell r="B3001" t="str">
            <v>ESCB</v>
          </cell>
          <cell r="C3001">
            <v>2007</v>
          </cell>
          <cell r="D3001" t="str">
            <v>Dec</v>
          </cell>
          <cell r="E3001" t="str">
            <v>HICP</v>
          </cell>
          <cell r="F3001" t="str">
            <v>LV</v>
          </cell>
          <cell r="M3001" t="str">
            <v>.</v>
          </cell>
          <cell r="N3001" t="str">
            <v>.</v>
          </cell>
        </row>
        <row r="3002">
          <cell r="A3002" t="str">
            <v>ESCB_2007_Dec_LT_HICP</v>
          </cell>
          <cell r="B3002" t="str">
            <v>ESCB</v>
          </cell>
          <cell r="C3002">
            <v>2007</v>
          </cell>
          <cell r="D3002" t="str">
            <v>Dec</v>
          </cell>
          <cell r="E3002" t="str">
            <v>HICP</v>
          </cell>
          <cell r="F3002" t="str">
            <v>LT</v>
          </cell>
          <cell r="M3002" t="str">
            <v>.</v>
          </cell>
          <cell r="N3002" t="str">
            <v>.</v>
          </cell>
        </row>
        <row r="3003">
          <cell r="A3003" t="str">
            <v>ESCB_2007_Dec_HU_HICP</v>
          </cell>
          <cell r="B3003" t="str">
            <v>ESCB</v>
          </cell>
          <cell r="C3003">
            <v>2007</v>
          </cell>
          <cell r="D3003" t="str">
            <v>Dec</v>
          </cell>
          <cell r="E3003" t="str">
            <v>HICP</v>
          </cell>
          <cell r="F3003" t="str">
            <v>HU</v>
          </cell>
          <cell r="G3003">
            <v>6.7751893997192383</v>
          </cell>
          <cell r="H3003">
            <v>3.4850046634674072</v>
          </cell>
          <cell r="I3003">
            <v>4.029426097869873</v>
          </cell>
          <cell r="J3003">
            <v>7.5234775543212891</v>
          </cell>
          <cell r="K3003">
            <v>4.1766119003295898</v>
          </cell>
          <cell r="L3003">
            <v>3.2426028251647949</v>
          </cell>
          <cell r="M3003" t="str">
            <v>.</v>
          </cell>
          <cell r="N3003" t="str">
            <v>.</v>
          </cell>
        </row>
        <row r="3004">
          <cell r="A3004" t="str">
            <v>ESCB_2007_Dec_MT_HICP</v>
          </cell>
          <cell r="B3004" t="str">
            <v>ESCB</v>
          </cell>
          <cell r="C3004">
            <v>2007</v>
          </cell>
          <cell r="D3004" t="str">
            <v>Dec</v>
          </cell>
          <cell r="E3004" t="str">
            <v>HICP</v>
          </cell>
          <cell r="F3004" t="str">
            <v>MT</v>
          </cell>
          <cell r="G3004">
            <v>2.725261993785888</v>
          </cell>
          <cell r="H3004">
            <v>2.5282170900298162</v>
          </cell>
          <cell r="I3004">
            <v>2.5792096534942299</v>
          </cell>
          <cell r="J3004">
            <v>0.60862924780451522</v>
          </cell>
          <cell r="K3004">
            <v>3.4185444732965697</v>
          </cell>
          <cell r="L3004">
            <v>1.8832583809665238</v>
          </cell>
          <cell r="M3004" t="str">
            <v>.</v>
          </cell>
          <cell r="N3004" t="str">
            <v>.</v>
          </cell>
        </row>
        <row r="3005">
          <cell r="A3005" t="str">
            <v>ESCB_2007_Dec_PL_HICP</v>
          </cell>
          <cell r="B3005" t="str">
            <v>ESCB</v>
          </cell>
          <cell r="C3005">
            <v>2007</v>
          </cell>
          <cell r="D3005" t="str">
            <v>Dec</v>
          </cell>
          <cell r="E3005" t="str">
            <v>HICP</v>
          </cell>
          <cell r="F3005" t="str">
            <v>PL</v>
          </cell>
          <cell r="G3005">
            <v>3.5901765823364258</v>
          </cell>
          <cell r="H3005">
            <v>2.1790890693664551</v>
          </cell>
          <cell r="I3005">
            <v>1.2670180797576904</v>
          </cell>
          <cell r="J3005">
            <v>2.2455198764801025</v>
          </cell>
          <cell r="K3005">
            <v>2.6004796028137207</v>
          </cell>
          <cell r="L3005">
            <v>2.7502684593200684</v>
          </cell>
          <cell r="M3005" t="str">
            <v>.</v>
          </cell>
          <cell r="N3005" t="str">
            <v>.</v>
          </cell>
        </row>
        <row r="3006">
          <cell r="A3006" t="str">
            <v>ESCB_2007_Dec_RO_HICP</v>
          </cell>
          <cell r="B3006" t="str">
            <v>ESCB</v>
          </cell>
          <cell r="C3006">
            <v>2007</v>
          </cell>
          <cell r="D3006" t="str">
            <v>Dec</v>
          </cell>
          <cell r="E3006" t="str">
            <v>HICP</v>
          </cell>
          <cell r="F3006" t="str">
            <v>RO</v>
          </cell>
          <cell r="M3006" t="str">
            <v>.</v>
          </cell>
        </row>
        <row r="3007">
          <cell r="A3007" t="str">
            <v>ESCB_2007_Dec_SK_HICP</v>
          </cell>
          <cell r="B3007" t="str">
            <v>ESCB</v>
          </cell>
          <cell r="C3007">
            <v>2007</v>
          </cell>
          <cell r="D3007" t="str">
            <v>Dec</v>
          </cell>
          <cell r="E3007" t="str">
            <v>HICP</v>
          </cell>
          <cell r="F3007" t="str">
            <v>SK</v>
          </cell>
          <cell r="M3007" t="str">
            <v>.</v>
          </cell>
          <cell r="N3007" t="str">
            <v>.</v>
          </cell>
        </row>
        <row r="3008">
          <cell r="A3008" t="str">
            <v>ESCB_2007_Dec_SE_HICP</v>
          </cell>
          <cell r="B3008" t="str">
            <v>ESCB</v>
          </cell>
          <cell r="C3008">
            <v>2007</v>
          </cell>
          <cell r="D3008" t="str">
            <v>Dec</v>
          </cell>
          <cell r="E3008" t="str">
            <v>HICP</v>
          </cell>
          <cell r="F3008" t="str">
            <v>SE</v>
          </cell>
          <cell r="G3008">
            <v>1.0229413509368896</v>
          </cell>
          <cell r="H3008">
            <v>0.81788796186447144</v>
          </cell>
          <cell r="I3008">
            <v>1.5002241134643555</v>
          </cell>
          <cell r="J3008">
            <v>1.5215957164764404</v>
          </cell>
          <cell r="K3008">
            <v>2.0521419048309326</v>
          </cell>
          <cell r="L3008">
            <v>2.1492218971252441</v>
          </cell>
          <cell r="M3008" t="str">
            <v>.</v>
          </cell>
          <cell r="N3008" t="str">
            <v>.</v>
          </cell>
        </row>
        <row r="3009">
          <cell r="A3009" t="str">
            <v>ESCB_2007_Dec_GB_HICP</v>
          </cell>
          <cell r="B3009" t="str">
            <v>ESCB</v>
          </cell>
          <cell r="C3009">
            <v>2007</v>
          </cell>
          <cell r="D3009" t="str">
            <v>Dec</v>
          </cell>
          <cell r="E3009" t="str">
            <v>HICP</v>
          </cell>
          <cell r="F3009" t="str">
            <v>GB</v>
          </cell>
          <cell r="G3009">
            <v>1.3450695276260376</v>
          </cell>
          <cell r="H3009">
            <v>2.0503418445587158</v>
          </cell>
          <cell r="I3009">
            <v>2.3322081565856934</v>
          </cell>
          <cell r="J3009">
            <v>2.2542047500610352</v>
          </cell>
          <cell r="K3009">
            <v>1.8921700716018677</v>
          </cell>
          <cell r="L3009">
            <v>2.0114147663116455</v>
          </cell>
          <cell r="M3009" t="str">
            <v>.</v>
          </cell>
          <cell r="N3009" t="str">
            <v>.</v>
          </cell>
        </row>
        <row r="3010">
          <cell r="A3010" t="str">
            <v>ESCB_2007_Dec_I3_HICP</v>
          </cell>
          <cell r="B3010" t="str">
            <v>ESCB</v>
          </cell>
          <cell r="C3010">
            <v>2007</v>
          </cell>
          <cell r="D3010" t="str">
            <v>Dec</v>
          </cell>
          <cell r="E3010" t="str">
            <v>HICP</v>
          </cell>
          <cell r="F3010" t="str">
            <v>I3</v>
          </cell>
          <cell r="G3010">
            <v>2.1397444484069439</v>
          </cell>
          <cell r="H3010">
            <v>2.1911485433502964</v>
          </cell>
          <cell r="I3010">
            <v>2.17750000000001</v>
          </cell>
          <cell r="J3010">
            <v>2.1183291864139697</v>
          </cell>
          <cell r="K3010">
            <v>2.4874686980606242</v>
          </cell>
          <cell r="L3010">
            <v>1.830338640568252</v>
          </cell>
          <cell r="M3010" t="str">
            <v>.</v>
          </cell>
          <cell r="N3010" t="str">
            <v>.</v>
          </cell>
        </row>
        <row r="3011">
          <cell r="A3011" t="str">
            <v>ESCB_2007_Dec_D3_HICP</v>
          </cell>
          <cell r="B3011" t="str">
            <v>ESCB</v>
          </cell>
          <cell r="C3011">
            <v>2007</v>
          </cell>
          <cell r="D3011" t="str">
            <v>Dec</v>
          </cell>
          <cell r="E3011" t="str">
            <v>HICP</v>
          </cell>
          <cell r="F3011" t="str">
            <v>D3</v>
          </cell>
          <cell r="M3011" t="str">
            <v>.</v>
          </cell>
          <cell r="N3011" t="str">
            <v>.</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U29"/>
  <sheetViews>
    <sheetView tabSelected="1" workbookViewId="0">
      <selection activeCell="K14" sqref="K14"/>
    </sheetView>
  </sheetViews>
  <sheetFormatPr baseColWidth="10" defaultColWidth="9.33203125" defaultRowHeight="12.75"/>
  <cols>
    <col min="1" max="1" width="11" customWidth="1"/>
    <col min="2" max="2" width="17.5" style="408" customWidth="1"/>
    <col min="3" max="3" width="19.33203125" style="408" customWidth="1"/>
    <col min="4" max="4" width="8" style="408" hidden="1" customWidth="1"/>
    <col min="5" max="5" width="8.5" style="408" hidden="1" customWidth="1"/>
    <col min="6" max="6" width="8.6640625" style="408" hidden="1" customWidth="1"/>
    <col min="7" max="7" width="8.5" style="408" hidden="1" customWidth="1"/>
    <col min="8" max="8" width="13.83203125" style="408" hidden="1" customWidth="1"/>
    <col min="9" max="9" width="17" customWidth="1"/>
    <col min="10" max="10" width="22.33203125" customWidth="1"/>
    <col min="11" max="11" width="33" customWidth="1"/>
    <col min="14" max="14" width="16.33203125" bestFit="1" customWidth="1"/>
    <col min="15" max="15" width="46.1640625" bestFit="1" customWidth="1"/>
  </cols>
  <sheetData>
    <row r="1" spans="1:21">
      <c r="M1" s="332"/>
      <c r="N1" s="332"/>
      <c r="O1" s="332"/>
      <c r="P1" s="332"/>
      <c r="Q1" s="332"/>
      <c r="R1" s="332"/>
      <c r="S1" s="332"/>
      <c r="T1" s="332"/>
      <c r="U1" s="332"/>
    </row>
    <row r="2" spans="1:21">
      <c r="A2" s="423"/>
      <c r="B2" s="652" t="s">
        <v>635</v>
      </c>
      <c r="C2" s="654"/>
      <c r="D2" s="422"/>
      <c r="E2" s="423"/>
      <c r="F2" s="423"/>
      <c r="G2" s="423"/>
      <c r="H2" s="423"/>
      <c r="I2" s="652" t="s">
        <v>459</v>
      </c>
      <c r="J2" s="653"/>
      <c r="K2" s="653"/>
      <c r="M2" s="333"/>
      <c r="N2" s="334"/>
      <c r="O2" s="334"/>
      <c r="P2" s="332"/>
      <c r="Q2" s="335"/>
      <c r="R2" s="332"/>
      <c r="S2" s="332"/>
      <c r="T2" s="332"/>
      <c r="U2" s="332"/>
    </row>
    <row r="3" spans="1:21">
      <c r="A3" s="424"/>
      <c r="B3" s="460"/>
      <c r="C3" s="531"/>
      <c r="D3" s="655" t="s">
        <v>422</v>
      </c>
      <c r="E3" s="656"/>
      <c r="F3" s="657" t="s">
        <v>421</v>
      </c>
      <c r="G3" s="658"/>
      <c r="H3" s="461"/>
      <c r="I3" s="460"/>
      <c r="J3" s="531"/>
      <c r="K3" s="660" t="s">
        <v>374</v>
      </c>
      <c r="M3" s="333"/>
      <c r="N3" s="334"/>
      <c r="O3" s="334"/>
      <c r="P3" s="332"/>
      <c r="Q3" s="335"/>
      <c r="R3" s="332"/>
      <c r="S3" s="332"/>
      <c r="T3" s="332"/>
      <c r="U3" s="332"/>
    </row>
    <row r="4" spans="1:21" ht="24.75" customHeight="1">
      <c r="A4" s="425"/>
      <c r="B4" s="540" t="s">
        <v>375</v>
      </c>
      <c r="C4" s="530" t="s">
        <v>636</v>
      </c>
      <c r="D4" s="426" t="s">
        <v>424</v>
      </c>
      <c r="E4" s="427" t="s">
        <v>425</v>
      </c>
      <c r="F4" s="426" t="s">
        <v>424</v>
      </c>
      <c r="G4" s="428" t="s">
        <v>425</v>
      </c>
      <c r="H4" s="426" t="s">
        <v>460</v>
      </c>
      <c r="I4" s="540" t="s">
        <v>375</v>
      </c>
      <c r="J4" s="530" t="s">
        <v>636</v>
      </c>
      <c r="K4" s="661"/>
      <c r="M4" s="329"/>
      <c r="N4" s="330"/>
      <c r="O4" s="331"/>
      <c r="P4" s="332"/>
      <c r="Q4" s="332"/>
      <c r="R4" s="332"/>
      <c r="S4" s="332"/>
      <c r="T4" s="332"/>
      <c r="U4" s="332"/>
    </row>
    <row r="5" spans="1:21">
      <c r="A5" s="430" t="s">
        <v>85</v>
      </c>
      <c r="B5" s="528">
        <v>-7.1</v>
      </c>
      <c r="C5" s="529">
        <v>7.4</v>
      </c>
      <c r="D5" s="431">
        <f>'Nominal BB performance'!BT28</f>
        <v>-0.4849504</v>
      </c>
      <c r="E5" s="432">
        <f>'Nominal BB performance'!BU28</f>
        <v>2000</v>
      </c>
      <c r="F5" s="433">
        <f>'Nominal BB performance'!BV28</f>
        <v>-6.2550568000000002</v>
      </c>
      <c r="G5" s="432">
        <f>'Nominal BB performance'!BW28</f>
        <v>2009</v>
      </c>
      <c r="H5" s="434">
        <f>'Nominal BB performance'!X28</f>
        <v>-0.88574609999999998</v>
      </c>
      <c r="I5" s="404">
        <f>'Nominal BB performance'!BI28</f>
        <v>-2.6260374450000001</v>
      </c>
      <c r="J5" s="433">
        <f>GDP_Comparison!X24</f>
        <v>3.0580449621548302</v>
      </c>
      <c r="K5" s="432">
        <f>'Nominal BB performance'!BJ28</f>
        <v>0</v>
      </c>
      <c r="M5" s="329"/>
      <c r="N5" s="330"/>
      <c r="O5" s="331"/>
      <c r="P5" s="332"/>
      <c r="Q5" s="332"/>
      <c r="R5" s="332"/>
      <c r="S5" s="332"/>
      <c r="T5" s="332"/>
      <c r="U5" s="332"/>
    </row>
    <row r="6" spans="1:21">
      <c r="A6" s="451" t="s">
        <v>637</v>
      </c>
      <c r="B6" s="458" t="s">
        <v>86</v>
      </c>
      <c r="C6" s="459" t="s">
        <v>86</v>
      </c>
      <c r="D6" s="470">
        <f>'Nominal BB performance'!BT38</f>
        <v>-0.86861829999999995</v>
      </c>
      <c r="E6" s="471">
        <f>'Nominal BB performance'!BU38</f>
        <v>2007</v>
      </c>
      <c r="F6" s="472">
        <f>'Nominal BB performance'!BV38</f>
        <v>-6.6146114000000003</v>
      </c>
      <c r="G6" s="471">
        <f>'Nominal BB performance'!BW28</f>
        <v>2009</v>
      </c>
      <c r="H6" s="473">
        <f>'Nominal BB performance'!X38</f>
        <v>-0.95640429999999999</v>
      </c>
      <c r="I6" s="404">
        <f>'Nominal BB performance'!BI38</f>
        <v>-2.9767141000000001</v>
      </c>
      <c r="J6" s="433">
        <f>GDP_Comparison!X34</f>
        <v>3.2184891186597602</v>
      </c>
      <c r="K6" s="432">
        <f>'Nominal BB performance'!BJ38</f>
        <v>0</v>
      </c>
      <c r="M6" s="329"/>
      <c r="N6" s="330"/>
      <c r="O6" s="331"/>
      <c r="P6" s="332"/>
      <c r="Q6" s="332"/>
      <c r="R6" s="332"/>
      <c r="S6" s="332"/>
      <c r="T6" s="332"/>
      <c r="U6" s="332"/>
    </row>
    <row r="7" spans="1:21">
      <c r="A7" s="435" t="s">
        <v>66</v>
      </c>
      <c r="B7" s="542">
        <v>-4.4000000000000004</v>
      </c>
      <c r="C7" s="437">
        <v>6.6</v>
      </c>
      <c r="D7" s="436">
        <f>'Nominal BB performance'!BT40</f>
        <v>0.80193099999999995</v>
      </c>
      <c r="E7" s="437">
        <v>2000</v>
      </c>
      <c r="F7" s="438">
        <f>'Nominal BB performance'!BV40</f>
        <v>-12.673874899999999</v>
      </c>
      <c r="G7" s="439">
        <f>'Nominal BB performance'!BW40</f>
        <v>2009</v>
      </c>
      <c r="H7" s="438">
        <f>'Nominal BB performance'!X40</f>
        <v>-4.8643184000000002</v>
      </c>
      <c r="I7" s="541">
        <f>'Nominal BB performance'!BI40</f>
        <v>-5.1505181800000006</v>
      </c>
      <c r="J7" s="438">
        <f>GDP_Comparison!X36</f>
        <v>4.1624956664363264</v>
      </c>
      <c r="K7" s="439">
        <f>'Nominal BB performance'!BJ40</f>
        <v>0</v>
      </c>
      <c r="M7" s="329"/>
      <c r="N7" s="330"/>
      <c r="O7" s="331"/>
      <c r="P7" s="332"/>
      <c r="Q7" s="332"/>
      <c r="R7" s="332"/>
      <c r="S7" s="332"/>
      <c r="T7" s="332"/>
      <c r="U7" s="332"/>
    </row>
    <row r="8" spans="1:21" ht="13.5" thickBot="1">
      <c r="A8" s="440" t="s">
        <v>68</v>
      </c>
      <c r="B8" s="543">
        <v>-2.2999999999999998</v>
      </c>
      <c r="C8" s="544">
        <v>4.5999999999999996</v>
      </c>
      <c r="D8" s="441">
        <f>'Nominal BB performance'!BT39</f>
        <v>-2.7563335000000002</v>
      </c>
      <c r="E8" s="442">
        <f>'Nominal BB performance'!BU39</f>
        <v>2007</v>
      </c>
      <c r="F8" s="443">
        <f>'Nominal BB performance'!BV39</f>
        <v>-10.159717199999999</v>
      </c>
      <c r="G8" s="442">
        <f>'Nominal BB performance'!BW39</f>
        <v>1998</v>
      </c>
      <c r="H8" s="443">
        <f>'Nominal BB performance'!X39</f>
        <v>-3.7679594999999999</v>
      </c>
      <c r="I8" s="511">
        <f>'Nominal BB performance'!BI39</f>
        <v>-6.2562642099999994</v>
      </c>
      <c r="J8" s="443">
        <f>GDP_Comparison!X35</f>
        <v>0.13524610223534345</v>
      </c>
      <c r="K8" s="442">
        <f>'Nominal BB performance'!BJ39</f>
        <v>0</v>
      </c>
    </row>
    <row r="9" spans="1:21" ht="13.5" thickTop="1">
      <c r="A9" s="407"/>
      <c r="B9" s="409"/>
      <c r="C9" s="409"/>
    </row>
    <row r="10" spans="1:21">
      <c r="A10" s="407" t="s">
        <v>428</v>
      </c>
      <c r="B10" s="409"/>
      <c r="C10" s="409"/>
    </row>
    <row r="11" spans="1:21">
      <c r="A11" s="457"/>
      <c r="B11" s="586"/>
      <c r="C11" s="586"/>
      <c r="D11" s="586"/>
      <c r="E11" s="586"/>
      <c r="F11" s="586"/>
      <c r="G11" s="586"/>
      <c r="H11" s="586"/>
      <c r="I11" s="457"/>
      <c r="J11" s="457"/>
      <c r="K11" s="457"/>
      <c r="L11" s="457"/>
    </row>
    <row r="12" spans="1:21">
      <c r="A12" s="424"/>
      <c r="B12" s="584"/>
      <c r="C12" s="584"/>
      <c r="D12" s="659"/>
      <c r="E12" s="659"/>
      <c r="F12" s="659"/>
      <c r="G12" s="659"/>
      <c r="H12" s="659"/>
      <c r="I12" s="659"/>
      <c r="J12" s="659"/>
      <c r="K12" s="659"/>
      <c r="L12" s="457"/>
    </row>
    <row r="13" spans="1:21">
      <c r="A13" s="424"/>
      <c r="B13" s="584"/>
      <c r="C13" s="584"/>
      <c r="D13" s="656"/>
      <c r="E13" s="656"/>
      <c r="F13" s="656"/>
      <c r="G13" s="656"/>
      <c r="H13" s="584"/>
      <c r="I13" s="585"/>
      <c r="J13" s="585"/>
      <c r="K13" s="585"/>
      <c r="L13" s="457"/>
    </row>
    <row r="14" spans="1:21" ht="41.25" customHeight="1">
      <c r="A14" s="430"/>
      <c r="B14" s="582"/>
      <c r="C14" s="582"/>
      <c r="D14" s="582"/>
      <c r="E14" s="582"/>
      <c r="F14" s="582"/>
      <c r="G14" s="582"/>
      <c r="H14" s="582"/>
      <c r="I14" s="583"/>
      <c r="J14" s="583"/>
      <c r="K14" s="583"/>
      <c r="L14" s="457"/>
    </row>
    <row r="15" spans="1:21">
      <c r="A15" s="430"/>
      <c r="B15" s="582"/>
      <c r="C15" s="582"/>
      <c r="D15" s="433"/>
      <c r="E15" s="432"/>
      <c r="F15" s="433"/>
      <c r="G15" s="582"/>
      <c r="H15" s="433"/>
      <c r="I15" s="433"/>
      <c r="J15" s="433"/>
      <c r="K15" s="432"/>
      <c r="L15" s="457"/>
    </row>
    <row r="16" spans="1:21">
      <c r="A16" s="430"/>
      <c r="B16" s="582"/>
      <c r="C16" s="582"/>
      <c r="D16" s="434"/>
      <c r="E16" s="432"/>
      <c r="F16" s="433"/>
      <c r="G16" s="432"/>
      <c r="H16" s="433"/>
      <c r="I16" s="433"/>
      <c r="J16" s="433"/>
      <c r="K16" s="432"/>
      <c r="L16" s="457"/>
    </row>
    <row r="17" spans="1:12">
      <c r="A17" s="430"/>
      <c r="B17" s="582"/>
      <c r="C17" s="582"/>
      <c r="D17" s="434"/>
      <c r="E17" s="432"/>
      <c r="F17" s="433"/>
      <c r="G17" s="432"/>
      <c r="H17" s="433"/>
      <c r="I17" s="433"/>
      <c r="J17" s="433"/>
      <c r="K17" s="432"/>
      <c r="L17" s="457"/>
    </row>
    <row r="18" spans="1:12">
      <c r="A18" s="430"/>
      <c r="B18" s="582"/>
      <c r="C18" s="582"/>
      <c r="D18" s="433"/>
      <c r="E18" s="432"/>
      <c r="F18" s="433"/>
      <c r="G18" s="432"/>
      <c r="H18" s="433"/>
      <c r="I18" s="433"/>
      <c r="J18" s="433"/>
      <c r="K18" s="432"/>
      <c r="L18" s="457"/>
    </row>
    <row r="19" spans="1:12">
      <c r="A19" s="457"/>
      <c r="B19" s="586"/>
      <c r="C19" s="586"/>
      <c r="D19" s="586"/>
      <c r="E19" s="586"/>
      <c r="F19" s="586"/>
      <c r="G19" s="586"/>
      <c r="H19" s="586"/>
      <c r="I19" s="457"/>
      <c r="J19" s="457"/>
      <c r="K19" s="457"/>
      <c r="L19" s="457"/>
    </row>
    <row r="20" spans="1:12">
      <c r="A20" s="430"/>
      <c r="B20" s="582"/>
      <c r="C20" s="582"/>
      <c r="D20" s="582"/>
      <c r="E20" s="582"/>
      <c r="F20" s="582"/>
      <c r="G20" s="582"/>
      <c r="H20" s="582"/>
      <c r="I20" s="457"/>
      <c r="J20" s="457"/>
      <c r="K20" s="457"/>
      <c r="L20" s="457"/>
    </row>
    <row r="24" spans="1:12">
      <c r="B24"/>
      <c r="C24"/>
    </row>
    <row r="25" spans="1:12">
      <c r="B25"/>
      <c r="C25"/>
    </row>
    <row r="29" spans="1:12">
      <c r="C29"/>
    </row>
  </sheetData>
  <mergeCells count="8">
    <mergeCell ref="I2:K2"/>
    <mergeCell ref="B2:C2"/>
    <mergeCell ref="D3:E3"/>
    <mergeCell ref="F3:G3"/>
    <mergeCell ref="D13:E13"/>
    <mergeCell ref="F13:G13"/>
    <mergeCell ref="D12:K12"/>
    <mergeCell ref="K3:K4"/>
  </mergeCells>
  <pageMargins left="0.7" right="0.7" top="0.75" bottom="0.75" header="0.3" footer="0.3"/>
  <pageSetup paperSize="9" orientation="portrait" horizontalDpi="4294967294" vertic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rgb="FFFFC000"/>
  </sheetPr>
  <dimension ref="A2:AX60"/>
  <sheetViews>
    <sheetView topLeftCell="F25" workbookViewId="0">
      <selection activeCell="AE47" sqref="AE47"/>
    </sheetView>
  </sheetViews>
  <sheetFormatPr baseColWidth="10" defaultColWidth="9.33203125" defaultRowHeight="15"/>
  <cols>
    <col min="1" max="1" width="14" style="504" bestFit="1" customWidth="1"/>
    <col min="2" max="2" width="16.5" style="504" bestFit="1" customWidth="1"/>
    <col min="3" max="19" width="9.33203125" style="504"/>
    <col min="20" max="20" width="22.83203125" style="504" hidden="1" customWidth="1"/>
    <col min="21" max="21" width="23.1640625" style="504" hidden="1" customWidth="1"/>
    <col min="22" max="23" width="0" style="504" hidden="1" customWidth="1"/>
    <col min="24" max="25" width="27.1640625" style="504" hidden="1" customWidth="1"/>
    <col min="26" max="26" width="9.33203125" style="504"/>
    <col min="27" max="27" width="14.1640625" style="504" bestFit="1" customWidth="1"/>
    <col min="28" max="28" width="14.5" style="504" bestFit="1" customWidth="1"/>
    <col min="29" max="30" width="9.33203125" style="504"/>
    <col min="31" max="31" width="14.5" style="504" bestFit="1" customWidth="1"/>
    <col min="32" max="33" width="9.33203125" style="504"/>
    <col min="34" max="34" width="51.6640625" style="507" bestFit="1" customWidth="1"/>
    <col min="35" max="35" width="49.33203125" style="507" bestFit="1" customWidth="1"/>
    <col min="36" max="36" width="9.33203125" style="507"/>
    <col min="37" max="37" width="51.6640625" style="507" bestFit="1" customWidth="1"/>
    <col min="38" max="38" width="49.33203125" style="507" bestFit="1" customWidth="1"/>
    <col min="39" max="39" width="9.33203125" style="507"/>
    <col min="40" max="16384" width="9.33203125" style="504"/>
  </cols>
  <sheetData>
    <row r="2" spans="1:39">
      <c r="B2" s="504" t="s">
        <v>500</v>
      </c>
      <c r="C2" s="504">
        <v>2004</v>
      </c>
    </row>
    <row r="3" spans="1:39">
      <c r="B3" s="504" t="s">
        <v>499</v>
      </c>
      <c r="C3" s="504">
        <v>2017</v>
      </c>
    </row>
    <row r="5" spans="1:39" s="505" customFormat="1">
      <c r="E5" s="505" t="s">
        <v>472</v>
      </c>
      <c r="F5" s="505" t="s">
        <v>326</v>
      </c>
      <c r="G5" s="505" t="s">
        <v>471</v>
      </c>
      <c r="H5" s="505" t="s">
        <v>469</v>
      </c>
      <c r="AA5" s="662" t="s">
        <v>505</v>
      </c>
      <c r="AB5" s="662"/>
      <c r="AC5" s="662"/>
      <c r="AD5" s="662" t="s">
        <v>506</v>
      </c>
      <c r="AE5" s="662"/>
      <c r="AF5" s="662"/>
      <c r="AH5" s="662" t="s">
        <v>505</v>
      </c>
      <c r="AI5" s="662"/>
      <c r="AJ5" s="662"/>
      <c r="AK5" s="662" t="s">
        <v>506</v>
      </c>
      <c r="AL5" s="662"/>
      <c r="AM5" s="662"/>
    </row>
    <row r="6" spans="1:39" s="505" customFormat="1">
      <c r="A6" s="505" t="s">
        <v>479</v>
      </c>
      <c r="B6" s="505" t="s">
        <v>498</v>
      </c>
      <c r="C6" s="505" t="s">
        <v>478</v>
      </c>
      <c r="E6" s="505">
        <f>$C$2</f>
        <v>2004</v>
      </c>
      <c r="F6" s="505">
        <f t="shared" ref="F6:S6" si="0">IFERROR(IF(E6+1&lt;=$C$3,E6+1,""),"")</f>
        <v>2005</v>
      </c>
      <c r="G6" s="505">
        <f t="shared" si="0"/>
        <v>2006</v>
      </c>
      <c r="H6" s="505">
        <f t="shared" si="0"/>
        <v>2007</v>
      </c>
      <c r="I6" s="505">
        <f t="shared" si="0"/>
        <v>2008</v>
      </c>
      <c r="J6" s="505">
        <f t="shared" si="0"/>
        <v>2009</v>
      </c>
      <c r="K6" s="505">
        <f t="shared" si="0"/>
        <v>2010</v>
      </c>
      <c r="L6" s="505">
        <f t="shared" si="0"/>
        <v>2011</v>
      </c>
      <c r="M6" s="505">
        <f t="shared" si="0"/>
        <v>2012</v>
      </c>
      <c r="N6" s="505">
        <f t="shared" si="0"/>
        <v>2013</v>
      </c>
      <c r="O6" s="505">
        <f t="shared" si="0"/>
        <v>2014</v>
      </c>
      <c r="P6" s="505">
        <f t="shared" si="0"/>
        <v>2015</v>
      </c>
      <c r="Q6" s="505">
        <f t="shared" si="0"/>
        <v>2016</v>
      </c>
      <c r="R6" s="505">
        <f t="shared" si="0"/>
        <v>2017</v>
      </c>
      <c r="S6" s="505" t="str">
        <f t="shared" si="0"/>
        <v/>
      </c>
      <c r="T6" s="505" t="s">
        <v>503</v>
      </c>
      <c r="U6" s="505" t="s">
        <v>504</v>
      </c>
      <c r="X6" s="505" t="s">
        <v>501</v>
      </c>
      <c r="Y6" s="505" t="s">
        <v>502</v>
      </c>
      <c r="AA6" s="505" t="s">
        <v>508</v>
      </c>
      <c r="AB6" s="505" t="s">
        <v>509</v>
      </c>
      <c r="AC6" s="505" t="s">
        <v>507</v>
      </c>
      <c r="AD6" s="505" t="s">
        <v>508</v>
      </c>
      <c r="AE6" s="505" t="s">
        <v>509</v>
      </c>
      <c r="AF6" s="505" t="s">
        <v>507</v>
      </c>
      <c r="AH6" s="506" t="s">
        <v>648</v>
      </c>
      <c r="AI6" s="506" t="s">
        <v>649</v>
      </c>
      <c r="AJ6" s="506" t="s">
        <v>507</v>
      </c>
      <c r="AK6" s="506" t="s">
        <v>510</v>
      </c>
      <c r="AL6" s="506" t="s">
        <v>650</v>
      </c>
      <c r="AM6" s="506" t="s">
        <v>507</v>
      </c>
    </row>
    <row r="7" spans="1:39">
      <c r="A7" s="504" t="s">
        <v>8</v>
      </c>
      <c r="B7" s="504" t="s">
        <v>10</v>
      </c>
      <c r="K7" s="623">
        <v>-3.8709780999999999</v>
      </c>
      <c r="L7" s="623">
        <v>-4.0254171000000003</v>
      </c>
      <c r="M7" s="623">
        <v>-3.5207755999999999</v>
      </c>
      <c r="N7" s="623">
        <v>-3.0561362999999999</v>
      </c>
      <c r="O7" s="623">
        <v>-2.9162542</v>
      </c>
      <c r="P7" s="623">
        <v>-2.2118562000000002</v>
      </c>
      <c r="Q7" s="623">
        <v>-2.1342932999999999</v>
      </c>
      <c r="R7" s="623">
        <v>-1.2998228999999999</v>
      </c>
      <c r="S7" s="623"/>
      <c r="T7" s="623">
        <f t="shared" ref="T7:T25" si="1">N7-L7</f>
        <v>0.96928080000000039</v>
      </c>
      <c r="U7" s="623">
        <f t="shared" ref="U7:U25" si="2">R7-P7</f>
        <v>0.91203330000000027</v>
      </c>
      <c r="V7" s="623"/>
      <c r="W7" s="623"/>
      <c r="X7" s="623" t="e">
        <f>SUM(#REF!)</f>
        <v>#REF!</v>
      </c>
      <c r="Y7" s="623" t="e">
        <f>SUM(#REF!)</f>
        <v>#REF!</v>
      </c>
      <c r="Z7" s="623"/>
      <c r="AA7" s="623">
        <v>0.96928080000000039</v>
      </c>
      <c r="AB7" s="623">
        <v>1.95</v>
      </c>
      <c r="AC7" s="623">
        <v>0.98071919999999957</v>
      </c>
      <c r="AD7" s="623">
        <v>0.91203330000000027</v>
      </c>
      <c r="AE7" s="623">
        <v>1.62</v>
      </c>
      <c r="AF7" s="623">
        <v>0.70796669999999984</v>
      </c>
      <c r="AG7" s="623"/>
      <c r="AH7" s="622">
        <v>0.48464040000000019</v>
      </c>
      <c r="AI7" s="622">
        <v>0.97499999999999998</v>
      </c>
      <c r="AJ7" s="622">
        <v>0.49035959999999978</v>
      </c>
      <c r="AK7" s="622">
        <v>0.30401110000000009</v>
      </c>
      <c r="AL7" s="622">
        <v>0.54</v>
      </c>
      <c r="AM7" s="622">
        <v>0.23598889999999995</v>
      </c>
    </row>
    <row r="8" spans="1:39">
      <c r="A8" s="504" t="s">
        <v>70</v>
      </c>
      <c r="B8" s="504" t="s">
        <v>12</v>
      </c>
      <c r="K8" s="623">
        <v>-1.8742605000000001</v>
      </c>
      <c r="L8" s="623">
        <v>-1.1213557999999999</v>
      </c>
      <c r="M8" s="623">
        <v>-6.0405100000000003E-2</v>
      </c>
      <c r="N8" s="623">
        <v>0.31974730000000001</v>
      </c>
      <c r="O8" s="623">
        <v>1.1051215999999999</v>
      </c>
      <c r="P8" s="623">
        <v>1.1379699000000001</v>
      </c>
      <c r="Q8" s="623">
        <v>1.1201542</v>
      </c>
      <c r="R8" s="623">
        <v>1.4726564</v>
      </c>
      <c r="S8" s="623"/>
      <c r="T8" s="623">
        <f t="shared" si="1"/>
        <v>1.4411030999999999</v>
      </c>
      <c r="U8" s="623">
        <f t="shared" si="2"/>
        <v>0.33468649999999989</v>
      </c>
      <c r="V8" s="623"/>
      <c r="W8" s="623"/>
      <c r="X8" s="623" t="e">
        <f>SUM(#REF!)</f>
        <v>#REF!</v>
      </c>
      <c r="Y8" s="623" t="e">
        <f>SUM(#REF!)</f>
        <v>#REF!</v>
      </c>
      <c r="Z8" s="623"/>
      <c r="AA8" s="623">
        <v>1.4411030999999999</v>
      </c>
      <c r="AB8" s="623">
        <v>0.5</v>
      </c>
      <c r="AC8" s="623">
        <v>-0.94110309999999986</v>
      </c>
      <c r="AD8" s="623">
        <v>0.33468649999999989</v>
      </c>
      <c r="AE8" s="623">
        <v>0</v>
      </c>
      <c r="AF8" s="623">
        <v>-0.33468649999999989</v>
      </c>
      <c r="AG8" s="623"/>
      <c r="AH8" s="622">
        <v>0.72055154999999993</v>
      </c>
      <c r="AI8" s="622">
        <v>0.25</v>
      </c>
      <c r="AJ8" s="622">
        <v>-0.47055154999999993</v>
      </c>
      <c r="AK8" s="622">
        <v>0.11156216666666663</v>
      </c>
      <c r="AL8" s="622">
        <v>0</v>
      </c>
      <c r="AM8" s="622">
        <v>-0.11156216666666663</v>
      </c>
    </row>
    <row r="9" spans="1:39">
      <c r="A9" s="504" t="s">
        <v>90</v>
      </c>
      <c r="B9" s="504" t="s">
        <v>14</v>
      </c>
      <c r="K9" s="623">
        <v>0.2162985</v>
      </c>
      <c r="L9" s="623">
        <v>8.9172500000000002E-2</v>
      </c>
      <c r="M9" s="623">
        <v>-1.3542500000000001E-2</v>
      </c>
      <c r="N9" s="623">
        <v>-0.59954130000000005</v>
      </c>
      <c r="O9" s="623">
        <v>-3.3889500000000003E-2</v>
      </c>
      <c r="P9" s="623">
        <v>-1.80635E-2</v>
      </c>
      <c r="Q9" s="623">
        <v>-0.36979139999999999</v>
      </c>
      <c r="R9" s="623">
        <v>-1.2070050000000001</v>
      </c>
      <c r="S9" s="623"/>
      <c r="T9" s="623">
        <f t="shared" si="1"/>
        <v>-0.68871380000000004</v>
      </c>
      <c r="U9" s="623">
        <f t="shared" si="2"/>
        <v>-1.1889415000000001</v>
      </c>
      <c r="V9" s="623"/>
      <c r="W9" s="623"/>
      <c r="X9" s="623" t="e">
        <f>SUM(#REF!)</f>
        <v>#REF!</v>
      </c>
      <c r="Y9" s="623" t="e">
        <f>SUM(#REF!)</f>
        <v>#REF!</v>
      </c>
      <c r="Z9" s="623"/>
      <c r="AA9" s="623">
        <v>-0.68871380000000004</v>
      </c>
      <c r="AB9" s="623">
        <v>0.5</v>
      </c>
      <c r="AC9" s="623">
        <v>1.1887137999999999</v>
      </c>
      <c r="AD9" s="623">
        <v>-1.1889415000000001</v>
      </c>
      <c r="AE9" s="623">
        <v>0</v>
      </c>
      <c r="AF9" s="623">
        <v>1.1889415000000001</v>
      </c>
      <c r="AG9" s="623"/>
      <c r="AH9" s="622">
        <v>-0.34435690000000002</v>
      </c>
      <c r="AI9" s="622">
        <v>0.25</v>
      </c>
      <c r="AJ9" s="622">
        <v>0.59435689999999997</v>
      </c>
      <c r="AK9" s="622">
        <v>-0.39631383333333337</v>
      </c>
      <c r="AL9" s="622">
        <v>0</v>
      </c>
      <c r="AM9" s="622">
        <v>0.39631383333333337</v>
      </c>
    </row>
    <row r="10" spans="1:39">
      <c r="A10" s="504" t="s">
        <v>71</v>
      </c>
      <c r="B10" s="504" t="s">
        <v>16</v>
      </c>
      <c r="K10" s="623">
        <v>-9.0302038000000007</v>
      </c>
      <c r="L10" s="623">
        <v>-8.0825858999999998</v>
      </c>
      <c r="M10" s="623">
        <v>-6.4735905999999996</v>
      </c>
      <c r="N10" s="623">
        <v>-4.4433008000000003</v>
      </c>
      <c r="O10" s="623">
        <v>-3.613845</v>
      </c>
      <c r="P10" s="623">
        <v>-1.5139986000000001</v>
      </c>
      <c r="Q10" s="623">
        <v>-0.80302580000000001</v>
      </c>
      <c r="R10" s="623">
        <v>-7.85883E-2</v>
      </c>
      <c r="S10" s="623"/>
      <c r="T10" s="623">
        <f t="shared" si="1"/>
        <v>3.6392850999999995</v>
      </c>
      <c r="U10" s="623">
        <f t="shared" si="2"/>
        <v>1.4354103</v>
      </c>
      <c r="V10" s="623"/>
      <c r="W10" s="623"/>
      <c r="X10" s="623" t="e">
        <f>SUM(#REF!)</f>
        <v>#REF!</v>
      </c>
      <c r="Y10" s="623" t="e">
        <f>SUM(#REF!)</f>
        <v>#REF!</v>
      </c>
      <c r="Z10" s="623"/>
      <c r="AA10" s="623">
        <v>3.6392850999999995</v>
      </c>
      <c r="AB10" s="623">
        <v>2.7</v>
      </c>
      <c r="AC10" s="623">
        <v>-0.93928509999999932</v>
      </c>
      <c r="AD10" s="623">
        <v>1.4354103</v>
      </c>
      <c r="AE10" s="623">
        <v>2.5499999999999998</v>
      </c>
      <c r="AF10" s="623">
        <v>1.1145896999999998</v>
      </c>
      <c r="AG10" s="623"/>
      <c r="AH10" s="622">
        <v>1.8196425499999997</v>
      </c>
      <c r="AI10" s="622">
        <v>1.35</v>
      </c>
      <c r="AJ10" s="622">
        <v>-0.46964254999999966</v>
      </c>
      <c r="AK10" s="622">
        <v>0.47847010000000001</v>
      </c>
      <c r="AL10" s="622">
        <v>0.85</v>
      </c>
      <c r="AM10" s="622">
        <v>0.37152989999999997</v>
      </c>
    </row>
    <row r="11" spans="1:39">
      <c r="A11" s="504" t="s">
        <v>73</v>
      </c>
      <c r="B11" s="504" t="s">
        <v>20</v>
      </c>
      <c r="K11" s="623">
        <v>-7.0180850000000001</v>
      </c>
      <c r="L11" s="623">
        <v>-6.2728235000000003</v>
      </c>
      <c r="M11" s="623">
        <v>-3.1451050999999999</v>
      </c>
      <c r="N11" s="623">
        <v>-1.7062447999999999</v>
      </c>
      <c r="O11" s="623">
        <v>-1.4975636000000001</v>
      </c>
      <c r="P11" s="623">
        <v>-2.3984174999999999</v>
      </c>
      <c r="Q11" s="623">
        <v>-3.3010104</v>
      </c>
      <c r="R11" s="623">
        <v>-2.9647967</v>
      </c>
      <c r="S11" s="623"/>
      <c r="T11" s="623">
        <f t="shared" si="1"/>
        <v>4.5665787000000009</v>
      </c>
      <c r="U11" s="623">
        <f t="shared" si="2"/>
        <v>-0.56637920000000008</v>
      </c>
      <c r="V11" s="623"/>
      <c r="W11" s="623"/>
      <c r="X11" s="623" t="e">
        <f>SUM(#REF!)</f>
        <v>#REF!</v>
      </c>
      <c r="Y11" s="623" t="e">
        <f>SUM(#REF!)</f>
        <v>#REF!</v>
      </c>
      <c r="Z11" s="623"/>
      <c r="AA11" s="623">
        <v>4.5665787000000009</v>
      </c>
      <c r="AB11" s="623">
        <v>2.9000000000000004</v>
      </c>
      <c r="AC11" s="623">
        <v>-1.6665787000000005</v>
      </c>
      <c r="AD11" s="623">
        <v>-0.56637920000000008</v>
      </c>
      <c r="AE11" s="623">
        <v>0.9</v>
      </c>
      <c r="AF11" s="623">
        <v>1.4663792</v>
      </c>
      <c r="AG11" s="623"/>
      <c r="AH11" s="622">
        <v>2.2832893500000004</v>
      </c>
      <c r="AI11" s="622">
        <v>1.4500000000000002</v>
      </c>
      <c r="AJ11" s="622">
        <v>-0.83328935000000026</v>
      </c>
      <c r="AK11" s="622">
        <v>-0.1887930666666667</v>
      </c>
      <c r="AL11" s="622">
        <v>0.3</v>
      </c>
      <c r="AM11" s="622">
        <v>0.48879306666666666</v>
      </c>
    </row>
    <row r="12" spans="1:39">
      <c r="A12" s="504" t="s">
        <v>74</v>
      </c>
      <c r="B12" s="504" t="s">
        <v>22</v>
      </c>
      <c r="K12" s="623">
        <v>-5.8543890000000003</v>
      </c>
      <c r="L12" s="623">
        <v>-4.9796950000000004</v>
      </c>
      <c r="M12" s="623">
        <v>-4.2893923999999997</v>
      </c>
      <c r="N12" s="623">
        <v>-3.3606541999999999</v>
      </c>
      <c r="O12" s="623">
        <v>-2.9930359000000002</v>
      </c>
      <c r="P12" s="623">
        <v>-2.7421259999999998</v>
      </c>
      <c r="Q12" s="623">
        <v>-2.5738604</v>
      </c>
      <c r="R12" s="623">
        <v>-2.0714421000000001</v>
      </c>
      <c r="S12" s="623"/>
      <c r="T12" s="623">
        <f t="shared" si="1"/>
        <v>1.6190408000000005</v>
      </c>
      <c r="U12" s="623">
        <f t="shared" si="2"/>
        <v>0.67068389999999978</v>
      </c>
      <c r="V12" s="623"/>
      <c r="W12" s="623"/>
      <c r="X12" s="623" t="e">
        <f>SUM(#REF!)</f>
        <v>#REF!</v>
      </c>
      <c r="Y12" s="623" t="e">
        <f>SUM(#REF!)</f>
        <v>#REF!</v>
      </c>
      <c r="Z12" s="623"/>
      <c r="AA12" s="623">
        <v>1.6190408000000005</v>
      </c>
      <c r="AB12" s="623">
        <v>2.4</v>
      </c>
      <c r="AC12" s="623">
        <v>0.78095919999999941</v>
      </c>
      <c r="AD12" s="623">
        <v>0.67068389999999978</v>
      </c>
      <c r="AE12" s="623">
        <v>2.2000000000000002</v>
      </c>
      <c r="AF12" s="623">
        <v>1.5293161000000004</v>
      </c>
      <c r="AG12" s="623"/>
      <c r="AH12" s="622">
        <v>0.80952040000000025</v>
      </c>
      <c r="AI12" s="622">
        <v>1.2</v>
      </c>
      <c r="AJ12" s="622">
        <v>0.3904795999999997</v>
      </c>
      <c r="AK12" s="622">
        <v>0.22356129999999994</v>
      </c>
      <c r="AL12" s="622">
        <v>0.73333333333333339</v>
      </c>
      <c r="AM12" s="622">
        <v>0.50977203333333343</v>
      </c>
    </row>
    <row r="13" spans="1:39">
      <c r="A13" s="504" t="s">
        <v>75</v>
      </c>
      <c r="B13" s="504" t="s">
        <v>24</v>
      </c>
      <c r="E13" s="504">
        <v>-5.3345544</v>
      </c>
      <c r="F13" s="504">
        <v>-5.0296237000000001</v>
      </c>
      <c r="G13" s="504">
        <v>-4.3007986000000002</v>
      </c>
      <c r="H13" s="504">
        <v>-3.0772708</v>
      </c>
      <c r="I13" s="504">
        <v>-3.5604939999999998</v>
      </c>
      <c r="J13" s="504">
        <v>-3.8017416000000002</v>
      </c>
      <c r="K13" s="623">
        <v>-3.3498256999999998</v>
      </c>
      <c r="L13" s="623">
        <v>-3.3145489000000001</v>
      </c>
      <c r="M13" s="623">
        <v>-1.3093678</v>
      </c>
      <c r="N13" s="623">
        <v>-0.65995179999999998</v>
      </c>
      <c r="O13" s="623">
        <v>-0.78095610000000004</v>
      </c>
      <c r="P13" s="623">
        <v>-0.56978859999999998</v>
      </c>
      <c r="Q13" s="623">
        <v>-1.417138</v>
      </c>
      <c r="R13" s="623">
        <v>-1.6820957000000001</v>
      </c>
      <c r="S13" s="623"/>
      <c r="T13" s="623">
        <f t="shared" si="1"/>
        <v>2.6545971000000002</v>
      </c>
      <c r="U13" s="623">
        <f t="shared" si="2"/>
        <v>-1.1123071000000002</v>
      </c>
      <c r="V13" s="623"/>
      <c r="W13" s="623"/>
      <c r="X13" s="623" t="e">
        <f>SUM(#REF!)</f>
        <v>#REF!</v>
      </c>
      <c r="Y13" s="623" t="e">
        <f>SUM(#REF!)</f>
        <v>#REF!</v>
      </c>
      <c r="Z13" s="623"/>
      <c r="AA13" s="623">
        <v>2.6545971000000002</v>
      </c>
      <c r="AB13" s="623">
        <v>0.77</v>
      </c>
      <c r="AC13" s="623">
        <v>-1.8845971000000001</v>
      </c>
      <c r="AD13" s="623">
        <v>-1.1123071000000002</v>
      </c>
      <c r="AE13" s="623">
        <v>7.9999999999999988E-2</v>
      </c>
      <c r="AF13" s="623">
        <v>1.1923071000000003</v>
      </c>
      <c r="AG13" s="623"/>
      <c r="AH13" s="622">
        <v>1.3272985500000001</v>
      </c>
      <c r="AI13" s="622">
        <v>0.38500000000000001</v>
      </c>
      <c r="AJ13" s="622">
        <v>-0.94229855000000007</v>
      </c>
      <c r="AK13" s="622">
        <v>-0.37076903333333339</v>
      </c>
      <c r="AL13" s="622">
        <v>2.6666666666666661E-2</v>
      </c>
      <c r="AM13" s="622">
        <v>0.39743570000000006</v>
      </c>
    </row>
    <row r="14" spans="1:39">
      <c r="A14" s="504" t="s">
        <v>76</v>
      </c>
      <c r="B14" s="504" t="s">
        <v>26</v>
      </c>
      <c r="K14" s="623">
        <v>-4.7630262999999999</v>
      </c>
      <c r="L14" s="623">
        <v>-4.9403831</v>
      </c>
      <c r="M14" s="623">
        <v>-3.9248964000000002</v>
      </c>
      <c r="N14" s="623">
        <v>-0.697465</v>
      </c>
      <c r="O14" s="623">
        <v>3.2977002999999998</v>
      </c>
      <c r="P14" s="623">
        <v>1.6898029000000001</v>
      </c>
      <c r="Q14" s="623">
        <v>1.1701608999999999</v>
      </c>
      <c r="R14" s="623">
        <v>1.4004835</v>
      </c>
      <c r="S14" s="623"/>
      <c r="T14" s="623">
        <f t="shared" si="1"/>
        <v>4.2429180999999998</v>
      </c>
      <c r="U14" s="623">
        <f t="shared" si="2"/>
        <v>-0.28931940000000012</v>
      </c>
      <c r="V14" s="623"/>
      <c r="W14" s="623"/>
      <c r="X14" s="623" t="e">
        <f>SUM(#REF!)</f>
        <v>#REF!</v>
      </c>
      <c r="Y14" s="623" t="e">
        <f>SUM(#REF!)</f>
        <v>#REF!</v>
      </c>
      <c r="Z14" s="623"/>
      <c r="AA14" s="623">
        <v>4.2429180999999998</v>
      </c>
      <c r="AB14" s="623">
        <v>2.8</v>
      </c>
      <c r="AC14" s="623">
        <v>-1.4429181</v>
      </c>
      <c r="AD14" s="623">
        <v>-0.28931940000000012</v>
      </c>
      <c r="AE14" s="623">
        <v>0.7</v>
      </c>
      <c r="AF14" s="623">
        <v>0.98931940000000007</v>
      </c>
      <c r="AG14" s="623"/>
      <c r="AH14" s="622">
        <v>2.1214590499999999</v>
      </c>
      <c r="AI14" s="622">
        <v>1.4</v>
      </c>
      <c r="AJ14" s="622">
        <v>-0.72145904999999999</v>
      </c>
      <c r="AK14" s="622">
        <v>-9.6439800000000034E-2</v>
      </c>
      <c r="AL14" s="622">
        <v>0.23333333333333331</v>
      </c>
      <c r="AM14" s="622">
        <v>0.32977313333333336</v>
      </c>
    </row>
    <row r="15" spans="1:39">
      <c r="A15" s="504" t="s">
        <v>91</v>
      </c>
      <c r="B15" s="504" t="s">
        <v>47</v>
      </c>
      <c r="K15" s="623">
        <v>-2.3076615999999999</v>
      </c>
      <c r="L15" s="623">
        <v>-2.0512342000000001</v>
      </c>
      <c r="M15" s="623">
        <v>-0.3586471</v>
      </c>
      <c r="N15" s="623">
        <v>-0.9353477</v>
      </c>
      <c r="O15" s="623">
        <v>-1.055747</v>
      </c>
      <c r="P15" s="623">
        <v>-1.508551</v>
      </c>
      <c r="Q15" s="623">
        <v>-0.26153779999999999</v>
      </c>
      <c r="R15" s="623">
        <v>-1.243512</v>
      </c>
      <c r="S15" s="623"/>
      <c r="T15" s="623">
        <f t="shared" si="1"/>
        <v>1.1158865000000002</v>
      </c>
      <c r="U15" s="623">
        <f t="shared" si="2"/>
        <v>0.26503900000000002</v>
      </c>
      <c r="V15" s="623"/>
      <c r="W15" s="623"/>
      <c r="X15" s="623" t="e">
        <f>SUM(#REF!)</f>
        <v>#REF!</v>
      </c>
      <c r="Y15" s="623" t="e">
        <f>SUM(#REF!)</f>
        <v>#REF!</v>
      </c>
      <c r="Z15" s="623"/>
      <c r="AA15" s="623">
        <v>1.1158865000000002</v>
      </c>
      <c r="AB15" s="623">
        <v>2.75</v>
      </c>
      <c r="AC15" s="623">
        <v>1.6341134999999998</v>
      </c>
      <c r="AD15" s="623">
        <v>0.26503900000000002</v>
      </c>
      <c r="AE15" s="623">
        <v>-1.83</v>
      </c>
      <c r="AF15" s="623">
        <v>-2.0950389999999999</v>
      </c>
      <c r="AG15" s="623"/>
      <c r="AH15" s="622">
        <v>0.55794325000000011</v>
      </c>
      <c r="AI15" s="622">
        <v>1.375</v>
      </c>
      <c r="AJ15" s="622">
        <v>0.81705674999999989</v>
      </c>
      <c r="AK15" s="622">
        <v>8.8346333333333346E-2</v>
      </c>
      <c r="AL15" s="622">
        <v>-0.61</v>
      </c>
      <c r="AM15" s="622">
        <v>-0.69834633333333329</v>
      </c>
    </row>
    <row r="16" spans="1:39">
      <c r="A16" s="504" t="s">
        <v>92</v>
      </c>
      <c r="B16" s="504" t="s">
        <v>48</v>
      </c>
      <c r="K16" s="623">
        <v>-3.0727107</v>
      </c>
      <c r="L16" s="623">
        <v>-3.3466461000000001</v>
      </c>
      <c r="M16" s="623">
        <v>-2.3172391999999999</v>
      </c>
      <c r="N16" s="623">
        <v>-1.9365877</v>
      </c>
      <c r="O16" s="623">
        <v>-1.3524111000000001</v>
      </c>
      <c r="P16" s="623">
        <v>-0.70274080000000005</v>
      </c>
      <c r="Q16" s="623">
        <v>-0.34385169999999998</v>
      </c>
      <c r="R16" s="623">
        <v>-0.60118240000000001</v>
      </c>
      <c r="S16" s="623"/>
      <c r="T16" s="623">
        <f t="shared" si="1"/>
        <v>1.4100584</v>
      </c>
      <c r="U16" s="623">
        <f t="shared" si="2"/>
        <v>0.10155840000000005</v>
      </c>
      <c r="V16" s="623"/>
      <c r="W16" s="623"/>
      <c r="X16" s="623" t="e">
        <f>SUM(#REF!)</f>
        <v>#REF!</v>
      </c>
      <c r="Y16" s="623" t="e">
        <f>SUM(#REF!)</f>
        <v>#REF!</v>
      </c>
      <c r="Z16" s="623"/>
      <c r="AA16" s="623">
        <v>1.4100584</v>
      </c>
      <c r="AB16" s="623">
        <v>2.75</v>
      </c>
      <c r="AC16" s="623">
        <v>1.3399416</v>
      </c>
      <c r="AD16" s="623">
        <v>0.10155840000000005</v>
      </c>
      <c r="AE16" s="623">
        <v>0.2</v>
      </c>
      <c r="AF16" s="623">
        <v>9.8441599999999962E-2</v>
      </c>
      <c r="AG16" s="623"/>
      <c r="AH16" s="622">
        <v>0.70502920000000002</v>
      </c>
      <c r="AI16" s="622">
        <v>1.375</v>
      </c>
      <c r="AJ16" s="622">
        <v>0.66997079999999998</v>
      </c>
      <c r="AK16" s="622">
        <v>3.3852800000000016E-2</v>
      </c>
      <c r="AL16" s="622">
        <v>6.6666666666666666E-2</v>
      </c>
      <c r="AM16" s="622">
        <v>3.281386666666665E-2</v>
      </c>
    </row>
    <row r="17" spans="1:50">
      <c r="A17" s="504" t="s">
        <v>77</v>
      </c>
      <c r="B17" s="504" t="s">
        <v>28</v>
      </c>
      <c r="K17" s="623">
        <v>0.5204974</v>
      </c>
      <c r="L17" s="623">
        <v>1.5591957999999999</v>
      </c>
      <c r="M17" s="623">
        <v>2.6319959000000002</v>
      </c>
      <c r="N17" s="623">
        <v>2.8100801</v>
      </c>
      <c r="O17" s="623">
        <v>1.9496017999999999</v>
      </c>
      <c r="P17" s="623">
        <v>1.6118087000000001</v>
      </c>
      <c r="Q17" s="623">
        <v>1.8108888999999999</v>
      </c>
      <c r="R17" s="623">
        <v>1.8459781</v>
      </c>
      <c r="S17" s="623"/>
      <c r="T17" s="623">
        <f t="shared" si="1"/>
        <v>1.2508843000000001</v>
      </c>
      <c r="U17" s="623">
        <f t="shared" si="2"/>
        <v>0.23416939999999986</v>
      </c>
      <c r="V17" s="623"/>
      <c r="W17" s="623"/>
      <c r="X17" s="623" t="e">
        <f>SUM(#REF!)</f>
        <v>#REF!</v>
      </c>
      <c r="Y17" s="623" t="e">
        <f>SUM(#REF!)</f>
        <v>#REF!</v>
      </c>
      <c r="Z17" s="623"/>
      <c r="AA17" s="623">
        <v>1.2508843000000001</v>
      </c>
      <c r="AB17" s="623">
        <v>0</v>
      </c>
      <c r="AC17" s="623">
        <v>-1.2508843000000001</v>
      </c>
      <c r="AD17" s="623">
        <v>0.23416939999999986</v>
      </c>
      <c r="AE17" s="623">
        <v>0</v>
      </c>
      <c r="AF17" s="623">
        <v>-0.23416939999999986</v>
      </c>
      <c r="AG17" s="623"/>
      <c r="AH17" s="622">
        <v>0.62544215000000003</v>
      </c>
      <c r="AI17" s="622">
        <v>0</v>
      </c>
      <c r="AJ17" s="622">
        <v>-0.62544215000000003</v>
      </c>
      <c r="AK17" s="622">
        <v>7.8056466666666616E-2</v>
      </c>
      <c r="AL17" s="622">
        <v>0</v>
      </c>
      <c r="AM17" s="622">
        <v>-7.8056466666666616E-2</v>
      </c>
    </row>
    <row r="18" spans="1:50">
      <c r="A18" s="504" t="s">
        <v>78</v>
      </c>
      <c r="B18" s="504" t="s">
        <v>30</v>
      </c>
      <c r="K18" s="623">
        <v>-3.0505697000000001</v>
      </c>
      <c r="L18" s="623">
        <v>-1.9316589</v>
      </c>
      <c r="M18" s="623">
        <v>-2.6604136999999999</v>
      </c>
      <c r="N18" s="623">
        <v>-1.6605957</v>
      </c>
      <c r="O18" s="623">
        <v>-2.6167592000000002</v>
      </c>
      <c r="P18" s="623">
        <v>-2.4930870999999999</v>
      </c>
      <c r="Q18" s="623">
        <v>0.54573850000000002</v>
      </c>
      <c r="R18" s="623">
        <v>3.5295111000000001</v>
      </c>
      <c r="S18" s="623"/>
      <c r="T18" s="623">
        <f t="shared" si="1"/>
        <v>0.27106319999999995</v>
      </c>
      <c r="U18" s="623">
        <f t="shared" si="2"/>
        <v>6.0225982</v>
      </c>
      <c r="V18" s="623"/>
      <c r="W18" s="623"/>
      <c r="X18" s="623" t="e">
        <f>SUM(#REF!)</f>
        <v>#REF!</v>
      </c>
      <c r="Y18" s="623" t="e">
        <f>SUM(#REF!)</f>
        <v>#REF!</v>
      </c>
      <c r="Z18" s="623"/>
      <c r="AA18" s="623">
        <v>0.27106319999999995</v>
      </c>
      <c r="AB18" s="623">
        <v>1.2</v>
      </c>
      <c r="AC18" s="623">
        <v>0.92893680000000001</v>
      </c>
      <c r="AD18" s="623">
        <v>6.0225982</v>
      </c>
      <c r="AE18" s="623">
        <v>1.2</v>
      </c>
      <c r="AF18" s="623">
        <v>-4.8225981999999998</v>
      </c>
      <c r="AG18" s="623"/>
      <c r="AH18" s="622">
        <v>0.13553159999999997</v>
      </c>
      <c r="AI18" s="622">
        <v>0.6</v>
      </c>
      <c r="AJ18" s="622">
        <v>0.4644684</v>
      </c>
      <c r="AK18" s="622">
        <v>2.0075327333333335</v>
      </c>
      <c r="AL18" s="622">
        <v>0.39999999999999997</v>
      </c>
      <c r="AM18" s="622">
        <v>-1.6075327333333336</v>
      </c>
    </row>
    <row r="19" spans="1:50">
      <c r="A19" s="504" t="s">
        <v>79</v>
      </c>
      <c r="B19" s="504" t="s">
        <v>32</v>
      </c>
      <c r="K19" s="623">
        <v>-3.4752979000000002</v>
      </c>
      <c r="L19" s="623">
        <v>-3.4490348000000002</v>
      </c>
      <c r="M19" s="623">
        <v>-2.0338946999999998</v>
      </c>
      <c r="N19" s="623">
        <v>-0.7470407</v>
      </c>
      <c r="O19" s="623">
        <v>-0.36437540000000002</v>
      </c>
      <c r="P19" s="623">
        <v>-0.9099391</v>
      </c>
      <c r="Q19" s="623">
        <v>0.81353419999999999</v>
      </c>
      <c r="R19" s="623">
        <v>0.51597380000000004</v>
      </c>
      <c r="S19" s="623"/>
      <c r="T19" s="623">
        <f t="shared" si="1"/>
        <v>2.7019941000000003</v>
      </c>
      <c r="U19" s="623">
        <f t="shared" si="2"/>
        <v>1.4259129000000001</v>
      </c>
      <c r="V19" s="623"/>
      <c r="W19" s="623"/>
      <c r="X19" s="623" t="e">
        <f>SUM(#REF!)</f>
        <v>#REF!</v>
      </c>
      <c r="Y19" s="623" t="e">
        <f>SUM(#REF!)</f>
        <v>#REF!</v>
      </c>
      <c r="Z19" s="623"/>
      <c r="AA19" s="623">
        <v>2.7019941000000003</v>
      </c>
      <c r="AB19" s="623">
        <v>1.5</v>
      </c>
      <c r="AC19" s="623">
        <v>-1.2019941000000003</v>
      </c>
      <c r="AD19" s="623">
        <v>1.4259129000000001</v>
      </c>
      <c r="AE19" s="623">
        <v>0</v>
      </c>
      <c r="AF19" s="623">
        <v>-1.4259129000000001</v>
      </c>
      <c r="AG19" s="623"/>
      <c r="AH19" s="622">
        <v>1.3509970500000001</v>
      </c>
      <c r="AI19" s="622">
        <v>0.75</v>
      </c>
      <c r="AJ19" s="622">
        <v>-0.60099705000000014</v>
      </c>
      <c r="AK19" s="622">
        <v>0.47530430000000007</v>
      </c>
      <c r="AL19" s="622">
        <v>0</v>
      </c>
      <c r="AM19" s="622">
        <v>-0.47530430000000007</v>
      </c>
    </row>
    <row r="20" spans="1:50">
      <c r="A20" s="504" t="s">
        <v>80</v>
      </c>
      <c r="B20" s="504" t="s">
        <v>34</v>
      </c>
      <c r="K20" s="623">
        <v>-3.1912904000000002</v>
      </c>
      <c r="L20" s="623">
        <v>-2.5692487000000002</v>
      </c>
      <c r="M20" s="623">
        <v>-1.8504874</v>
      </c>
      <c r="N20" s="623">
        <v>-1.7057572000000001</v>
      </c>
      <c r="O20" s="623">
        <v>-0.72190379999999998</v>
      </c>
      <c r="P20" s="623">
        <v>-9.0314699999999998E-2</v>
      </c>
      <c r="Q20" s="623">
        <v>-0.86744010000000005</v>
      </c>
      <c r="R20" s="623">
        <v>-0.59976430000000003</v>
      </c>
      <c r="S20" s="623"/>
      <c r="T20" s="623">
        <f t="shared" si="1"/>
        <v>0.86349150000000008</v>
      </c>
      <c r="U20" s="623">
        <f t="shared" si="2"/>
        <v>-0.50944960000000006</v>
      </c>
      <c r="V20" s="623"/>
      <c r="W20" s="623"/>
      <c r="X20" s="623" t="e">
        <f>SUM(#REF!)</f>
        <v>#REF!</v>
      </c>
      <c r="Y20" s="623" t="e">
        <f>SUM(#REF!)</f>
        <v>#REF!</v>
      </c>
      <c r="Z20" s="623"/>
      <c r="AA20" s="623">
        <v>0.86349150000000008</v>
      </c>
      <c r="AB20" s="623">
        <v>1.5</v>
      </c>
      <c r="AC20" s="623">
        <v>0.63650849999999992</v>
      </c>
      <c r="AD20" s="623">
        <v>-0.50944960000000006</v>
      </c>
      <c r="AE20" s="623">
        <v>-1.1000000000000001</v>
      </c>
      <c r="AF20" s="623">
        <v>-0.59055040000000003</v>
      </c>
      <c r="AG20" s="623"/>
      <c r="AH20" s="622">
        <v>0.43174575000000004</v>
      </c>
      <c r="AI20" s="622">
        <v>0.75</v>
      </c>
      <c r="AJ20" s="622">
        <v>0.31825424999999996</v>
      </c>
      <c r="AK20" s="622">
        <v>-0.16981653333333335</v>
      </c>
      <c r="AL20" s="622">
        <v>-0.3666666666666667</v>
      </c>
      <c r="AM20" s="622">
        <v>-0.19685013333333334</v>
      </c>
    </row>
    <row r="21" spans="1:50">
      <c r="A21" s="504" t="s">
        <v>81</v>
      </c>
      <c r="B21" s="504" t="s">
        <v>36</v>
      </c>
      <c r="K21" s="623">
        <v>-8.4971785000000004</v>
      </c>
      <c r="L21" s="623">
        <v>-6.6660123000000002</v>
      </c>
      <c r="M21" s="623">
        <v>-3.6275179999999998</v>
      </c>
      <c r="N21" s="623">
        <v>-3.0516421</v>
      </c>
      <c r="O21" s="623">
        <v>-1.7803608</v>
      </c>
      <c r="P21" s="623">
        <v>-2.3279404000000001</v>
      </c>
      <c r="Q21" s="623">
        <v>-1.9533094</v>
      </c>
      <c r="R21" s="623">
        <v>-1.0519643000000001</v>
      </c>
      <c r="S21" s="623"/>
      <c r="T21" s="623">
        <f t="shared" si="1"/>
        <v>3.6143702000000002</v>
      </c>
      <c r="U21" s="623">
        <f t="shared" si="2"/>
        <v>1.2759761000000001</v>
      </c>
      <c r="V21" s="623"/>
      <c r="W21" s="623"/>
      <c r="X21" s="623" t="e">
        <f>SUM(#REF!)</f>
        <v>#REF!</v>
      </c>
      <c r="Y21" s="623" t="e">
        <f>SUM(#REF!)</f>
        <v>#REF!</v>
      </c>
      <c r="Z21" s="623"/>
      <c r="AA21" s="623">
        <v>3.6143702000000002</v>
      </c>
      <c r="AB21" s="623">
        <v>2.9</v>
      </c>
      <c r="AC21" s="623">
        <v>-0.71437020000000029</v>
      </c>
      <c r="AD21" s="623">
        <v>1.2759761000000001</v>
      </c>
      <c r="AE21" s="623">
        <v>1.1000000000000001</v>
      </c>
      <c r="AF21" s="623">
        <v>-0.17597609999999997</v>
      </c>
      <c r="AG21" s="623"/>
      <c r="AH21" s="622">
        <v>1.8071851000000001</v>
      </c>
      <c r="AI21" s="622">
        <v>1.45</v>
      </c>
      <c r="AJ21" s="622">
        <v>-0.35718510000000014</v>
      </c>
      <c r="AK21" s="622">
        <v>0.4253253666666667</v>
      </c>
      <c r="AL21" s="622">
        <v>0.3666666666666667</v>
      </c>
      <c r="AM21" s="622">
        <v>-5.8658700000000008E-2</v>
      </c>
    </row>
    <row r="22" spans="1:50">
      <c r="A22" s="504" t="s">
        <v>82</v>
      </c>
      <c r="B22" s="504" t="s">
        <v>38</v>
      </c>
      <c r="K22" s="623">
        <v>-4.2688052000000001</v>
      </c>
      <c r="L22" s="623">
        <v>-4.4910715000000003</v>
      </c>
      <c r="M22" s="623">
        <v>-1.5677124</v>
      </c>
      <c r="N22" s="623">
        <v>-1.2137382000000001</v>
      </c>
      <c r="O22" s="623">
        <v>-2.0732392000000002</v>
      </c>
      <c r="P22" s="623">
        <v>-1.3468990999999999</v>
      </c>
      <c r="Q22" s="623">
        <v>-1.1205548000000001</v>
      </c>
      <c r="R22" s="623">
        <v>-0.55392960000000002</v>
      </c>
      <c r="S22" s="623"/>
      <c r="T22" s="623">
        <f t="shared" si="1"/>
        <v>3.2773333000000004</v>
      </c>
      <c r="U22" s="623">
        <f t="shared" si="2"/>
        <v>0.79296949999999988</v>
      </c>
      <c r="V22" s="623"/>
      <c r="W22" s="623"/>
      <c r="X22" s="623" t="e">
        <f>SUM(#REF!)</f>
        <v>#REF!</v>
      </c>
      <c r="Y22" s="623" t="e">
        <f>SUM(#REF!)</f>
        <v>#REF!</v>
      </c>
      <c r="Z22" s="623"/>
      <c r="AA22" s="623">
        <v>3.2773333000000004</v>
      </c>
      <c r="AB22" s="623">
        <v>1.95</v>
      </c>
      <c r="AC22" s="623">
        <v>-1.3273333000000005</v>
      </c>
      <c r="AD22" s="623">
        <v>0.79296949999999988</v>
      </c>
      <c r="AE22" s="623">
        <v>1.63</v>
      </c>
      <c r="AF22" s="623">
        <v>0.83703050000000001</v>
      </c>
      <c r="AG22" s="623"/>
      <c r="AH22" s="622">
        <v>1.6386666500000002</v>
      </c>
      <c r="AI22" s="622">
        <v>0.97499999999999998</v>
      </c>
      <c r="AJ22" s="622">
        <v>-0.66366665000000025</v>
      </c>
      <c r="AK22" s="622">
        <v>0.26432316666666661</v>
      </c>
      <c r="AL22" s="622">
        <v>0.54333333333333333</v>
      </c>
      <c r="AM22" s="622">
        <v>0.27901016666666673</v>
      </c>
    </row>
    <row r="23" spans="1:50">
      <c r="A23" s="504" t="s">
        <v>83</v>
      </c>
      <c r="B23" s="504" t="s">
        <v>40</v>
      </c>
      <c r="K23" s="623">
        <v>-7.1071968999999999</v>
      </c>
      <c r="L23" s="623">
        <v>-4.1803577000000001</v>
      </c>
      <c r="M23" s="623">
        <v>-3.6050665999999998</v>
      </c>
      <c r="N23" s="623">
        <v>-1.6393787</v>
      </c>
      <c r="O23" s="623">
        <v>-2.1388859999999998</v>
      </c>
      <c r="P23" s="623">
        <v>-2.2171243</v>
      </c>
      <c r="Q23" s="623">
        <v>-1.9549936000000001</v>
      </c>
      <c r="R23" s="623">
        <v>-1.0371893000000001</v>
      </c>
      <c r="S23" s="623"/>
      <c r="T23" s="623">
        <f t="shared" si="1"/>
        <v>2.5409790000000001</v>
      </c>
      <c r="U23" s="623">
        <f t="shared" si="2"/>
        <v>1.179935</v>
      </c>
      <c r="V23" s="623"/>
      <c r="W23" s="623"/>
      <c r="X23" s="623" t="e">
        <f>SUM(#REF!)</f>
        <v>#REF!</v>
      </c>
      <c r="Y23" s="623" t="e">
        <f>SUM(#REF!)</f>
        <v>#REF!</v>
      </c>
      <c r="Z23" s="623"/>
      <c r="AA23" s="623">
        <v>2.5409790000000001</v>
      </c>
      <c r="AB23" s="623">
        <v>2.2000000000000002</v>
      </c>
      <c r="AC23" s="623">
        <v>-0.34097899999999992</v>
      </c>
      <c r="AD23" s="623">
        <v>1.179935</v>
      </c>
      <c r="AE23" s="623">
        <v>0.75</v>
      </c>
      <c r="AF23" s="623">
        <v>-0.42993499999999996</v>
      </c>
      <c r="AG23" s="623"/>
      <c r="AH23" s="622">
        <v>1.2704895</v>
      </c>
      <c r="AI23" s="622">
        <v>1.1000000000000001</v>
      </c>
      <c r="AJ23" s="622">
        <v>-0.17048949999999996</v>
      </c>
      <c r="AK23" s="622">
        <v>0.39331166666666667</v>
      </c>
      <c r="AL23" s="622">
        <v>0.25</v>
      </c>
      <c r="AM23" s="622">
        <v>-0.14331166666666667</v>
      </c>
    </row>
    <row r="24" spans="1:50">
      <c r="A24" s="504" t="s">
        <v>84</v>
      </c>
      <c r="B24" s="504" t="s">
        <v>42</v>
      </c>
      <c r="K24" s="623">
        <v>-1.078471</v>
      </c>
      <c r="L24" s="623">
        <v>-0.84020300000000003</v>
      </c>
      <c r="M24" s="623">
        <v>-1.1249735000000001</v>
      </c>
      <c r="N24" s="623">
        <v>-1.1308543</v>
      </c>
      <c r="O24" s="623">
        <v>-1.5098939</v>
      </c>
      <c r="P24" s="623">
        <v>-0.85479689999999997</v>
      </c>
      <c r="Q24" s="623">
        <v>-0.65025940000000004</v>
      </c>
      <c r="R24" s="623">
        <v>-0.1422543</v>
      </c>
      <c r="S24" s="623"/>
      <c r="T24" s="623">
        <f t="shared" si="1"/>
        <v>-0.29065129999999995</v>
      </c>
      <c r="U24" s="623">
        <f t="shared" si="2"/>
        <v>0.71254259999999991</v>
      </c>
      <c r="V24" s="623"/>
      <c r="W24" s="623"/>
      <c r="X24" s="623" t="e">
        <f>SUM(#REF!)</f>
        <v>#REF!</v>
      </c>
      <c r="Y24" s="623" t="e">
        <f>SUM(#REF!)</f>
        <v>#REF!</v>
      </c>
      <c r="Z24" s="623"/>
      <c r="AA24" s="623">
        <v>-0.29065129999999995</v>
      </c>
      <c r="AB24" s="623">
        <v>0.5</v>
      </c>
      <c r="AC24" s="623">
        <v>0.79065129999999995</v>
      </c>
      <c r="AD24" s="623">
        <v>0.71254259999999991</v>
      </c>
      <c r="AE24" s="623">
        <v>0.28000000000000003</v>
      </c>
      <c r="AF24" s="623">
        <v>-0.43254259999999989</v>
      </c>
      <c r="AG24" s="623"/>
      <c r="AH24" s="622">
        <v>-0.14532564999999997</v>
      </c>
      <c r="AI24" s="622">
        <v>0.25</v>
      </c>
      <c r="AJ24" s="622">
        <v>0.39532564999999997</v>
      </c>
      <c r="AK24" s="622">
        <v>0.23751419999999998</v>
      </c>
      <c r="AL24" s="622">
        <v>9.3333333333333338E-2</v>
      </c>
      <c r="AM24" s="622">
        <v>-0.14418086666666663</v>
      </c>
    </row>
    <row r="25" spans="1:50">
      <c r="A25" s="504" t="s">
        <v>85</v>
      </c>
      <c r="B25" s="538" t="s">
        <v>372</v>
      </c>
      <c r="K25" s="623">
        <v>-4.2271548000000001</v>
      </c>
      <c r="L25" s="623">
        <v>-3.5243077</v>
      </c>
      <c r="M25" s="623">
        <v>-2.0356614999999998</v>
      </c>
      <c r="N25" s="623">
        <v>-1.2579662</v>
      </c>
      <c r="O25" s="623">
        <v>-0.85992389999999996</v>
      </c>
      <c r="P25" s="623">
        <v>-0.80424459999999998</v>
      </c>
      <c r="Q25" s="623">
        <v>-0.8329666</v>
      </c>
      <c r="R25" s="623">
        <v>-0.55984040000000002</v>
      </c>
      <c r="S25" s="623"/>
      <c r="T25" s="623">
        <f t="shared" si="1"/>
        <v>2.2663415000000002</v>
      </c>
      <c r="U25" s="623">
        <f t="shared" si="2"/>
        <v>0.24440419999999996</v>
      </c>
      <c r="V25" s="623"/>
      <c r="W25" s="623"/>
      <c r="X25" s="623" t="e">
        <f>SUM(#REF!)</f>
        <v>#REF!</v>
      </c>
      <c r="Y25" s="623" t="e">
        <f>SUM(#REF!)</f>
        <v>#REF!</v>
      </c>
      <c r="Z25" s="623"/>
      <c r="AA25" s="623">
        <v>2.2663415000000002</v>
      </c>
      <c r="AB25" s="623">
        <v>1.4871641132891424</v>
      </c>
      <c r="AC25" s="623">
        <v>-0.77917738671085779</v>
      </c>
      <c r="AD25" s="623">
        <v>0.24440419999999996</v>
      </c>
      <c r="AE25" s="623">
        <v>0.69670994000461417</v>
      </c>
      <c r="AF25" s="623">
        <v>0.45230574000461421</v>
      </c>
      <c r="AG25" s="623"/>
      <c r="AH25" s="622">
        <v>1.1331707500000001</v>
      </c>
      <c r="AI25" s="622">
        <v>0.74358205664457122</v>
      </c>
      <c r="AJ25" s="622">
        <v>-0.38958869335542889</v>
      </c>
      <c r="AK25" s="622">
        <v>8.1468066666666658E-2</v>
      </c>
      <c r="AL25" s="622">
        <v>0.23223664666820473</v>
      </c>
      <c r="AM25" s="622">
        <v>0.15076858000153809</v>
      </c>
    </row>
    <row r="27" spans="1:50" s="505" customFormat="1">
      <c r="L27" s="554"/>
      <c r="M27" s="555" t="s">
        <v>639</v>
      </c>
      <c r="N27" s="554"/>
      <c r="O27" s="554"/>
      <c r="P27" s="554"/>
      <c r="Q27" s="554"/>
      <c r="R27" s="554"/>
      <c r="S27" s="554"/>
      <c r="T27" s="554"/>
      <c r="U27" s="554"/>
      <c r="V27" s="554"/>
      <c r="W27" s="554"/>
      <c r="X27" s="554"/>
      <c r="Y27" s="554"/>
      <c r="Z27" s="554"/>
      <c r="AA27" s="554"/>
      <c r="AB27" s="554"/>
      <c r="AC27" s="554"/>
      <c r="AH27" s="506"/>
      <c r="AI27" s="506"/>
      <c r="AJ27" s="506"/>
      <c r="AK27" s="506"/>
      <c r="AL27" s="506"/>
      <c r="AM27" s="506"/>
      <c r="AX27" s="505">
        <f>IFERROR(IF(AW27+1&lt;=$C$3,AW27+1,""),"")</f>
        <v>1</v>
      </c>
    </row>
    <row r="28" spans="1:50">
      <c r="K28" s="504" t="s">
        <v>505</v>
      </c>
      <c r="L28" s="556"/>
      <c r="M28" s="556"/>
      <c r="N28" s="556"/>
      <c r="O28" s="556"/>
      <c r="P28" s="556"/>
      <c r="Q28" s="556"/>
      <c r="R28" s="556"/>
      <c r="S28" s="556"/>
      <c r="T28" s="556"/>
      <c r="U28" s="556"/>
      <c r="V28" s="556"/>
      <c r="W28" s="556"/>
      <c r="X28" s="556"/>
      <c r="Y28" s="556"/>
      <c r="Z28" s="556"/>
      <c r="AA28" s="556"/>
      <c r="AB28" s="556"/>
      <c r="AC28" s="556"/>
      <c r="AJ28" s="507" t="str">
        <f t="shared" ref="AJ28:AJ47" si="3">IFERROR(IF(OR(ISBLANK(E28),ISBLANK(W28)),"",E28-W28),"")</f>
        <v/>
      </c>
      <c r="AK28" s="507" t="str">
        <f t="shared" ref="AK28:AK47" si="4">IFERROR(IF(OR(ISBLANK(F28),ISBLANK(X28)),"",F28-X28),"")</f>
        <v/>
      </c>
      <c r="AL28" s="507" t="str">
        <f t="shared" ref="AL28:AL47" si="5">IFERROR(IF(OR(ISBLANK(G28),ISBLANK(Y28)),"",G28-Y28),"")</f>
        <v/>
      </c>
      <c r="AM28" s="507" t="str">
        <f>IFERROR(IF(OR(ISBLANK(H28),ISBLANK(#REF!)),"",H28-#REF!),"")</f>
        <v/>
      </c>
      <c r="AN28" s="504" t="str">
        <f>IFERROR(IF(OR(ISBLANK(I28),ISBLANK(#REF!)),"",I28-#REF!),"")</f>
        <v/>
      </c>
      <c r="AO28" s="504" t="str">
        <f>IFERROR(IF(OR(ISBLANK(J28),ISBLANK(#REF!)),"",J28-#REF!),"")</f>
        <v/>
      </c>
      <c r="AP28" s="504" t="str">
        <f t="shared" ref="AP28:AP47" si="6">IFERROR(IF(OR(ISBLANK(K28),ISBLANK(Z28)),"",K28-Z28),"")</f>
        <v/>
      </c>
      <c r="AQ28" s="504" t="str">
        <f t="shared" ref="AQ28:AQ47" si="7">IFERROR(IF(OR(ISBLANK(L28),ISBLANK(AA28)),"",L28-AA28),"")</f>
        <v/>
      </c>
      <c r="AR28" s="504" t="str">
        <f t="shared" ref="AR28:AR47" si="8">IFERROR(IF(OR(ISBLANK(M28),ISBLANK(AB28)),"",M28-AB28),"")</f>
        <v/>
      </c>
      <c r="AS28" s="504" t="str">
        <f t="shared" ref="AS28:AS47" si="9">IFERROR(IF(OR(ISBLANK(N28),ISBLANK(AC28)),"",N28-AC28),"")</f>
        <v/>
      </c>
      <c r="AT28" s="504" t="str">
        <f t="shared" ref="AT28:AT47" si="10">IFERROR(IF(OR(ISBLANK(O28),ISBLANK(AD28)),"",O28-AD28),"")</f>
        <v/>
      </c>
      <c r="AU28" s="504" t="str">
        <f t="shared" ref="AU28:AU47" si="11">IFERROR(IF(OR(ISBLANK(P28),ISBLANK(AE28)),"",P28-AE28),"")</f>
        <v/>
      </c>
      <c r="AV28" s="504" t="str">
        <f t="shared" ref="AV28:AV47" si="12">IFERROR(IF(OR(ISBLANK(Q28),ISBLANK(AF28)),"",Q28-AF28),"")</f>
        <v/>
      </c>
      <c r="AW28" s="504" t="str">
        <f t="shared" ref="AW28:AW47" si="13">IFERROR(IF(OR(ISBLANK(R28),ISBLANK(AG28)),"",R28-AG28),"")</f>
        <v/>
      </c>
    </row>
    <row r="29" spans="1:50">
      <c r="L29" s="556"/>
      <c r="M29" s="556"/>
      <c r="N29" s="556"/>
      <c r="O29" s="556"/>
      <c r="P29" s="556"/>
      <c r="Q29" s="556"/>
      <c r="R29" s="556"/>
      <c r="S29" s="556"/>
      <c r="T29" s="556"/>
      <c r="U29" s="556"/>
      <c r="V29" s="556"/>
      <c r="W29" s="556"/>
      <c r="X29" s="556"/>
      <c r="Y29" s="556"/>
      <c r="Z29" s="556"/>
      <c r="AA29" s="556"/>
      <c r="AB29" s="556"/>
      <c r="AC29" s="556"/>
      <c r="AJ29" s="507" t="str">
        <f t="shared" si="3"/>
        <v/>
      </c>
      <c r="AK29" s="507" t="str">
        <f t="shared" si="4"/>
        <v/>
      </c>
      <c r="AL29" s="507" t="str">
        <f t="shared" si="5"/>
        <v/>
      </c>
      <c r="AM29" s="507" t="str">
        <f>IFERROR(IF(OR(ISBLANK(H29),ISBLANK(#REF!)),"",H29-#REF!),"")</f>
        <v/>
      </c>
      <c r="AN29" s="504" t="str">
        <f>IFERROR(IF(OR(ISBLANK(I29),ISBLANK(#REF!)),"",I29-#REF!),"")</f>
        <v/>
      </c>
      <c r="AO29" s="504" t="str">
        <f>IFERROR(IF(OR(ISBLANK(J29),ISBLANK(#REF!)),"",J29-#REF!),"")</f>
        <v/>
      </c>
      <c r="AP29" s="504" t="str">
        <f t="shared" si="6"/>
        <v/>
      </c>
      <c r="AQ29" s="504" t="str">
        <f t="shared" si="7"/>
        <v/>
      </c>
      <c r="AR29" s="504" t="str">
        <f t="shared" si="8"/>
        <v/>
      </c>
      <c r="AS29" s="504" t="str">
        <f t="shared" si="9"/>
        <v/>
      </c>
      <c r="AT29" s="504" t="str">
        <f t="shared" si="10"/>
        <v/>
      </c>
      <c r="AU29" s="504" t="str">
        <f t="shared" si="11"/>
        <v/>
      </c>
      <c r="AV29" s="504" t="str">
        <f t="shared" si="12"/>
        <v/>
      </c>
      <c r="AW29" s="504" t="str">
        <f t="shared" si="13"/>
        <v/>
      </c>
    </row>
    <row r="30" spans="1:50">
      <c r="L30" s="556"/>
      <c r="M30" s="556"/>
      <c r="N30" s="556"/>
      <c r="O30" s="556"/>
      <c r="P30" s="556"/>
      <c r="Q30" s="556"/>
      <c r="R30" s="556"/>
      <c r="S30" s="556"/>
      <c r="T30" s="556"/>
      <c r="U30" s="556"/>
      <c r="V30" s="556"/>
      <c r="W30" s="556"/>
      <c r="X30" s="556"/>
      <c r="Y30" s="556"/>
      <c r="Z30" s="556"/>
      <c r="AA30" s="556"/>
      <c r="AB30" s="556"/>
      <c r="AC30" s="556"/>
      <c r="AJ30" s="507" t="str">
        <f t="shared" si="3"/>
        <v/>
      </c>
      <c r="AK30" s="507" t="str">
        <f t="shared" si="4"/>
        <v/>
      </c>
      <c r="AL30" s="507" t="str">
        <f t="shared" si="5"/>
        <v/>
      </c>
      <c r="AM30" s="507" t="str">
        <f>IFERROR(IF(OR(ISBLANK(H30),ISBLANK(#REF!)),"",H30-#REF!),"")</f>
        <v/>
      </c>
      <c r="AN30" s="504" t="str">
        <f>IFERROR(IF(OR(ISBLANK(I30),ISBLANK(#REF!)),"",I30-#REF!),"")</f>
        <v/>
      </c>
      <c r="AO30" s="504" t="str">
        <f>IFERROR(IF(OR(ISBLANK(J30),ISBLANK(#REF!)),"",J30-#REF!),"")</f>
        <v/>
      </c>
      <c r="AP30" s="504" t="str">
        <f t="shared" si="6"/>
        <v/>
      </c>
      <c r="AQ30" s="504" t="str">
        <f t="shared" si="7"/>
        <v/>
      </c>
      <c r="AR30" s="504" t="str">
        <f t="shared" si="8"/>
        <v/>
      </c>
      <c r="AS30" s="504" t="str">
        <f t="shared" si="9"/>
        <v/>
      </c>
      <c r="AT30" s="504" t="str">
        <f t="shared" si="10"/>
        <v/>
      </c>
      <c r="AU30" s="504" t="str">
        <f t="shared" si="11"/>
        <v/>
      </c>
      <c r="AV30" s="504" t="str">
        <f t="shared" si="12"/>
        <v/>
      </c>
      <c r="AW30" s="504" t="str">
        <f t="shared" si="13"/>
        <v/>
      </c>
    </row>
    <row r="31" spans="1:50">
      <c r="L31" s="556"/>
      <c r="M31" s="556"/>
      <c r="N31" s="556"/>
      <c r="O31" s="556"/>
      <c r="P31" s="556"/>
      <c r="Q31" s="556"/>
      <c r="R31" s="556"/>
      <c r="S31" s="556"/>
      <c r="T31" s="556"/>
      <c r="U31" s="556"/>
      <c r="V31" s="556"/>
      <c r="W31" s="556"/>
      <c r="X31" s="556"/>
      <c r="Y31" s="556"/>
      <c r="Z31" s="556"/>
      <c r="AA31" s="556"/>
      <c r="AB31" s="556"/>
      <c r="AC31" s="556"/>
      <c r="AJ31" s="507" t="str">
        <f t="shared" si="3"/>
        <v/>
      </c>
      <c r="AK31" s="507" t="str">
        <f t="shared" si="4"/>
        <v/>
      </c>
      <c r="AL31" s="507" t="str">
        <f t="shared" si="5"/>
        <v/>
      </c>
      <c r="AM31" s="507" t="str">
        <f>IFERROR(IF(OR(ISBLANK(H31),ISBLANK(#REF!)),"",H31-#REF!),"")</f>
        <v/>
      </c>
      <c r="AN31" s="504" t="str">
        <f>IFERROR(IF(OR(ISBLANK(I31),ISBLANK(#REF!)),"",I31-#REF!),"")</f>
        <v/>
      </c>
      <c r="AO31" s="504" t="str">
        <f>IFERROR(IF(OR(ISBLANK(J31),ISBLANK(#REF!)),"",J31-#REF!),"")</f>
        <v/>
      </c>
      <c r="AP31" s="504" t="str">
        <f t="shared" si="6"/>
        <v/>
      </c>
      <c r="AQ31" s="504" t="str">
        <f t="shared" si="7"/>
        <v/>
      </c>
      <c r="AR31" s="504" t="str">
        <f t="shared" si="8"/>
        <v/>
      </c>
      <c r="AS31" s="504" t="str">
        <f t="shared" si="9"/>
        <v/>
      </c>
      <c r="AT31" s="504" t="str">
        <f t="shared" si="10"/>
        <v/>
      </c>
      <c r="AU31" s="504" t="str">
        <f t="shared" si="11"/>
        <v/>
      </c>
      <c r="AV31" s="504" t="str">
        <f t="shared" si="12"/>
        <v/>
      </c>
      <c r="AW31" s="504" t="str">
        <f t="shared" si="13"/>
        <v/>
      </c>
    </row>
    <row r="32" spans="1:50">
      <c r="L32" s="556"/>
      <c r="M32" s="556"/>
      <c r="N32" s="556"/>
      <c r="O32" s="556"/>
      <c r="P32" s="556"/>
      <c r="Q32" s="556"/>
      <c r="R32" s="556"/>
      <c r="S32" s="556"/>
      <c r="T32" s="556"/>
      <c r="U32" s="556"/>
      <c r="V32" s="556"/>
      <c r="W32" s="556"/>
      <c r="X32" s="556"/>
      <c r="Y32" s="556"/>
      <c r="Z32" s="556"/>
      <c r="AA32" s="556"/>
      <c r="AB32" s="556"/>
      <c r="AC32" s="556"/>
      <c r="AJ32" s="507" t="str">
        <f t="shared" si="3"/>
        <v/>
      </c>
      <c r="AK32" s="507" t="str">
        <f t="shared" si="4"/>
        <v/>
      </c>
      <c r="AL32" s="507" t="str">
        <f t="shared" si="5"/>
        <v/>
      </c>
      <c r="AM32" s="507" t="str">
        <f>IFERROR(IF(OR(ISBLANK(H32),ISBLANK(#REF!)),"",H32-#REF!),"")</f>
        <v/>
      </c>
      <c r="AN32" s="504" t="str">
        <f>IFERROR(IF(OR(ISBLANK(I32),ISBLANK(#REF!)),"",I32-#REF!),"")</f>
        <v/>
      </c>
      <c r="AO32" s="504" t="str">
        <f>IFERROR(IF(OR(ISBLANK(J32),ISBLANK(#REF!)),"",J32-#REF!),"")</f>
        <v/>
      </c>
      <c r="AP32" s="504" t="str">
        <f t="shared" si="6"/>
        <v/>
      </c>
      <c r="AQ32" s="504" t="str">
        <f t="shared" si="7"/>
        <v/>
      </c>
      <c r="AR32" s="504" t="str">
        <f t="shared" si="8"/>
        <v/>
      </c>
      <c r="AS32" s="504" t="str">
        <f t="shared" si="9"/>
        <v/>
      </c>
      <c r="AT32" s="504" t="str">
        <f t="shared" si="10"/>
        <v/>
      </c>
      <c r="AU32" s="504" t="str">
        <f t="shared" si="11"/>
        <v/>
      </c>
      <c r="AV32" s="504" t="str">
        <f t="shared" si="12"/>
        <v/>
      </c>
      <c r="AW32" s="504" t="str">
        <f t="shared" si="13"/>
        <v/>
      </c>
    </row>
    <row r="33" spans="11:49">
      <c r="L33" s="556"/>
      <c r="M33" s="556"/>
      <c r="N33" s="556"/>
      <c r="O33" s="556"/>
      <c r="P33" s="556"/>
      <c r="Q33" s="556"/>
      <c r="R33" s="556"/>
      <c r="S33" s="556"/>
      <c r="T33" s="556"/>
      <c r="U33" s="556"/>
      <c r="V33" s="556"/>
      <c r="W33" s="556"/>
      <c r="X33" s="556"/>
      <c r="Y33" s="556"/>
      <c r="Z33" s="556"/>
      <c r="AA33" s="556"/>
      <c r="AB33" s="556"/>
      <c r="AC33" s="556"/>
      <c r="AJ33" s="507" t="str">
        <f t="shared" si="3"/>
        <v/>
      </c>
      <c r="AK33" s="507" t="str">
        <f t="shared" si="4"/>
        <v/>
      </c>
      <c r="AL33" s="507" t="str">
        <f t="shared" si="5"/>
        <v/>
      </c>
      <c r="AM33" s="507" t="str">
        <f>IFERROR(IF(OR(ISBLANK(H33),ISBLANK(#REF!)),"",H33-#REF!),"")</f>
        <v/>
      </c>
      <c r="AN33" s="504" t="str">
        <f>IFERROR(IF(OR(ISBLANK(I33),ISBLANK(#REF!)),"",I33-#REF!),"")</f>
        <v/>
      </c>
      <c r="AO33" s="504" t="str">
        <f>IFERROR(IF(OR(ISBLANK(J33),ISBLANK(#REF!)),"",J33-#REF!),"")</f>
        <v/>
      </c>
      <c r="AP33" s="504" t="str">
        <f t="shared" si="6"/>
        <v/>
      </c>
      <c r="AQ33" s="504" t="str">
        <f t="shared" si="7"/>
        <v/>
      </c>
      <c r="AR33" s="504" t="str">
        <f t="shared" si="8"/>
        <v/>
      </c>
      <c r="AS33" s="504" t="str">
        <f t="shared" si="9"/>
        <v/>
      </c>
      <c r="AT33" s="504" t="str">
        <f t="shared" si="10"/>
        <v/>
      </c>
      <c r="AU33" s="504" t="str">
        <f t="shared" si="11"/>
        <v/>
      </c>
      <c r="AV33" s="504" t="str">
        <f t="shared" si="12"/>
        <v/>
      </c>
      <c r="AW33" s="504" t="str">
        <f t="shared" si="13"/>
        <v/>
      </c>
    </row>
    <row r="34" spans="11:49">
      <c r="L34" s="556"/>
      <c r="M34" s="556"/>
      <c r="N34" s="556"/>
      <c r="O34" s="556"/>
      <c r="P34" s="556"/>
      <c r="Q34" s="556"/>
      <c r="R34" s="556"/>
      <c r="S34" s="556"/>
      <c r="T34" s="556"/>
      <c r="U34" s="556"/>
      <c r="V34" s="556"/>
      <c r="W34" s="556"/>
      <c r="X34" s="556"/>
      <c r="Y34" s="556"/>
      <c r="Z34" s="556"/>
      <c r="AA34" s="556"/>
      <c r="AB34" s="556"/>
      <c r="AC34" s="556"/>
      <c r="AJ34" s="507" t="str">
        <f t="shared" si="3"/>
        <v/>
      </c>
      <c r="AK34" s="507" t="str">
        <f t="shared" si="4"/>
        <v/>
      </c>
      <c r="AL34" s="507" t="str">
        <f t="shared" si="5"/>
        <v/>
      </c>
      <c r="AM34" s="507" t="str">
        <f>IFERROR(IF(OR(ISBLANK(H34),ISBLANK(#REF!)),"",H34-#REF!),"")</f>
        <v/>
      </c>
      <c r="AN34" s="504" t="str">
        <f>IFERROR(IF(OR(ISBLANK(I34),ISBLANK(#REF!)),"",I34-#REF!),"")</f>
        <v/>
      </c>
      <c r="AO34" s="504" t="str">
        <f>IFERROR(IF(OR(ISBLANK(J34),ISBLANK(#REF!)),"",J34-#REF!),"")</f>
        <v/>
      </c>
      <c r="AP34" s="504" t="str">
        <f t="shared" si="6"/>
        <v/>
      </c>
      <c r="AQ34" s="504" t="str">
        <f t="shared" si="7"/>
        <v/>
      </c>
      <c r="AR34" s="504" t="str">
        <f t="shared" si="8"/>
        <v/>
      </c>
      <c r="AS34" s="504" t="str">
        <f t="shared" si="9"/>
        <v/>
      </c>
      <c r="AT34" s="504" t="str">
        <f t="shared" si="10"/>
        <v/>
      </c>
      <c r="AU34" s="504" t="str">
        <f t="shared" si="11"/>
        <v/>
      </c>
      <c r="AV34" s="504" t="str">
        <f t="shared" si="12"/>
        <v/>
      </c>
      <c r="AW34" s="504" t="str">
        <f t="shared" si="13"/>
        <v/>
      </c>
    </row>
    <row r="35" spans="11:49">
      <c r="L35" s="556"/>
      <c r="M35" s="556"/>
      <c r="N35" s="556"/>
      <c r="O35" s="556"/>
      <c r="P35" s="556"/>
      <c r="Q35" s="556"/>
      <c r="R35" s="556"/>
      <c r="S35" s="556"/>
      <c r="T35" s="556"/>
      <c r="U35" s="556"/>
      <c r="V35" s="556"/>
      <c r="W35" s="556"/>
      <c r="X35" s="556"/>
      <c r="Y35" s="556"/>
      <c r="Z35" s="556"/>
      <c r="AA35" s="556"/>
      <c r="AB35" s="556"/>
      <c r="AC35" s="556"/>
      <c r="AJ35" s="507" t="str">
        <f t="shared" si="3"/>
        <v/>
      </c>
      <c r="AK35" s="507" t="str">
        <f t="shared" si="4"/>
        <v/>
      </c>
      <c r="AL35" s="507" t="str">
        <f t="shared" si="5"/>
        <v/>
      </c>
      <c r="AM35" s="507" t="str">
        <f>IFERROR(IF(OR(ISBLANK(H35),ISBLANK(#REF!)),"",H35-#REF!),"")</f>
        <v/>
      </c>
      <c r="AN35" s="504" t="str">
        <f>IFERROR(IF(OR(ISBLANK(I35),ISBLANK(#REF!)),"",I35-#REF!),"")</f>
        <v/>
      </c>
      <c r="AO35" s="504" t="str">
        <f>IFERROR(IF(OR(ISBLANK(J35),ISBLANK(#REF!)),"",J35-#REF!),"")</f>
        <v/>
      </c>
      <c r="AP35" s="504" t="str">
        <f t="shared" si="6"/>
        <v/>
      </c>
      <c r="AQ35" s="504" t="str">
        <f t="shared" si="7"/>
        <v/>
      </c>
      <c r="AR35" s="504" t="str">
        <f t="shared" si="8"/>
        <v/>
      </c>
      <c r="AS35" s="504" t="str">
        <f t="shared" si="9"/>
        <v/>
      </c>
      <c r="AT35" s="504" t="str">
        <f t="shared" si="10"/>
        <v/>
      </c>
      <c r="AU35" s="504" t="str">
        <f t="shared" si="11"/>
        <v/>
      </c>
      <c r="AV35" s="504" t="str">
        <f t="shared" si="12"/>
        <v/>
      </c>
      <c r="AW35" s="504" t="str">
        <f t="shared" si="13"/>
        <v/>
      </c>
    </row>
    <row r="36" spans="11:49">
      <c r="L36" s="556"/>
      <c r="M36" s="556"/>
      <c r="N36" s="556"/>
      <c r="O36" s="556"/>
      <c r="P36" s="556"/>
      <c r="Q36" s="556"/>
      <c r="R36" s="556"/>
      <c r="S36" s="556"/>
      <c r="T36" s="556"/>
      <c r="U36" s="556"/>
      <c r="V36" s="556"/>
      <c r="W36" s="556"/>
      <c r="X36" s="556"/>
      <c r="Y36" s="556"/>
      <c r="Z36" s="556"/>
      <c r="AA36" s="556"/>
      <c r="AB36" s="556"/>
      <c r="AC36" s="556"/>
      <c r="AJ36" s="507" t="str">
        <f t="shared" si="3"/>
        <v/>
      </c>
      <c r="AK36" s="507" t="str">
        <f t="shared" si="4"/>
        <v/>
      </c>
      <c r="AL36" s="507" t="str">
        <f t="shared" si="5"/>
        <v/>
      </c>
      <c r="AM36" s="507" t="str">
        <f>IFERROR(IF(OR(ISBLANK(H36),ISBLANK(#REF!)),"",H36-#REF!),"")</f>
        <v/>
      </c>
      <c r="AN36" s="504" t="str">
        <f>IFERROR(IF(OR(ISBLANK(I36),ISBLANK(#REF!)),"",I36-#REF!),"")</f>
        <v/>
      </c>
      <c r="AO36" s="504" t="str">
        <f>IFERROR(IF(OR(ISBLANK(J36),ISBLANK(#REF!)),"",J36-#REF!),"")</f>
        <v/>
      </c>
      <c r="AP36" s="504" t="str">
        <f t="shared" si="6"/>
        <v/>
      </c>
      <c r="AQ36" s="504" t="str">
        <f t="shared" si="7"/>
        <v/>
      </c>
      <c r="AR36" s="504" t="str">
        <f t="shared" si="8"/>
        <v/>
      </c>
      <c r="AS36" s="504" t="str">
        <f t="shared" si="9"/>
        <v/>
      </c>
      <c r="AT36" s="504" t="str">
        <f t="shared" si="10"/>
        <v/>
      </c>
      <c r="AU36" s="504" t="str">
        <f t="shared" si="11"/>
        <v/>
      </c>
      <c r="AV36" s="504" t="str">
        <f t="shared" si="12"/>
        <v/>
      </c>
      <c r="AW36" s="504" t="str">
        <f t="shared" si="13"/>
        <v/>
      </c>
    </row>
    <row r="37" spans="11:49">
      <c r="L37" s="556"/>
      <c r="M37" s="556"/>
      <c r="N37" s="556"/>
      <c r="O37" s="556"/>
      <c r="P37" s="556"/>
      <c r="Q37" s="556"/>
      <c r="R37" s="556"/>
      <c r="S37" s="556"/>
      <c r="T37" s="556"/>
      <c r="U37" s="556"/>
      <c r="V37" s="556"/>
      <c r="W37" s="556"/>
      <c r="X37" s="556"/>
      <c r="Y37" s="556"/>
      <c r="Z37" s="556"/>
      <c r="AA37" s="556"/>
      <c r="AB37" s="556"/>
      <c r="AC37" s="556"/>
      <c r="AJ37" s="507" t="str">
        <f t="shared" si="3"/>
        <v/>
      </c>
      <c r="AK37" s="507" t="str">
        <f t="shared" si="4"/>
        <v/>
      </c>
      <c r="AL37" s="507" t="str">
        <f t="shared" si="5"/>
        <v/>
      </c>
      <c r="AM37" s="507" t="str">
        <f>IFERROR(IF(OR(ISBLANK(H37),ISBLANK(#REF!)),"",H37-#REF!),"")</f>
        <v/>
      </c>
      <c r="AN37" s="504" t="str">
        <f>IFERROR(IF(OR(ISBLANK(I37),ISBLANK(#REF!)),"",I37-#REF!),"")</f>
        <v/>
      </c>
      <c r="AO37" s="504" t="str">
        <f>IFERROR(IF(OR(ISBLANK(J37),ISBLANK(#REF!)),"",J37-#REF!),"")</f>
        <v/>
      </c>
      <c r="AP37" s="504" t="str">
        <f t="shared" si="6"/>
        <v/>
      </c>
      <c r="AQ37" s="504" t="str">
        <f t="shared" si="7"/>
        <v/>
      </c>
      <c r="AR37" s="504" t="str">
        <f t="shared" si="8"/>
        <v/>
      </c>
      <c r="AS37" s="504" t="str">
        <f t="shared" si="9"/>
        <v/>
      </c>
      <c r="AT37" s="504" t="str">
        <f t="shared" si="10"/>
        <v/>
      </c>
      <c r="AU37" s="504" t="str">
        <f t="shared" si="11"/>
        <v/>
      </c>
      <c r="AV37" s="504" t="str">
        <f t="shared" si="12"/>
        <v/>
      </c>
      <c r="AW37" s="504" t="str">
        <f t="shared" si="13"/>
        <v/>
      </c>
    </row>
    <row r="38" spans="11:49">
      <c r="L38" s="556"/>
      <c r="M38" s="556"/>
      <c r="N38" s="556"/>
      <c r="O38" s="556"/>
      <c r="P38" s="556"/>
      <c r="Q38" s="556"/>
      <c r="R38" s="556"/>
      <c r="S38" s="556"/>
      <c r="T38" s="556"/>
      <c r="U38" s="556"/>
      <c r="V38" s="556"/>
      <c r="W38" s="556"/>
      <c r="X38" s="556"/>
      <c r="Y38" s="556"/>
      <c r="Z38" s="556"/>
      <c r="AA38" s="556"/>
      <c r="AB38" s="556"/>
      <c r="AC38" s="556"/>
      <c r="AJ38" s="507" t="str">
        <f t="shared" si="3"/>
        <v/>
      </c>
      <c r="AK38" s="507" t="str">
        <f t="shared" si="4"/>
        <v/>
      </c>
      <c r="AL38" s="507" t="str">
        <f t="shared" si="5"/>
        <v/>
      </c>
      <c r="AM38" s="507" t="str">
        <f>IFERROR(IF(OR(ISBLANK(H38),ISBLANK(#REF!)),"",H38-#REF!),"")</f>
        <v/>
      </c>
      <c r="AN38" s="504" t="str">
        <f>IFERROR(IF(OR(ISBLANK(I38),ISBLANK(#REF!)),"",I38-#REF!),"")</f>
        <v/>
      </c>
      <c r="AO38" s="504" t="str">
        <f>IFERROR(IF(OR(ISBLANK(J38),ISBLANK(#REF!)),"",J38-#REF!),"")</f>
        <v/>
      </c>
      <c r="AP38" s="504" t="str">
        <f t="shared" si="6"/>
        <v/>
      </c>
      <c r="AQ38" s="504" t="str">
        <f t="shared" si="7"/>
        <v/>
      </c>
      <c r="AR38" s="504" t="str">
        <f t="shared" si="8"/>
        <v/>
      </c>
      <c r="AS38" s="504" t="str">
        <f t="shared" si="9"/>
        <v/>
      </c>
      <c r="AT38" s="504" t="str">
        <f t="shared" si="10"/>
        <v/>
      </c>
      <c r="AU38" s="504" t="str">
        <f t="shared" si="11"/>
        <v/>
      </c>
      <c r="AV38" s="504" t="str">
        <f t="shared" si="12"/>
        <v/>
      </c>
      <c r="AW38" s="504" t="str">
        <f t="shared" si="13"/>
        <v/>
      </c>
    </row>
    <row r="39" spans="11:49">
      <c r="L39" s="556"/>
      <c r="M39" s="556"/>
      <c r="N39" s="556"/>
      <c r="O39" s="556"/>
      <c r="P39" s="556"/>
      <c r="Q39" s="556"/>
      <c r="R39" s="556"/>
      <c r="S39" s="556"/>
      <c r="T39" s="556"/>
      <c r="U39" s="556"/>
      <c r="V39" s="556"/>
      <c r="W39" s="556"/>
      <c r="X39" s="556"/>
      <c r="Y39" s="556"/>
      <c r="Z39" s="556"/>
      <c r="AA39" s="556"/>
      <c r="AB39" s="556"/>
      <c r="AC39" s="556"/>
      <c r="AJ39" s="507" t="str">
        <f t="shared" si="3"/>
        <v/>
      </c>
      <c r="AK39" s="507" t="str">
        <f t="shared" si="4"/>
        <v/>
      </c>
      <c r="AL39" s="507" t="str">
        <f t="shared" si="5"/>
        <v/>
      </c>
      <c r="AM39" s="507" t="str">
        <f>IFERROR(IF(OR(ISBLANK(H39),ISBLANK(#REF!)),"",H39-#REF!),"")</f>
        <v/>
      </c>
      <c r="AN39" s="504" t="str">
        <f>IFERROR(IF(OR(ISBLANK(I39),ISBLANK(#REF!)),"",I39-#REF!),"")</f>
        <v/>
      </c>
      <c r="AO39" s="504" t="str">
        <f>IFERROR(IF(OR(ISBLANK(J39),ISBLANK(#REF!)),"",J39-#REF!),"")</f>
        <v/>
      </c>
      <c r="AP39" s="504" t="str">
        <f t="shared" si="6"/>
        <v/>
      </c>
      <c r="AQ39" s="504" t="str">
        <f t="shared" si="7"/>
        <v/>
      </c>
      <c r="AR39" s="504" t="str">
        <f t="shared" si="8"/>
        <v/>
      </c>
      <c r="AS39" s="504" t="str">
        <f t="shared" si="9"/>
        <v/>
      </c>
      <c r="AT39" s="504" t="str">
        <f t="shared" si="10"/>
        <v/>
      </c>
      <c r="AU39" s="504" t="str">
        <f t="shared" si="11"/>
        <v/>
      </c>
      <c r="AV39" s="504" t="str">
        <f t="shared" si="12"/>
        <v/>
      </c>
      <c r="AW39" s="504" t="str">
        <f t="shared" si="13"/>
        <v/>
      </c>
    </row>
    <row r="40" spans="11:49">
      <c r="L40" s="556"/>
      <c r="M40" s="556"/>
      <c r="N40" s="556"/>
      <c r="O40" s="556"/>
      <c r="P40" s="556"/>
      <c r="Q40" s="556"/>
      <c r="R40" s="556"/>
      <c r="S40" s="556"/>
      <c r="T40" s="556"/>
      <c r="U40" s="556"/>
      <c r="V40" s="556"/>
      <c r="W40" s="556"/>
      <c r="X40" s="556"/>
      <c r="Y40" s="556"/>
      <c r="Z40" s="556"/>
      <c r="AA40" s="556"/>
      <c r="AB40" s="556"/>
      <c r="AC40" s="556"/>
      <c r="AJ40" s="507" t="str">
        <f t="shared" si="3"/>
        <v/>
      </c>
      <c r="AK40" s="507" t="str">
        <f t="shared" si="4"/>
        <v/>
      </c>
      <c r="AL40" s="507" t="str">
        <f t="shared" si="5"/>
        <v/>
      </c>
      <c r="AM40" s="507" t="str">
        <f>IFERROR(IF(OR(ISBLANK(H40),ISBLANK(#REF!)),"",H40-#REF!),"")</f>
        <v/>
      </c>
      <c r="AN40" s="504" t="str">
        <f>IFERROR(IF(OR(ISBLANK(I40),ISBLANK(#REF!)),"",I40-#REF!),"")</f>
        <v/>
      </c>
      <c r="AO40" s="504" t="str">
        <f>IFERROR(IF(OR(ISBLANK(J40),ISBLANK(#REF!)),"",J40-#REF!),"")</f>
        <v/>
      </c>
      <c r="AP40" s="504" t="str">
        <f t="shared" si="6"/>
        <v/>
      </c>
      <c r="AQ40" s="504" t="str">
        <f t="shared" si="7"/>
        <v/>
      </c>
      <c r="AR40" s="504" t="str">
        <f t="shared" si="8"/>
        <v/>
      </c>
      <c r="AS40" s="504" t="str">
        <f t="shared" si="9"/>
        <v/>
      </c>
      <c r="AT40" s="504" t="str">
        <f t="shared" si="10"/>
        <v/>
      </c>
      <c r="AU40" s="504" t="str">
        <f t="shared" si="11"/>
        <v/>
      </c>
      <c r="AV40" s="504" t="str">
        <f t="shared" si="12"/>
        <v/>
      </c>
      <c r="AW40" s="504" t="str">
        <f t="shared" si="13"/>
        <v/>
      </c>
    </row>
    <row r="41" spans="11:49">
      <c r="L41" s="556"/>
      <c r="M41" s="556"/>
      <c r="N41" s="556"/>
      <c r="O41" s="556"/>
      <c r="P41" s="556"/>
      <c r="Q41" s="556"/>
      <c r="R41" s="556"/>
      <c r="S41" s="556"/>
      <c r="T41" s="556"/>
      <c r="U41" s="556"/>
      <c r="V41" s="556"/>
      <c r="W41" s="556"/>
      <c r="X41" s="556"/>
      <c r="Y41" s="556"/>
      <c r="Z41" s="556"/>
      <c r="AA41" s="556"/>
      <c r="AB41" s="556"/>
      <c r="AC41" s="556"/>
      <c r="AJ41" s="507" t="str">
        <f t="shared" si="3"/>
        <v/>
      </c>
      <c r="AK41" s="507" t="str">
        <f t="shared" si="4"/>
        <v/>
      </c>
      <c r="AL41" s="507" t="str">
        <f t="shared" si="5"/>
        <v/>
      </c>
      <c r="AM41" s="507" t="str">
        <f>IFERROR(IF(OR(ISBLANK(H41),ISBLANK(#REF!)),"",H41-#REF!),"")</f>
        <v/>
      </c>
      <c r="AN41" s="504" t="str">
        <f>IFERROR(IF(OR(ISBLANK(I41),ISBLANK(#REF!)),"",I41-#REF!),"")</f>
        <v/>
      </c>
      <c r="AO41" s="504" t="str">
        <f>IFERROR(IF(OR(ISBLANK(J41),ISBLANK(#REF!)),"",J41-#REF!),"")</f>
        <v/>
      </c>
      <c r="AP41" s="504" t="str">
        <f t="shared" si="6"/>
        <v/>
      </c>
      <c r="AQ41" s="504" t="str">
        <f t="shared" si="7"/>
        <v/>
      </c>
      <c r="AR41" s="504" t="str">
        <f t="shared" si="8"/>
        <v/>
      </c>
      <c r="AS41" s="504" t="str">
        <f t="shared" si="9"/>
        <v/>
      </c>
      <c r="AT41" s="504" t="str">
        <f t="shared" si="10"/>
        <v/>
      </c>
      <c r="AU41" s="504" t="str">
        <f t="shared" si="11"/>
        <v/>
      </c>
      <c r="AV41" s="504" t="str">
        <f t="shared" si="12"/>
        <v/>
      </c>
      <c r="AW41" s="504" t="str">
        <f t="shared" si="13"/>
        <v/>
      </c>
    </row>
    <row r="42" spans="11:49">
      <c r="L42" s="556"/>
      <c r="M42" s="556"/>
      <c r="N42" s="556"/>
      <c r="O42" s="556"/>
      <c r="P42" s="556"/>
      <c r="Q42" s="556"/>
      <c r="R42" s="556"/>
      <c r="S42" s="556"/>
      <c r="T42" s="556"/>
      <c r="U42" s="556"/>
      <c r="V42" s="556"/>
      <c r="W42" s="556"/>
      <c r="X42" s="556"/>
      <c r="Y42" s="556"/>
      <c r="Z42" s="556"/>
      <c r="AA42" s="556"/>
      <c r="AB42" s="556"/>
      <c r="AC42" s="556"/>
      <c r="AJ42" s="507" t="str">
        <f t="shared" si="3"/>
        <v/>
      </c>
      <c r="AK42" s="507" t="str">
        <f t="shared" si="4"/>
        <v/>
      </c>
      <c r="AL42" s="507" t="str">
        <f t="shared" si="5"/>
        <v/>
      </c>
      <c r="AM42" s="507" t="str">
        <f>IFERROR(IF(OR(ISBLANK(H42),ISBLANK(#REF!)),"",H42-#REF!),"")</f>
        <v/>
      </c>
      <c r="AN42" s="504" t="str">
        <f>IFERROR(IF(OR(ISBLANK(I42),ISBLANK(#REF!)),"",I42-#REF!),"")</f>
        <v/>
      </c>
      <c r="AO42" s="504" t="str">
        <f>IFERROR(IF(OR(ISBLANK(J42),ISBLANK(#REF!)),"",J42-#REF!),"")</f>
        <v/>
      </c>
      <c r="AP42" s="504" t="str">
        <f t="shared" si="6"/>
        <v/>
      </c>
      <c r="AQ42" s="504" t="str">
        <f t="shared" si="7"/>
        <v/>
      </c>
      <c r="AR42" s="504" t="str">
        <f t="shared" si="8"/>
        <v/>
      </c>
      <c r="AS42" s="504" t="str">
        <f t="shared" si="9"/>
        <v/>
      </c>
      <c r="AT42" s="504" t="str">
        <f t="shared" si="10"/>
        <v/>
      </c>
      <c r="AU42" s="504" t="str">
        <f t="shared" si="11"/>
        <v/>
      </c>
      <c r="AV42" s="504" t="str">
        <f t="shared" si="12"/>
        <v/>
      </c>
      <c r="AW42" s="504" t="str">
        <f t="shared" si="13"/>
        <v/>
      </c>
    </row>
    <row r="43" spans="11:49">
      <c r="L43" s="556"/>
      <c r="M43" s="556"/>
      <c r="N43" s="556"/>
      <c r="O43" s="556"/>
      <c r="P43" s="556"/>
      <c r="Q43" s="556"/>
      <c r="R43" s="556"/>
      <c r="S43" s="556"/>
      <c r="T43" s="556"/>
      <c r="U43" s="556"/>
      <c r="V43" s="556"/>
      <c r="W43" s="556"/>
      <c r="X43" s="556"/>
      <c r="Y43" s="556"/>
      <c r="Z43" s="556"/>
      <c r="AA43" s="556"/>
      <c r="AB43" s="556"/>
      <c r="AC43" s="556"/>
      <c r="AJ43" s="507" t="str">
        <f t="shared" si="3"/>
        <v/>
      </c>
      <c r="AK43" s="507" t="str">
        <f t="shared" si="4"/>
        <v/>
      </c>
      <c r="AL43" s="507" t="str">
        <f t="shared" si="5"/>
        <v/>
      </c>
      <c r="AM43" s="507" t="str">
        <f>IFERROR(IF(OR(ISBLANK(H43),ISBLANK(#REF!)),"",H43-#REF!),"")</f>
        <v/>
      </c>
      <c r="AN43" s="504" t="str">
        <f>IFERROR(IF(OR(ISBLANK(I43),ISBLANK(#REF!)),"",I43-#REF!),"")</f>
        <v/>
      </c>
      <c r="AO43" s="504" t="str">
        <f>IFERROR(IF(OR(ISBLANK(J43),ISBLANK(#REF!)),"",J43-#REF!),"")</f>
        <v/>
      </c>
      <c r="AP43" s="504" t="str">
        <f t="shared" si="6"/>
        <v/>
      </c>
      <c r="AQ43" s="504" t="str">
        <f t="shared" si="7"/>
        <v/>
      </c>
      <c r="AR43" s="504" t="str">
        <f t="shared" si="8"/>
        <v/>
      </c>
      <c r="AS43" s="504" t="str">
        <f t="shared" si="9"/>
        <v/>
      </c>
      <c r="AT43" s="504" t="str">
        <f t="shared" si="10"/>
        <v/>
      </c>
      <c r="AU43" s="504" t="str">
        <f t="shared" si="11"/>
        <v/>
      </c>
      <c r="AV43" s="504" t="str">
        <f t="shared" si="12"/>
        <v/>
      </c>
      <c r="AW43" s="504" t="str">
        <f t="shared" si="13"/>
        <v/>
      </c>
    </row>
    <row r="44" spans="11:49">
      <c r="L44" s="556"/>
      <c r="M44" s="555" t="s">
        <v>639</v>
      </c>
      <c r="N44" s="556"/>
      <c r="O44" s="556"/>
      <c r="P44" s="556"/>
      <c r="Q44" s="556"/>
      <c r="R44" s="556"/>
      <c r="S44" s="556"/>
      <c r="T44" s="556"/>
      <c r="U44" s="556"/>
      <c r="V44" s="556"/>
      <c r="W44" s="556"/>
      <c r="X44" s="556"/>
      <c r="Y44" s="556"/>
      <c r="Z44" s="556"/>
      <c r="AA44" s="556"/>
      <c r="AB44" s="556"/>
      <c r="AC44" s="556"/>
      <c r="AJ44" s="507" t="str">
        <f t="shared" si="3"/>
        <v/>
      </c>
      <c r="AK44" s="507" t="str">
        <f t="shared" si="4"/>
        <v/>
      </c>
      <c r="AL44" s="507" t="str">
        <f t="shared" si="5"/>
        <v/>
      </c>
      <c r="AM44" s="507" t="str">
        <f>IFERROR(IF(OR(ISBLANK(H44),ISBLANK(#REF!)),"",H44-#REF!),"")</f>
        <v/>
      </c>
      <c r="AN44" s="504" t="str">
        <f>IFERROR(IF(OR(ISBLANK(I44),ISBLANK(#REF!)),"",I44-#REF!),"")</f>
        <v/>
      </c>
      <c r="AO44" s="504" t="str">
        <f>IFERROR(IF(OR(ISBLANK(J44),ISBLANK(#REF!)),"",J44-#REF!),"")</f>
        <v/>
      </c>
      <c r="AP44" s="504" t="str">
        <f t="shared" si="6"/>
        <v/>
      </c>
      <c r="AQ44" s="504" t="str">
        <f t="shared" si="7"/>
        <v/>
      </c>
      <c r="AR44" s="504" t="str">
        <f t="shared" si="8"/>
        <v/>
      </c>
      <c r="AS44" s="504" t="str">
        <f t="shared" si="9"/>
        <v/>
      </c>
      <c r="AT44" s="504" t="str">
        <f t="shared" si="10"/>
        <v/>
      </c>
      <c r="AU44" s="504" t="str">
        <f t="shared" si="11"/>
        <v/>
      </c>
      <c r="AV44" s="504" t="str">
        <f t="shared" si="12"/>
        <v/>
      </c>
      <c r="AW44" s="504" t="str">
        <f t="shared" si="13"/>
        <v/>
      </c>
    </row>
    <row r="45" spans="11:49">
      <c r="K45" s="504" t="s">
        <v>506</v>
      </c>
      <c r="L45" s="556"/>
      <c r="M45" s="556"/>
      <c r="N45" s="556"/>
      <c r="O45" s="556"/>
      <c r="P45" s="556"/>
      <c r="Q45" s="556"/>
      <c r="R45" s="556"/>
      <c r="S45" s="556"/>
      <c r="T45" s="556"/>
      <c r="U45" s="556"/>
      <c r="V45" s="556"/>
      <c r="W45" s="556"/>
      <c r="X45" s="556"/>
      <c r="Y45" s="556"/>
      <c r="Z45" s="556"/>
      <c r="AA45" s="556"/>
      <c r="AB45" s="556"/>
      <c r="AC45" s="556"/>
      <c r="AJ45" s="507" t="str">
        <f t="shared" si="3"/>
        <v/>
      </c>
      <c r="AK45" s="507" t="str">
        <f t="shared" si="4"/>
        <v/>
      </c>
      <c r="AL45" s="507" t="str">
        <f t="shared" si="5"/>
        <v/>
      </c>
      <c r="AM45" s="507" t="str">
        <f>IFERROR(IF(OR(ISBLANK(H45),ISBLANK(#REF!)),"",H45-#REF!),"")</f>
        <v/>
      </c>
      <c r="AN45" s="504" t="str">
        <f>IFERROR(IF(OR(ISBLANK(I45),ISBLANK(#REF!)),"",I45-#REF!),"")</f>
        <v/>
      </c>
      <c r="AO45" s="504" t="str">
        <f>IFERROR(IF(OR(ISBLANK(J45),ISBLANK(#REF!)),"",J45-#REF!),"")</f>
        <v/>
      </c>
      <c r="AP45" s="504" t="str">
        <f t="shared" si="6"/>
        <v/>
      </c>
      <c r="AQ45" s="504" t="str">
        <f t="shared" si="7"/>
        <v/>
      </c>
      <c r="AR45" s="504" t="str">
        <f t="shared" si="8"/>
        <v/>
      </c>
      <c r="AS45" s="504" t="str">
        <f t="shared" si="9"/>
        <v/>
      </c>
      <c r="AT45" s="504" t="str">
        <f t="shared" si="10"/>
        <v/>
      </c>
      <c r="AU45" s="504" t="str">
        <f t="shared" si="11"/>
        <v/>
      </c>
      <c r="AV45" s="504" t="str">
        <f t="shared" si="12"/>
        <v/>
      </c>
      <c r="AW45" s="504" t="str">
        <f t="shared" si="13"/>
        <v/>
      </c>
    </row>
    <row r="46" spans="11:49">
      <c r="L46" s="556"/>
      <c r="M46" s="556"/>
      <c r="N46" s="556"/>
      <c r="O46" s="556"/>
      <c r="P46" s="556"/>
      <c r="Q46" s="556"/>
      <c r="R46" s="556"/>
      <c r="S46" s="556"/>
      <c r="T46" s="556"/>
      <c r="U46" s="556"/>
      <c r="V46" s="556"/>
      <c r="W46" s="556"/>
      <c r="X46" s="556"/>
      <c r="Y46" s="556"/>
      <c r="Z46" s="556"/>
      <c r="AA46" s="556"/>
      <c r="AB46" s="556"/>
      <c r="AC46" s="556"/>
      <c r="AJ46" s="507" t="str">
        <f t="shared" si="3"/>
        <v/>
      </c>
      <c r="AK46" s="507" t="str">
        <f t="shared" si="4"/>
        <v/>
      </c>
      <c r="AL46" s="507" t="str">
        <f t="shared" si="5"/>
        <v/>
      </c>
      <c r="AM46" s="507" t="str">
        <f>IFERROR(IF(OR(ISBLANK(H46),ISBLANK(#REF!)),"",H46-#REF!),"")</f>
        <v/>
      </c>
      <c r="AN46" s="504" t="str">
        <f>IFERROR(IF(OR(ISBLANK(I46),ISBLANK(#REF!)),"",I46-#REF!),"")</f>
        <v/>
      </c>
      <c r="AO46" s="504" t="str">
        <f>IFERROR(IF(OR(ISBLANK(J46),ISBLANK(#REF!)),"",J46-#REF!),"")</f>
        <v/>
      </c>
      <c r="AP46" s="504" t="str">
        <f t="shared" si="6"/>
        <v/>
      </c>
      <c r="AQ46" s="504" t="str">
        <f t="shared" si="7"/>
        <v/>
      </c>
      <c r="AR46" s="504" t="str">
        <f t="shared" si="8"/>
        <v/>
      </c>
      <c r="AS46" s="504" t="str">
        <f t="shared" si="9"/>
        <v/>
      </c>
      <c r="AT46" s="504" t="str">
        <f t="shared" si="10"/>
        <v/>
      </c>
      <c r="AU46" s="504" t="str">
        <f t="shared" si="11"/>
        <v/>
      </c>
      <c r="AV46" s="504" t="str">
        <f t="shared" si="12"/>
        <v/>
      </c>
      <c r="AW46" s="504" t="str">
        <f t="shared" si="13"/>
        <v/>
      </c>
    </row>
    <row r="47" spans="11:49">
      <c r="L47" s="556"/>
      <c r="M47" s="556"/>
      <c r="N47" s="556"/>
      <c r="O47" s="556"/>
      <c r="P47" s="556"/>
      <c r="Q47" s="556"/>
      <c r="R47" s="556"/>
      <c r="S47" s="556"/>
      <c r="T47" s="556"/>
      <c r="U47" s="556"/>
      <c r="V47" s="556"/>
      <c r="W47" s="556"/>
      <c r="X47" s="556"/>
      <c r="Y47" s="556"/>
      <c r="Z47" s="556"/>
      <c r="AA47" s="556"/>
      <c r="AB47" s="556"/>
      <c r="AC47" s="556"/>
      <c r="AJ47" s="507" t="str">
        <f t="shared" si="3"/>
        <v/>
      </c>
      <c r="AK47" s="507" t="str">
        <f t="shared" si="4"/>
        <v/>
      </c>
      <c r="AL47" s="507" t="str">
        <f t="shared" si="5"/>
        <v/>
      </c>
      <c r="AM47" s="507" t="str">
        <f>IFERROR(IF(OR(ISBLANK(H47),ISBLANK(#REF!)),"",H47-#REF!),"")</f>
        <v/>
      </c>
      <c r="AN47" s="504" t="str">
        <f>IFERROR(IF(OR(ISBLANK(I47),ISBLANK(#REF!)),"",I47-#REF!),"")</f>
        <v/>
      </c>
      <c r="AO47" s="504" t="str">
        <f>IFERROR(IF(OR(ISBLANK(J47),ISBLANK(#REF!)),"",J47-#REF!),"")</f>
        <v/>
      </c>
      <c r="AP47" s="504" t="str">
        <f t="shared" si="6"/>
        <v/>
      </c>
      <c r="AQ47" s="504" t="str">
        <f t="shared" si="7"/>
        <v/>
      </c>
      <c r="AR47" s="504" t="str">
        <f t="shared" si="8"/>
        <v/>
      </c>
      <c r="AS47" s="504" t="str">
        <f t="shared" si="9"/>
        <v/>
      </c>
      <c r="AT47" s="504" t="str">
        <f t="shared" si="10"/>
        <v/>
      </c>
      <c r="AU47" s="504" t="str">
        <f t="shared" si="11"/>
        <v/>
      </c>
      <c r="AV47" s="504" t="str">
        <f t="shared" si="12"/>
        <v/>
      </c>
      <c r="AW47" s="504" t="str">
        <f t="shared" si="13"/>
        <v/>
      </c>
    </row>
    <row r="48" spans="11:49">
      <c r="L48" s="556"/>
      <c r="M48" s="556"/>
      <c r="N48" s="556"/>
      <c r="O48" s="556"/>
      <c r="P48" s="556"/>
      <c r="Q48" s="556"/>
      <c r="R48" s="556"/>
      <c r="S48" s="556"/>
      <c r="T48" s="556"/>
      <c r="U48" s="556"/>
      <c r="V48" s="556"/>
      <c r="W48" s="556"/>
      <c r="X48" s="556"/>
      <c r="Y48" s="556"/>
      <c r="Z48" s="556"/>
      <c r="AA48" s="556"/>
      <c r="AB48" s="556"/>
      <c r="AC48" s="556"/>
    </row>
    <row r="49" spans="12:29">
      <c r="L49" s="556"/>
      <c r="M49" s="556"/>
      <c r="N49" s="556"/>
      <c r="O49" s="556"/>
      <c r="P49" s="556"/>
      <c r="Q49" s="556"/>
      <c r="R49" s="556"/>
      <c r="S49" s="556"/>
      <c r="T49" s="556"/>
      <c r="U49" s="556"/>
      <c r="V49" s="556"/>
      <c r="W49" s="556"/>
      <c r="X49" s="556"/>
      <c r="Y49" s="556"/>
      <c r="Z49" s="556"/>
      <c r="AA49" s="556"/>
      <c r="AB49" s="556"/>
      <c r="AC49" s="556"/>
    </row>
    <row r="50" spans="12:29">
      <c r="L50" s="556"/>
      <c r="M50" s="556"/>
      <c r="N50" s="556"/>
      <c r="O50" s="556"/>
      <c r="P50" s="556"/>
      <c r="Q50" s="556"/>
      <c r="R50" s="556"/>
      <c r="S50" s="556"/>
      <c r="T50" s="556"/>
      <c r="U50" s="556"/>
      <c r="V50" s="556"/>
      <c r="W50" s="556"/>
      <c r="X50" s="556"/>
      <c r="Y50" s="556"/>
      <c r="Z50" s="556"/>
      <c r="AA50" s="556"/>
      <c r="AB50" s="556"/>
      <c r="AC50" s="556"/>
    </row>
    <row r="51" spans="12:29">
      <c r="L51" s="556"/>
      <c r="M51" s="556"/>
      <c r="N51" s="556"/>
      <c r="O51" s="556"/>
      <c r="P51" s="556"/>
      <c r="Q51" s="556"/>
      <c r="R51" s="556"/>
      <c r="S51" s="556"/>
      <c r="T51" s="556"/>
      <c r="U51" s="556"/>
      <c r="V51" s="556"/>
      <c r="W51" s="556"/>
      <c r="X51" s="556"/>
      <c r="Y51" s="556"/>
      <c r="Z51" s="556"/>
      <c r="AA51" s="556"/>
      <c r="AB51" s="556"/>
      <c r="AC51" s="556"/>
    </row>
    <row r="52" spans="12:29">
      <c r="L52" s="556"/>
      <c r="M52" s="556"/>
      <c r="N52" s="556"/>
      <c r="O52" s="556"/>
      <c r="P52" s="556"/>
      <c r="Q52" s="556"/>
      <c r="R52" s="556"/>
      <c r="S52" s="556"/>
      <c r="T52" s="556"/>
      <c r="U52" s="556"/>
      <c r="V52" s="556"/>
      <c r="W52" s="556"/>
      <c r="X52" s="556"/>
      <c r="Y52" s="556"/>
      <c r="Z52" s="556"/>
      <c r="AA52" s="556"/>
      <c r="AB52" s="556"/>
      <c r="AC52" s="556"/>
    </row>
    <row r="53" spans="12:29">
      <c r="L53" s="556"/>
      <c r="M53" s="556"/>
      <c r="N53" s="556"/>
      <c r="O53" s="556"/>
      <c r="P53" s="556"/>
      <c r="Q53" s="556"/>
      <c r="R53" s="556"/>
      <c r="S53" s="556"/>
      <c r="T53" s="556"/>
      <c r="U53" s="556"/>
      <c r="V53" s="556"/>
      <c r="W53" s="556"/>
      <c r="X53" s="556"/>
      <c r="Y53" s="556"/>
      <c r="Z53" s="556"/>
      <c r="AA53" s="556"/>
      <c r="AB53" s="556"/>
      <c r="AC53" s="556"/>
    </row>
    <row r="54" spans="12:29">
      <c r="L54" s="556"/>
      <c r="M54" s="556"/>
      <c r="N54" s="556"/>
      <c r="O54" s="556"/>
      <c r="P54" s="556"/>
      <c r="Q54" s="556"/>
      <c r="R54" s="556"/>
      <c r="S54" s="556"/>
      <c r="T54" s="556"/>
      <c r="U54" s="556"/>
      <c r="V54" s="556"/>
      <c r="W54" s="556"/>
      <c r="X54" s="556"/>
      <c r="Y54" s="556"/>
      <c r="Z54" s="556"/>
      <c r="AA54" s="556"/>
      <c r="AB54" s="556"/>
      <c r="AC54" s="556"/>
    </row>
    <row r="55" spans="12:29">
      <c r="L55" s="556"/>
      <c r="M55" s="556"/>
      <c r="N55" s="556"/>
      <c r="O55" s="556"/>
      <c r="P55" s="556"/>
      <c r="Q55" s="556"/>
      <c r="R55" s="556"/>
      <c r="S55" s="556"/>
      <c r="T55" s="556"/>
      <c r="U55" s="556"/>
      <c r="V55" s="556"/>
      <c r="W55" s="556"/>
      <c r="X55" s="556"/>
      <c r="Y55" s="556"/>
      <c r="Z55" s="556"/>
      <c r="AA55" s="556"/>
      <c r="AB55" s="556"/>
      <c r="AC55" s="556"/>
    </row>
    <row r="56" spans="12:29">
      <c r="L56" s="556"/>
      <c r="M56" s="556"/>
      <c r="N56" s="556"/>
      <c r="O56" s="556"/>
      <c r="P56" s="556"/>
      <c r="Q56" s="556"/>
      <c r="R56" s="556"/>
      <c r="S56" s="556"/>
      <c r="T56" s="556"/>
      <c r="U56" s="556"/>
      <c r="V56" s="556"/>
      <c r="W56" s="556"/>
      <c r="X56" s="556"/>
      <c r="Y56" s="556"/>
      <c r="Z56" s="556"/>
      <c r="AA56" s="556"/>
      <c r="AB56" s="556"/>
      <c r="AC56" s="556"/>
    </row>
    <row r="57" spans="12:29">
      <c r="L57" s="556"/>
      <c r="M57" s="556"/>
      <c r="N57" s="556"/>
      <c r="O57" s="556"/>
      <c r="P57" s="556"/>
      <c r="Q57" s="556"/>
      <c r="R57" s="556"/>
      <c r="S57" s="556"/>
      <c r="T57" s="556"/>
      <c r="U57" s="556"/>
      <c r="V57" s="556"/>
      <c r="W57" s="556"/>
      <c r="X57" s="556"/>
      <c r="Y57" s="556"/>
      <c r="Z57" s="556"/>
      <c r="AA57" s="556"/>
      <c r="AB57" s="556"/>
      <c r="AC57" s="556"/>
    </row>
    <row r="58" spans="12:29">
      <c r="L58" s="556"/>
      <c r="M58" s="556"/>
      <c r="N58" s="556"/>
      <c r="O58" s="556"/>
      <c r="P58" s="556"/>
      <c r="Q58" s="556"/>
      <c r="R58" s="556"/>
      <c r="S58" s="556"/>
      <c r="T58" s="556"/>
      <c r="U58" s="556"/>
      <c r="V58" s="556"/>
      <c r="W58" s="556"/>
      <c r="X58" s="556"/>
      <c r="Y58" s="556"/>
      <c r="Z58" s="556"/>
      <c r="AA58" s="556"/>
      <c r="AB58" s="556"/>
      <c r="AC58" s="556"/>
    </row>
    <row r="59" spans="12:29">
      <c r="L59" s="556"/>
      <c r="M59" s="556"/>
      <c r="N59" s="556"/>
      <c r="O59" s="556"/>
      <c r="P59" s="556"/>
      <c r="Q59" s="556"/>
      <c r="R59" s="556"/>
      <c r="S59" s="556"/>
      <c r="T59" s="556"/>
      <c r="U59" s="556"/>
      <c r="V59" s="556"/>
      <c r="W59" s="556"/>
      <c r="X59" s="556"/>
      <c r="Y59" s="556"/>
      <c r="Z59" s="556"/>
      <c r="AA59" s="556"/>
      <c r="AB59" s="556"/>
      <c r="AC59" s="556"/>
    </row>
    <row r="60" spans="12:29">
      <c r="L60" s="556"/>
      <c r="M60" s="556"/>
      <c r="N60" s="556"/>
      <c r="O60" s="556"/>
      <c r="P60" s="556"/>
      <c r="Q60" s="556"/>
      <c r="R60" s="556"/>
      <c r="S60" s="556"/>
      <c r="T60" s="556"/>
      <c r="U60" s="556"/>
      <c r="V60" s="556"/>
      <c r="W60" s="556"/>
      <c r="X60" s="556"/>
      <c r="Y60" s="556"/>
      <c r="Z60" s="556"/>
      <c r="AA60" s="556"/>
      <c r="AB60" s="556"/>
      <c r="AC60" s="556"/>
    </row>
  </sheetData>
  <mergeCells count="4">
    <mergeCell ref="AA5:AC5"/>
    <mergeCell ref="AD5:AF5"/>
    <mergeCell ref="AH5:AJ5"/>
    <mergeCell ref="AK5:AM5"/>
  </mergeCells>
  <pageMargins left="0.7" right="0.7" top="0.75" bottom="0.75" header="0.3" footer="0.3"/>
  <pageSetup paperSize="9" orientation="portrait" horizontalDpi="4294967294" verticalDpi="4294967294"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P402"/>
  <sheetViews>
    <sheetView workbookViewId="0">
      <selection activeCell="T27" sqref="T27"/>
    </sheetView>
  </sheetViews>
  <sheetFormatPr baseColWidth="10" defaultColWidth="9.33203125" defaultRowHeight="15"/>
  <cols>
    <col min="1" max="14" width="9.33203125" style="512"/>
    <col min="15" max="15" width="5.83203125" style="512" customWidth="1"/>
    <col min="16" max="16384" width="9.33203125" style="512"/>
  </cols>
  <sheetData>
    <row r="2" spans="1:16">
      <c r="E2" s="513" t="s">
        <v>622</v>
      </c>
    </row>
    <row r="3" spans="1:16">
      <c r="B3" s="514">
        <v>1998</v>
      </c>
    </row>
    <row r="4" spans="1:16">
      <c r="A4" s="512">
        <v>1998</v>
      </c>
      <c r="B4" s="515">
        <v>118.1965426</v>
      </c>
      <c r="C4" s="512" t="s">
        <v>10</v>
      </c>
    </row>
    <row r="5" spans="1:16">
      <c r="A5" s="512">
        <v>1998</v>
      </c>
      <c r="B5" s="515">
        <v>59.422548499999998</v>
      </c>
      <c r="C5" s="512" t="s">
        <v>12</v>
      </c>
      <c r="E5" s="546" t="s">
        <v>640</v>
      </c>
      <c r="F5" s="579"/>
      <c r="G5" s="579"/>
      <c r="H5" s="579"/>
      <c r="I5" s="579"/>
      <c r="J5" s="579"/>
      <c r="K5" s="579"/>
      <c r="L5" s="579"/>
      <c r="M5" s="579"/>
      <c r="N5" s="579"/>
      <c r="O5" s="579"/>
    </row>
    <row r="6" spans="1:16">
      <c r="A6" s="512">
        <v>1998</v>
      </c>
      <c r="B6" s="515">
        <v>5.9870633</v>
      </c>
      <c r="C6" s="512" t="s">
        <v>14</v>
      </c>
      <c r="E6" s="579"/>
      <c r="F6" s="579"/>
      <c r="G6" s="579"/>
      <c r="H6" s="579"/>
      <c r="I6" s="579"/>
      <c r="J6" s="579"/>
      <c r="K6" s="579"/>
      <c r="L6" s="579"/>
      <c r="M6" s="579"/>
      <c r="N6" s="579"/>
      <c r="O6" s="579"/>
      <c r="P6" s="516"/>
    </row>
    <row r="7" spans="1:16">
      <c r="A7" s="512">
        <v>1998</v>
      </c>
      <c r="B7" s="515">
        <v>51.480993400000003</v>
      </c>
      <c r="C7" s="512" t="s">
        <v>16</v>
      </c>
      <c r="E7" s="579"/>
      <c r="F7" s="579"/>
      <c r="G7" s="579"/>
      <c r="H7" s="579"/>
      <c r="I7" s="579"/>
      <c r="J7" s="579"/>
      <c r="K7" s="579"/>
      <c r="L7" s="579"/>
      <c r="M7" s="579"/>
      <c r="N7" s="579"/>
      <c r="O7" s="579"/>
    </row>
    <row r="8" spans="1:16">
      <c r="A8" s="512">
        <v>1998</v>
      </c>
      <c r="B8" s="515">
        <v>97.4249686</v>
      </c>
      <c r="C8" s="512" t="s">
        <v>18</v>
      </c>
      <c r="E8" s="579"/>
      <c r="F8" s="579"/>
      <c r="G8" s="579"/>
      <c r="H8" s="579"/>
      <c r="I8" s="579"/>
      <c r="J8" s="579"/>
      <c r="K8" s="579"/>
      <c r="L8" s="579"/>
      <c r="M8" s="579"/>
      <c r="N8" s="579"/>
      <c r="O8" s="579"/>
    </row>
    <row r="9" spans="1:16">
      <c r="A9" s="512">
        <v>1998</v>
      </c>
      <c r="B9" s="515">
        <v>62.525404199999997</v>
      </c>
      <c r="C9" s="512" t="s">
        <v>20</v>
      </c>
      <c r="E9" s="579"/>
      <c r="F9" s="579"/>
      <c r="G9" s="579"/>
      <c r="H9" s="579"/>
      <c r="I9" s="579"/>
      <c r="J9" s="579"/>
      <c r="K9" s="579"/>
      <c r="L9" s="579"/>
      <c r="M9" s="579"/>
      <c r="N9" s="579"/>
      <c r="O9" s="579"/>
    </row>
    <row r="10" spans="1:16">
      <c r="A10" s="512">
        <v>1998</v>
      </c>
      <c r="B10" s="515">
        <v>61.036697699999998</v>
      </c>
      <c r="C10" s="512" t="s">
        <v>22</v>
      </c>
      <c r="E10" s="579"/>
      <c r="F10" s="579"/>
      <c r="G10" s="579"/>
      <c r="H10" s="579"/>
      <c r="I10" s="579"/>
      <c r="J10" s="579"/>
      <c r="K10" s="579"/>
      <c r="L10" s="579"/>
      <c r="M10" s="579"/>
      <c r="N10" s="579"/>
      <c r="O10" s="579"/>
    </row>
    <row r="11" spans="1:16">
      <c r="A11" s="512">
        <v>1998</v>
      </c>
      <c r="B11" s="515">
        <v>110.8078515</v>
      </c>
      <c r="C11" s="512" t="s">
        <v>24</v>
      </c>
      <c r="E11" s="579"/>
      <c r="F11" s="579"/>
      <c r="G11" s="579"/>
      <c r="H11" s="579"/>
      <c r="I11" s="579"/>
      <c r="J11" s="579"/>
      <c r="K11" s="579"/>
      <c r="L11" s="579"/>
      <c r="M11" s="579"/>
      <c r="N11" s="579"/>
      <c r="O11" s="579"/>
    </row>
    <row r="12" spans="1:16">
      <c r="A12" s="512">
        <v>1998</v>
      </c>
      <c r="B12" s="515">
        <v>54.6580601</v>
      </c>
      <c r="C12" s="512" t="s">
        <v>26</v>
      </c>
      <c r="E12" s="579"/>
      <c r="F12" s="579"/>
      <c r="G12" s="579"/>
      <c r="H12" s="579"/>
      <c r="I12" s="579"/>
      <c r="J12" s="579"/>
      <c r="K12" s="579"/>
      <c r="L12" s="579"/>
      <c r="M12" s="579"/>
      <c r="N12" s="579"/>
      <c r="O12" s="579"/>
    </row>
    <row r="13" spans="1:16">
      <c r="A13" s="512">
        <v>1998</v>
      </c>
      <c r="B13" s="515">
        <v>9.0120011000000009</v>
      </c>
      <c r="C13" s="512" t="s">
        <v>47</v>
      </c>
      <c r="E13" s="579"/>
      <c r="F13" s="579"/>
      <c r="G13" s="579"/>
      <c r="H13" s="579"/>
      <c r="I13" s="579"/>
      <c r="J13" s="579"/>
      <c r="K13" s="579"/>
      <c r="L13" s="579"/>
      <c r="M13" s="579"/>
      <c r="N13" s="579"/>
      <c r="O13" s="579"/>
    </row>
    <row r="14" spans="1:16">
      <c r="A14" s="512">
        <v>1998</v>
      </c>
      <c r="B14" s="515">
        <v>16.538984899999999</v>
      </c>
      <c r="C14" s="512" t="s">
        <v>48</v>
      </c>
      <c r="E14" s="579"/>
      <c r="F14" s="579"/>
      <c r="G14" s="579"/>
      <c r="H14" s="579"/>
      <c r="I14" s="579"/>
      <c r="J14" s="579"/>
      <c r="K14" s="579"/>
      <c r="L14" s="579"/>
      <c r="M14" s="579"/>
      <c r="N14" s="579"/>
      <c r="O14" s="579"/>
    </row>
    <row r="15" spans="1:16">
      <c r="A15" s="512">
        <v>1998</v>
      </c>
      <c r="B15" s="515">
        <v>8.9352441999999996</v>
      </c>
      <c r="C15" s="512" t="s">
        <v>28</v>
      </c>
      <c r="E15" s="579"/>
      <c r="F15" s="579"/>
      <c r="G15" s="579"/>
      <c r="H15" s="579"/>
      <c r="I15" s="579"/>
      <c r="J15" s="579"/>
      <c r="K15" s="579"/>
      <c r="L15" s="579"/>
      <c r="M15" s="579"/>
      <c r="N15" s="579"/>
      <c r="O15" s="579"/>
    </row>
    <row r="16" spans="1:16">
      <c r="A16" s="512">
        <v>1998</v>
      </c>
      <c r="B16" s="515">
        <v>51.187756100000001</v>
      </c>
      <c r="C16" s="512" t="s">
        <v>30</v>
      </c>
      <c r="E16" s="579"/>
      <c r="F16" s="579"/>
      <c r="G16" s="579"/>
      <c r="H16" s="579"/>
      <c r="I16" s="579"/>
      <c r="J16" s="579"/>
      <c r="K16" s="579"/>
      <c r="L16" s="579"/>
      <c r="M16" s="579"/>
      <c r="N16" s="579"/>
      <c r="O16" s="579"/>
    </row>
    <row r="17" spans="1:15">
      <c r="A17" s="512">
        <v>1998</v>
      </c>
      <c r="B17" s="515">
        <v>62.716823099999999</v>
      </c>
      <c r="C17" s="512" t="s">
        <v>32</v>
      </c>
      <c r="E17" s="579"/>
      <c r="F17" s="579"/>
      <c r="G17" s="579"/>
      <c r="H17" s="579"/>
      <c r="I17" s="579"/>
      <c r="J17" s="579"/>
      <c r="K17" s="579"/>
      <c r="L17" s="579"/>
      <c r="M17" s="579"/>
      <c r="N17" s="579"/>
      <c r="O17" s="579"/>
    </row>
    <row r="18" spans="1:15">
      <c r="A18" s="512">
        <v>1998</v>
      </c>
      <c r="B18" s="515">
        <v>63.858958399999999</v>
      </c>
      <c r="C18" s="512" t="s">
        <v>34</v>
      </c>
      <c r="E18" s="579"/>
      <c r="F18" s="579"/>
      <c r="G18" s="579"/>
      <c r="H18" s="579"/>
      <c r="I18" s="579"/>
      <c r="J18" s="579"/>
      <c r="K18" s="579"/>
      <c r="L18" s="579"/>
      <c r="M18" s="579"/>
      <c r="N18" s="579"/>
      <c r="O18" s="579"/>
    </row>
    <row r="19" spans="1:15">
      <c r="A19" s="512">
        <v>1998</v>
      </c>
      <c r="B19" s="515">
        <v>51.827267200000001</v>
      </c>
      <c r="C19" s="512" t="s">
        <v>36</v>
      </c>
      <c r="E19" s="579"/>
      <c r="F19" s="579"/>
      <c r="G19" s="579"/>
      <c r="H19" s="579"/>
      <c r="I19" s="579"/>
      <c r="J19" s="579"/>
      <c r="K19" s="579"/>
      <c r="L19" s="579"/>
      <c r="M19" s="579"/>
      <c r="N19" s="579"/>
      <c r="O19" s="579"/>
    </row>
    <row r="20" spans="1:15">
      <c r="A20" s="512">
        <v>1998</v>
      </c>
      <c r="B20" s="515">
        <v>22.751648800000002</v>
      </c>
      <c r="C20" s="512" t="s">
        <v>38</v>
      </c>
      <c r="E20" s="579"/>
      <c r="F20" s="579"/>
      <c r="G20" s="579"/>
      <c r="H20" s="579"/>
      <c r="I20" s="579"/>
      <c r="J20" s="579"/>
      <c r="K20" s="579"/>
      <c r="L20" s="579"/>
      <c r="M20" s="579"/>
      <c r="N20" s="579"/>
      <c r="O20" s="579"/>
    </row>
    <row r="21" spans="1:15">
      <c r="A21" s="512">
        <v>1998</v>
      </c>
      <c r="B21" s="515">
        <v>33.860947600000003</v>
      </c>
      <c r="C21" s="512" t="s">
        <v>40</v>
      </c>
      <c r="E21" s="579"/>
      <c r="F21" s="579"/>
      <c r="G21" s="579"/>
      <c r="H21" s="579"/>
      <c r="I21" s="579"/>
      <c r="J21" s="579"/>
      <c r="K21" s="579"/>
      <c r="L21" s="579"/>
      <c r="M21" s="579"/>
      <c r="N21" s="579"/>
      <c r="O21" s="579"/>
    </row>
    <row r="22" spans="1:15">
      <c r="A22" s="512">
        <v>1998</v>
      </c>
      <c r="B22" s="515">
        <v>46.8625708</v>
      </c>
      <c r="C22" s="512" t="s">
        <v>42</v>
      </c>
      <c r="E22" s="579"/>
      <c r="F22" s="579"/>
      <c r="G22" s="579"/>
      <c r="H22" s="579"/>
      <c r="I22" s="579"/>
      <c r="J22" s="579"/>
      <c r="K22" s="579"/>
      <c r="L22" s="579"/>
      <c r="M22" s="579"/>
      <c r="N22" s="579"/>
      <c r="O22" s="579"/>
    </row>
    <row r="23" spans="1:15">
      <c r="B23" s="514">
        <v>1999</v>
      </c>
      <c r="E23" s="579"/>
      <c r="F23" s="579"/>
      <c r="G23" s="579"/>
      <c r="H23" s="579"/>
      <c r="I23" s="579"/>
      <c r="J23" s="579"/>
      <c r="K23" s="579"/>
      <c r="L23" s="579"/>
      <c r="M23" s="579"/>
      <c r="N23" s="579"/>
      <c r="O23" s="579"/>
    </row>
    <row r="24" spans="1:15">
      <c r="A24" s="512">
        <v>1999</v>
      </c>
      <c r="B24" s="515">
        <v>114.41660589999999</v>
      </c>
      <c r="C24" s="512" t="s">
        <v>10</v>
      </c>
      <c r="E24" s="579"/>
      <c r="F24" s="579"/>
      <c r="G24" s="579"/>
      <c r="H24" s="579"/>
      <c r="I24" s="579"/>
      <c r="J24" s="579"/>
      <c r="K24" s="579"/>
      <c r="L24" s="579"/>
      <c r="M24" s="579"/>
      <c r="N24" s="579"/>
      <c r="O24" s="579"/>
    </row>
    <row r="25" spans="1:15">
      <c r="A25" s="512">
        <v>1999</v>
      </c>
      <c r="B25" s="515">
        <v>59.9825704</v>
      </c>
      <c r="C25" s="512" t="s">
        <v>12</v>
      </c>
      <c r="E25" s="579"/>
      <c r="F25" s="579"/>
      <c r="G25" s="579"/>
      <c r="H25" s="579"/>
      <c r="I25" s="579"/>
      <c r="J25" s="579"/>
      <c r="K25" s="579"/>
      <c r="L25" s="579"/>
      <c r="M25" s="579"/>
      <c r="N25" s="579"/>
      <c r="O25" s="579"/>
    </row>
    <row r="26" spans="1:15">
      <c r="A26" s="512">
        <v>1999</v>
      </c>
      <c r="B26" s="515">
        <v>6.4699648999999999</v>
      </c>
      <c r="C26" s="512" t="s">
        <v>14</v>
      </c>
      <c r="E26" s="579"/>
      <c r="F26" s="579"/>
      <c r="G26" s="579"/>
      <c r="H26" s="579"/>
      <c r="I26" s="579"/>
      <c r="J26" s="579"/>
      <c r="K26" s="579"/>
      <c r="L26" s="579"/>
      <c r="M26" s="579"/>
      <c r="N26" s="579"/>
      <c r="O26" s="579"/>
    </row>
    <row r="27" spans="1:15">
      <c r="A27" s="512">
        <v>1999</v>
      </c>
      <c r="B27" s="515">
        <v>46.649951799999997</v>
      </c>
      <c r="C27" s="512" t="s">
        <v>16</v>
      </c>
      <c r="E27" s="579"/>
      <c r="F27" s="579"/>
      <c r="G27" s="579"/>
      <c r="H27" s="579"/>
      <c r="I27" s="579"/>
      <c r="J27" s="579"/>
      <c r="K27" s="579"/>
      <c r="L27" s="579"/>
      <c r="M27" s="579"/>
      <c r="N27" s="579"/>
      <c r="O27" s="579"/>
    </row>
    <row r="28" spans="1:15">
      <c r="A28" s="512">
        <v>1999</v>
      </c>
      <c r="B28" s="515">
        <v>98.906686699999995</v>
      </c>
      <c r="C28" s="512" t="s">
        <v>18</v>
      </c>
      <c r="E28" s="579"/>
      <c r="F28" s="579"/>
      <c r="G28" s="579"/>
      <c r="H28" s="579"/>
      <c r="I28" s="579"/>
      <c r="J28" s="579"/>
      <c r="K28" s="579"/>
      <c r="L28" s="579"/>
      <c r="M28" s="579"/>
      <c r="N28" s="579"/>
      <c r="O28" s="579"/>
    </row>
    <row r="29" spans="1:15">
      <c r="A29" s="512">
        <v>1999</v>
      </c>
      <c r="B29" s="515">
        <v>60.9478796</v>
      </c>
      <c r="C29" s="512" t="s">
        <v>20</v>
      </c>
      <c r="E29" s="579"/>
      <c r="F29" s="579"/>
      <c r="G29" s="579"/>
      <c r="H29" s="579"/>
      <c r="I29" s="579"/>
      <c r="J29" s="579"/>
      <c r="K29" s="579"/>
      <c r="L29" s="579"/>
      <c r="M29" s="579"/>
      <c r="N29" s="579"/>
      <c r="O29" s="579"/>
    </row>
    <row r="30" spans="1:15">
      <c r="A30" s="512">
        <v>1999</v>
      </c>
      <c r="B30" s="515">
        <v>60.188870700000003</v>
      </c>
      <c r="C30" s="512" t="s">
        <v>22</v>
      </c>
    </row>
    <row r="31" spans="1:15">
      <c r="A31" s="512">
        <v>1999</v>
      </c>
      <c r="B31" s="515">
        <v>109.6554795</v>
      </c>
      <c r="C31" s="512" t="s">
        <v>24</v>
      </c>
    </row>
    <row r="32" spans="1:15">
      <c r="A32" s="512">
        <v>1999</v>
      </c>
      <c r="B32" s="515">
        <v>54.844238699999998</v>
      </c>
      <c r="C32" s="512" t="s">
        <v>26</v>
      </c>
    </row>
    <row r="33" spans="1:3">
      <c r="A33" s="512">
        <v>1999</v>
      </c>
      <c r="B33" s="515">
        <v>12.069265100000001</v>
      </c>
      <c r="C33" s="512" t="s">
        <v>47</v>
      </c>
    </row>
    <row r="34" spans="1:3">
      <c r="A34" s="512">
        <v>1999</v>
      </c>
      <c r="B34" s="515">
        <v>22.699668299999999</v>
      </c>
      <c r="C34" s="512" t="s">
        <v>48</v>
      </c>
    </row>
    <row r="35" spans="1:3">
      <c r="A35" s="512">
        <v>1999</v>
      </c>
      <c r="B35" s="515">
        <v>7.7975567999999997</v>
      </c>
      <c r="C35" s="512" t="s">
        <v>28</v>
      </c>
    </row>
    <row r="36" spans="1:3">
      <c r="A36" s="512">
        <v>1999</v>
      </c>
      <c r="B36" s="515">
        <v>62.071812000000001</v>
      </c>
      <c r="C36" s="512" t="s">
        <v>30</v>
      </c>
    </row>
    <row r="37" spans="1:3">
      <c r="A37" s="512">
        <v>1999</v>
      </c>
      <c r="B37" s="515">
        <v>58.449804499999999</v>
      </c>
      <c r="C37" s="512" t="s">
        <v>32</v>
      </c>
    </row>
    <row r="38" spans="1:3">
      <c r="A38" s="512">
        <v>1999</v>
      </c>
      <c r="B38" s="515">
        <v>66.690514199999996</v>
      </c>
      <c r="C38" s="512" t="s">
        <v>34</v>
      </c>
    </row>
    <row r="39" spans="1:3">
      <c r="A39" s="512">
        <v>1999</v>
      </c>
      <c r="B39" s="515">
        <v>51.049004400000001</v>
      </c>
      <c r="C39" s="512" t="s">
        <v>36</v>
      </c>
    </row>
    <row r="40" spans="1:3">
      <c r="A40" s="512">
        <v>1999</v>
      </c>
      <c r="B40" s="515">
        <v>23.732798200000001</v>
      </c>
      <c r="C40" s="512" t="s">
        <v>38</v>
      </c>
    </row>
    <row r="41" spans="1:3">
      <c r="A41" s="512">
        <v>1999</v>
      </c>
      <c r="B41" s="515">
        <v>47.079948199999997</v>
      </c>
      <c r="C41" s="512" t="s">
        <v>40</v>
      </c>
    </row>
    <row r="42" spans="1:3">
      <c r="A42" s="512">
        <v>1999</v>
      </c>
      <c r="B42" s="515">
        <v>44.052220599999998</v>
      </c>
      <c r="C42" s="512" t="s">
        <v>42</v>
      </c>
    </row>
    <row r="43" spans="1:3">
      <c r="B43" s="517">
        <v>2000</v>
      </c>
    </row>
    <row r="44" spans="1:3">
      <c r="A44" s="512">
        <v>2000</v>
      </c>
      <c r="B44" s="515">
        <v>108.7707477</v>
      </c>
      <c r="C44" s="512" t="s">
        <v>10</v>
      </c>
    </row>
    <row r="45" spans="1:3">
      <c r="A45" s="512">
        <v>2000</v>
      </c>
      <c r="B45" s="515">
        <v>58.861175199999998</v>
      </c>
      <c r="C45" s="512" t="s">
        <v>12</v>
      </c>
    </row>
    <row r="46" spans="1:3">
      <c r="A46" s="512">
        <v>2000</v>
      </c>
      <c r="B46" s="515">
        <v>5.1144347000000003</v>
      </c>
      <c r="C46" s="512" t="s">
        <v>14</v>
      </c>
    </row>
    <row r="47" spans="1:3">
      <c r="A47" s="512">
        <v>2000</v>
      </c>
      <c r="B47" s="515">
        <v>36.071020599999997</v>
      </c>
      <c r="C47" s="512" t="s">
        <v>16</v>
      </c>
    </row>
    <row r="48" spans="1:3">
      <c r="A48" s="512">
        <v>2000</v>
      </c>
      <c r="B48" s="515">
        <v>104.93441009999999</v>
      </c>
      <c r="C48" s="512" t="s">
        <v>18</v>
      </c>
    </row>
    <row r="49" spans="1:3">
      <c r="A49" s="512">
        <v>2000</v>
      </c>
      <c r="B49" s="515">
        <v>57.958530000000003</v>
      </c>
      <c r="C49" s="512" t="s">
        <v>20</v>
      </c>
    </row>
    <row r="50" spans="1:3">
      <c r="A50" s="512">
        <v>2000</v>
      </c>
      <c r="B50" s="515">
        <v>58.616053399999998</v>
      </c>
      <c r="C50" s="512" t="s">
        <v>22</v>
      </c>
    </row>
    <row r="51" spans="1:3">
      <c r="A51" s="512">
        <v>2000</v>
      </c>
      <c r="B51" s="515">
        <v>105.1063843</v>
      </c>
      <c r="C51" s="512" t="s">
        <v>24</v>
      </c>
    </row>
    <row r="52" spans="1:3">
      <c r="A52" s="512">
        <v>2000</v>
      </c>
      <c r="B52" s="515">
        <v>54.870608500000003</v>
      </c>
      <c r="C52" s="512" t="s">
        <v>26</v>
      </c>
    </row>
    <row r="53" spans="1:3">
      <c r="A53" s="512">
        <v>2000</v>
      </c>
      <c r="B53" s="515">
        <v>12.1040131</v>
      </c>
      <c r="C53" s="512" t="s">
        <v>47</v>
      </c>
    </row>
    <row r="54" spans="1:3">
      <c r="A54" s="512">
        <v>2000</v>
      </c>
      <c r="B54" s="515">
        <v>23.488313300000002</v>
      </c>
      <c r="C54" s="512" t="s">
        <v>48</v>
      </c>
    </row>
    <row r="55" spans="1:3">
      <c r="A55" s="512">
        <v>2000</v>
      </c>
      <c r="B55" s="515">
        <v>7.2454159999999996</v>
      </c>
      <c r="C55" s="512" t="s">
        <v>28</v>
      </c>
    </row>
    <row r="56" spans="1:3">
      <c r="A56" s="512">
        <v>2000</v>
      </c>
      <c r="B56" s="515">
        <v>60.896323299999999</v>
      </c>
      <c r="C56" s="512" t="s">
        <v>30</v>
      </c>
    </row>
    <row r="57" spans="1:3">
      <c r="A57" s="512">
        <v>2000</v>
      </c>
      <c r="B57" s="515">
        <v>51.678677700000001</v>
      </c>
      <c r="C57" s="512" t="s">
        <v>32</v>
      </c>
    </row>
    <row r="58" spans="1:3">
      <c r="A58" s="512">
        <v>2000</v>
      </c>
      <c r="B58" s="515">
        <v>66.124164399999998</v>
      </c>
      <c r="C58" s="512" t="s">
        <v>34</v>
      </c>
    </row>
    <row r="59" spans="1:3">
      <c r="A59" s="512">
        <v>2000</v>
      </c>
      <c r="B59" s="515">
        <v>50.317051999999997</v>
      </c>
      <c r="C59" s="512" t="s">
        <v>36</v>
      </c>
    </row>
    <row r="60" spans="1:3">
      <c r="A60" s="512">
        <v>2000</v>
      </c>
      <c r="B60" s="515">
        <v>25.8510092</v>
      </c>
      <c r="C60" s="512" t="s">
        <v>38</v>
      </c>
    </row>
    <row r="61" spans="1:3">
      <c r="A61" s="512">
        <v>2000</v>
      </c>
      <c r="B61" s="515">
        <v>49.623607100000001</v>
      </c>
      <c r="C61" s="512" t="s">
        <v>40</v>
      </c>
    </row>
    <row r="62" spans="1:3">
      <c r="A62" s="512">
        <v>2000</v>
      </c>
      <c r="B62" s="515">
        <v>42.511063300000004</v>
      </c>
      <c r="C62" s="512" t="s">
        <v>42</v>
      </c>
    </row>
    <row r="63" spans="1:3">
      <c r="B63" s="514">
        <v>2001</v>
      </c>
    </row>
    <row r="64" spans="1:3">
      <c r="A64" s="512">
        <v>2001</v>
      </c>
      <c r="B64" s="515">
        <v>107.59310790000001</v>
      </c>
      <c r="C64" s="512" t="s">
        <v>10</v>
      </c>
    </row>
    <row r="65" spans="1:3">
      <c r="A65" s="512">
        <v>2001</v>
      </c>
      <c r="B65" s="515">
        <v>57.744753099999997</v>
      </c>
      <c r="C65" s="512" t="s">
        <v>12</v>
      </c>
    </row>
    <row r="66" spans="1:3">
      <c r="A66" s="512">
        <v>2001</v>
      </c>
      <c r="B66" s="515">
        <v>4.7789896000000001</v>
      </c>
      <c r="C66" s="512" t="s">
        <v>14</v>
      </c>
    </row>
    <row r="67" spans="1:3">
      <c r="A67" s="512">
        <v>2001</v>
      </c>
      <c r="B67" s="515">
        <v>33.2283671</v>
      </c>
      <c r="C67" s="512" t="s">
        <v>16</v>
      </c>
    </row>
    <row r="68" spans="1:3">
      <c r="A68" s="512">
        <v>2001</v>
      </c>
      <c r="B68" s="515">
        <v>107.0812064</v>
      </c>
      <c r="C68" s="512" t="s">
        <v>18</v>
      </c>
    </row>
    <row r="69" spans="1:3">
      <c r="A69" s="512">
        <v>2001</v>
      </c>
      <c r="B69" s="515">
        <v>54.162663999999999</v>
      </c>
      <c r="C69" s="512" t="s">
        <v>20</v>
      </c>
    </row>
    <row r="70" spans="1:3">
      <c r="A70" s="512">
        <v>2001</v>
      </c>
      <c r="B70" s="515">
        <v>58.101071500000003</v>
      </c>
      <c r="C70" s="512" t="s">
        <v>22</v>
      </c>
    </row>
    <row r="71" spans="1:3">
      <c r="A71" s="512">
        <v>2001</v>
      </c>
      <c r="B71" s="515">
        <v>104.7267429</v>
      </c>
      <c r="C71" s="512" t="s">
        <v>24</v>
      </c>
    </row>
    <row r="72" spans="1:3">
      <c r="A72" s="512">
        <v>2001</v>
      </c>
      <c r="B72" s="515">
        <v>56.518982000000001</v>
      </c>
      <c r="C72" s="512" t="s">
        <v>26</v>
      </c>
    </row>
    <row r="73" spans="1:3">
      <c r="A73" s="512">
        <v>2001</v>
      </c>
      <c r="B73" s="515">
        <v>13.8402599</v>
      </c>
      <c r="C73" s="512" t="s">
        <v>47</v>
      </c>
    </row>
    <row r="74" spans="1:3">
      <c r="A74" s="512">
        <v>2001</v>
      </c>
      <c r="B74" s="515">
        <v>22.8946805</v>
      </c>
      <c r="C74" s="512" t="s">
        <v>48</v>
      </c>
    </row>
    <row r="75" spans="1:3">
      <c r="A75" s="512">
        <v>2001</v>
      </c>
      <c r="B75" s="515">
        <v>7.3053808</v>
      </c>
      <c r="C75" s="512" t="s">
        <v>28</v>
      </c>
    </row>
    <row r="76" spans="1:3">
      <c r="A76" s="512">
        <v>2001</v>
      </c>
      <c r="B76" s="515">
        <v>65.236810599999998</v>
      </c>
      <c r="C76" s="512" t="s">
        <v>30</v>
      </c>
    </row>
    <row r="77" spans="1:3">
      <c r="A77" s="512">
        <v>2001</v>
      </c>
      <c r="B77" s="515">
        <v>49.076140799999997</v>
      </c>
      <c r="C77" s="512" t="s">
        <v>32</v>
      </c>
    </row>
    <row r="78" spans="1:3">
      <c r="A78" s="512">
        <v>2001</v>
      </c>
      <c r="B78" s="515">
        <v>66.729017900000002</v>
      </c>
      <c r="C78" s="512" t="s">
        <v>34</v>
      </c>
    </row>
    <row r="79" spans="1:3">
      <c r="A79" s="512">
        <v>2001</v>
      </c>
      <c r="B79" s="515">
        <v>53.416421100000001</v>
      </c>
      <c r="C79" s="512" t="s">
        <v>36</v>
      </c>
    </row>
    <row r="80" spans="1:3">
      <c r="A80" s="512">
        <v>2001</v>
      </c>
      <c r="B80" s="515">
        <v>26.063460299999999</v>
      </c>
      <c r="C80" s="512" t="s">
        <v>38</v>
      </c>
    </row>
    <row r="81" spans="1:3">
      <c r="A81" s="512">
        <v>2001</v>
      </c>
      <c r="B81" s="515">
        <v>48.281406699999998</v>
      </c>
      <c r="C81" s="512" t="s">
        <v>40</v>
      </c>
    </row>
    <row r="82" spans="1:3">
      <c r="A82" s="512">
        <v>2001</v>
      </c>
      <c r="B82" s="515">
        <v>40.977727299999998</v>
      </c>
      <c r="C82" s="512" t="s">
        <v>42</v>
      </c>
    </row>
    <row r="83" spans="1:3">
      <c r="B83" s="514">
        <v>2002</v>
      </c>
    </row>
    <row r="84" spans="1:3">
      <c r="A84" s="512">
        <v>2002</v>
      </c>
      <c r="B84" s="515">
        <v>104.7126662</v>
      </c>
      <c r="C84" s="512" t="s">
        <v>10</v>
      </c>
    </row>
    <row r="85" spans="1:3">
      <c r="A85" s="512">
        <v>2002</v>
      </c>
      <c r="B85" s="515">
        <v>59.405827199999997</v>
      </c>
      <c r="C85" s="512" t="s">
        <v>12</v>
      </c>
    </row>
    <row r="86" spans="1:3">
      <c r="A86" s="512">
        <v>2002</v>
      </c>
      <c r="B86" s="515">
        <v>5.6973130000000003</v>
      </c>
      <c r="C86" s="512" t="s">
        <v>14</v>
      </c>
    </row>
    <row r="87" spans="1:3">
      <c r="A87" s="512">
        <v>2002</v>
      </c>
      <c r="B87" s="515">
        <v>30.553185500000001</v>
      </c>
      <c r="C87" s="512" t="s">
        <v>16</v>
      </c>
    </row>
    <row r="88" spans="1:3">
      <c r="A88" s="512">
        <v>2002</v>
      </c>
      <c r="B88" s="515">
        <v>104.8630876</v>
      </c>
      <c r="C88" s="512" t="s">
        <v>18</v>
      </c>
    </row>
    <row r="89" spans="1:3">
      <c r="A89" s="512">
        <v>2002</v>
      </c>
      <c r="B89" s="515">
        <v>51.268003800000002</v>
      </c>
      <c r="C89" s="512" t="s">
        <v>20</v>
      </c>
    </row>
    <row r="90" spans="1:3">
      <c r="A90" s="512">
        <v>2002</v>
      </c>
      <c r="B90" s="515">
        <v>60.014966200000003</v>
      </c>
      <c r="C90" s="512" t="s">
        <v>22</v>
      </c>
    </row>
    <row r="91" spans="1:3">
      <c r="A91" s="512">
        <v>2002</v>
      </c>
      <c r="B91" s="515">
        <v>101.9233996</v>
      </c>
      <c r="C91" s="512" t="s">
        <v>24</v>
      </c>
    </row>
    <row r="92" spans="1:3">
      <c r="A92" s="512">
        <v>2002</v>
      </c>
      <c r="B92" s="515">
        <v>59.747209699999999</v>
      </c>
      <c r="C92" s="512" t="s">
        <v>26</v>
      </c>
    </row>
    <row r="93" spans="1:3">
      <c r="A93" s="512">
        <v>2002</v>
      </c>
      <c r="B93" s="515">
        <v>13.020763199999999</v>
      </c>
      <c r="C93" s="512" t="s">
        <v>47</v>
      </c>
    </row>
    <row r="94" spans="1:3">
      <c r="A94" s="512">
        <v>2002</v>
      </c>
      <c r="B94" s="515">
        <v>22.1377606</v>
      </c>
      <c r="C94" s="512" t="s">
        <v>48</v>
      </c>
    </row>
    <row r="95" spans="1:3">
      <c r="A95" s="512">
        <v>2002</v>
      </c>
      <c r="B95" s="515">
        <v>7.0465847000000004</v>
      </c>
      <c r="C95" s="512" t="s">
        <v>28</v>
      </c>
    </row>
    <row r="96" spans="1:3">
      <c r="A96" s="512">
        <v>2002</v>
      </c>
      <c r="B96" s="515">
        <v>63.198953899999999</v>
      </c>
      <c r="C96" s="512" t="s">
        <v>30</v>
      </c>
    </row>
    <row r="97" spans="1:3">
      <c r="A97" s="512">
        <v>2002</v>
      </c>
      <c r="B97" s="515">
        <v>48.447626999999997</v>
      </c>
      <c r="C97" s="512" t="s">
        <v>32</v>
      </c>
    </row>
    <row r="98" spans="1:3">
      <c r="A98" s="512">
        <v>2002</v>
      </c>
      <c r="B98" s="515">
        <v>66.727996599999997</v>
      </c>
      <c r="C98" s="512" t="s">
        <v>34</v>
      </c>
    </row>
    <row r="99" spans="1:3">
      <c r="A99" s="512">
        <v>2002</v>
      </c>
      <c r="B99" s="515">
        <v>56.182323400000001</v>
      </c>
      <c r="C99" s="512" t="s">
        <v>36</v>
      </c>
    </row>
    <row r="100" spans="1:3">
      <c r="A100" s="512">
        <v>2002</v>
      </c>
      <c r="B100" s="515">
        <v>27.272315500000001</v>
      </c>
      <c r="C100" s="512" t="s">
        <v>38</v>
      </c>
    </row>
    <row r="101" spans="1:3">
      <c r="A101" s="512">
        <v>2002</v>
      </c>
      <c r="B101" s="515">
        <v>42.882265599999997</v>
      </c>
      <c r="C101" s="512" t="s">
        <v>40</v>
      </c>
    </row>
    <row r="102" spans="1:3">
      <c r="A102" s="512">
        <v>2002</v>
      </c>
      <c r="B102" s="515">
        <v>40.232923499999998</v>
      </c>
      <c r="C102" s="512" t="s">
        <v>42</v>
      </c>
    </row>
    <row r="103" spans="1:3">
      <c r="B103" s="514">
        <v>2003</v>
      </c>
    </row>
    <row r="104" spans="1:3">
      <c r="A104" s="512">
        <v>2003</v>
      </c>
      <c r="B104" s="515">
        <v>101.1150365</v>
      </c>
      <c r="C104" s="512" t="s">
        <v>10</v>
      </c>
    </row>
    <row r="105" spans="1:3">
      <c r="A105" s="512">
        <v>2003</v>
      </c>
      <c r="B105" s="515">
        <v>63.072546899999999</v>
      </c>
      <c r="C105" s="512" t="s">
        <v>12</v>
      </c>
    </row>
    <row r="106" spans="1:3">
      <c r="A106" s="512">
        <v>2003</v>
      </c>
      <c r="B106" s="515">
        <v>5.6229962999999996</v>
      </c>
      <c r="C106" s="512" t="s">
        <v>14</v>
      </c>
    </row>
    <row r="107" spans="1:3">
      <c r="A107" s="512">
        <v>2003</v>
      </c>
      <c r="B107" s="515">
        <v>29.9237115</v>
      </c>
      <c r="C107" s="512" t="s">
        <v>16</v>
      </c>
    </row>
    <row r="108" spans="1:3">
      <c r="A108" s="512">
        <v>2003</v>
      </c>
      <c r="B108" s="515">
        <v>101.4561368</v>
      </c>
      <c r="C108" s="512" t="s">
        <v>18</v>
      </c>
    </row>
    <row r="109" spans="1:3">
      <c r="A109" s="512">
        <v>2003</v>
      </c>
      <c r="B109" s="515">
        <v>47.640116900000002</v>
      </c>
      <c r="C109" s="512" t="s">
        <v>20</v>
      </c>
    </row>
    <row r="110" spans="1:3">
      <c r="A110" s="512">
        <v>2003</v>
      </c>
      <c r="B110" s="515">
        <v>64.146306600000003</v>
      </c>
      <c r="C110" s="512" t="s">
        <v>22</v>
      </c>
    </row>
    <row r="111" spans="1:3">
      <c r="A111" s="512">
        <v>2003</v>
      </c>
      <c r="B111" s="515">
        <v>100.4854213</v>
      </c>
      <c r="C111" s="512" t="s">
        <v>24</v>
      </c>
    </row>
    <row r="112" spans="1:3">
      <c r="A112" s="512">
        <v>2003</v>
      </c>
      <c r="B112" s="515">
        <v>63.123837600000002</v>
      </c>
      <c r="C112" s="512" t="s">
        <v>26</v>
      </c>
    </row>
    <row r="113" spans="1:3">
      <c r="A113" s="512">
        <v>2003</v>
      </c>
      <c r="B113" s="515">
        <v>13.727395</v>
      </c>
      <c r="C113" s="512" t="s">
        <v>47</v>
      </c>
    </row>
    <row r="114" spans="1:3">
      <c r="A114" s="512">
        <v>2003</v>
      </c>
      <c r="B114" s="515">
        <v>20.365924199999998</v>
      </c>
      <c r="C114" s="512" t="s">
        <v>48</v>
      </c>
    </row>
    <row r="115" spans="1:3">
      <c r="A115" s="512">
        <v>2003</v>
      </c>
      <c r="B115" s="515">
        <v>6.9418993000000002</v>
      </c>
      <c r="C115" s="512" t="s">
        <v>28</v>
      </c>
    </row>
    <row r="116" spans="1:3">
      <c r="A116" s="512">
        <v>2003</v>
      </c>
      <c r="B116" s="515">
        <v>69.041860400000004</v>
      </c>
      <c r="C116" s="512" t="s">
        <v>30</v>
      </c>
    </row>
    <row r="117" spans="1:3">
      <c r="A117" s="512">
        <v>2003</v>
      </c>
      <c r="B117" s="515">
        <v>49.574576</v>
      </c>
      <c r="C117" s="512" t="s">
        <v>32</v>
      </c>
    </row>
    <row r="118" spans="1:3">
      <c r="A118" s="512">
        <v>2003</v>
      </c>
      <c r="B118" s="515">
        <v>65.852855199999993</v>
      </c>
      <c r="C118" s="512" t="s">
        <v>34</v>
      </c>
    </row>
    <row r="119" spans="1:3">
      <c r="A119" s="512">
        <v>2003</v>
      </c>
      <c r="B119" s="515">
        <v>58.652948000000002</v>
      </c>
      <c r="C119" s="512" t="s">
        <v>36</v>
      </c>
    </row>
    <row r="120" spans="1:3">
      <c r="A120" s="512">
        <v>2003</v>
      </c>
      <c r="B120" s="515">
        <v>26.712184700000002</v>
      </c>
      <c r="C120" s="512" t="s">
        <v>38</v>
      </c>
    </row>
    <row r="121" spans="1:3">
      <c r="A121" s="512">
        <v>2003</v>
      </c>
      <c r="B121" s="515">
        <v>41.588746100000002</v>
      </c>
      <c r="C121" s="512" t="s">
        <v>40</v>
      </c>
    </row>
    <row r="122" spans="1:3">
      <c r="A122" s="512">
        <v>2003</v>
      </c>
      <c r="B122" s="515">
        <v>42.798989200000001</v>
      </c>
      <c r="C122" s="512" t="s">
        <v>42</v>
      </c>
    </row>
    <row r="123" spans="1:3">
      <c r="B123" s="514">
        <v>2004</v>
      </c>
    </row>
    <row r="124" spans="1:3">
      <c r="A124" s="512">
        <v>2004</v>
      </c>
      <c r="B124" s="515">
        <v>96.524799200000004</v>
      </c>
      <c r="C124" s="512" t="s">
        <v>10</v>
      </c>
    </row>
    <row r="125" spans="1:3">
      <c r="A125" s="512">
        <v>2004</v>
      </c>
      <c r="B125" s="515">
        <v>64.765834900000002</v>
      </c>
      <c r="C125" s="512" t="s">
        <v>12</v>
      </c>
    </row>
    <row r="126" spans="1:3">
      <c r="A126" s="512">
        <v>2004</v>
      </c>
      <c r="B126" s="515">
        <v>5.0619820000000004</v>
      </c>
      <c r="C126" s="512" t="s">
        <v>14</v>
      </c>
    </row>
    <row r="127" spans="1:3">
      <c r="A127" s="512">
        <v>2004</v>
      </c>
      <c r="B127" s="515">
        <v>28.214994699999998</v>
      </c>
      <c r="C127" s="512" t="s">
        <v>16</v>
      </c>
    </row>
    <row r="128" spans="1:3">
      <c r="A128" s="512">
        <v>2004</v>
      </c>
      <c r="B128" s="515">
        <v>102.87027670000001</v>
      </c>
      <c r="C128" s="512" t="s">
        <v>18</v>
      </c>
    </row>
    <row r="129" spans="1:3">
      <c r="A129" s="512">
        <v>2004</v>
      </c>
      <c r="B129" s="515">
        <v>45.261080499999998</v>
      </c>
      <c r="C129" s="512" t="s">
        <v>20</v>
      </c>
    </row>
    <row r="130" spans="1:3">
      <c r="A130" s="512">
        <v>2004</v>
      </c>
      <c r="B130" s="515">
        <v>65.679288700000001</v>
      </c>
      <c r="C130" s="512" t="s">
        <v>22</v>
      </c>
    </row>
    <row r="131" spans="1:3">
      <c r="A131" s="512">
        <v>2004</v>
      </c>
      <c r="B131" s="515">
        <v>100.0893354</v>
      </c>
      <c r="C131" s="512" t="s">
        <v>24</v>
      </c>
    </row>
    <row r="132" spans="1:3">
      <c r="A132" s="512">
        <v>2004</v>
      </c>
      <c r="B132" s="515">
        <v>64.104199899999998</v>
      </c>
      <c r="C132" s="512" t="s">
        <v>26</v>
      </c>
    </row>
    <row r="133" spans="1:3">
      <c r="A133" s="512">
        <v>2004</v>
      </c>
      <c r="B133" s="515">
        <v>14.0358213</v>
      </c>
      <c r="C133" s="512" t="s">
        <v>47</v>
      </c>
    </row>
    <row r="134" spans="1:3">
      <c r="A134" s="512">
        <v>2004</v>
      </c>
      <c r="B134" s="515">
        <v>18.667465</v>
      </c>
      <c r="C134" s="512" t="s">
        <v>48</v>
      </c>
    </row>
    <row r="135" spans="1:3">
      <c r="A135" s="512">
        <v>2004</v>
      </c>
      <c r="B135" s="515">
        <v>7.3451263999999998</v>
      </c>
      <c r="C135" s="512" t="s">
        <v>28</v>
      </c>
    </row>
    <row r="136" spans="1:3">
      <c r="A136" s="512">
        <v>2004</v>
      </c>
      <c r="B136" s="515">
        <v>71.917575299999996</v>
      </c>
      <c r="C136" s="512" t="s">
        <v>30</v>
      </c>
    </row>
    <row r="137" spans="1:3">
      <c r="A137" s="512">
        <v>2004</v>
      </c>
      <c r="B137" s="515">
        <v>49.774878399999999</v>
      </c>
      <c r="C137" s="512" t="s">
        <v>32</v>
      </c>
    </row>
    <row r="138" spans="1:3">
      <c r="A138" s="512">
        <v>2004</v>
      </c>
      <c r="B138" s="515">
        <v>65.189393100000004</v>
      </c>
      <c r="C138" s="512" t="s">
        <v>34</v>
      </c>
    </row>
    <row r="139" spans="1:3">
      <c r="A139" s="512">
        <v>2004</v>
      </c>
      <c r="B139" s="515">
        <v>61.989330600000002</v>
      </c>
      <c r="C139" s="512" t="s">
        <v>36</v>
      </c>
    </row>
    <row r="140" spans="1:3">
      <c r="A140" s="512">
        <v>2004</v>
      </c>
      <c r="B140" s="515">
        <v>26.846386500000001</v>
      </c>
      <c r="C140" s="512" t="s">
        <v>38</v>
      </c>
    </row>
    <row r="141" spans="1:3">
      <c r="A141" s="512">
        <v>2004</v>
      </c>
      <c r="B141" s="515">
        <v>40.6392369</v>
      </c>
      <c r="C141" s="512" t="s">
        <v>40</v>
      </c>
    </row>
    <row r="142" spans="1:3">
      <c r="A142" s="512">
        <v>2004</v>
      </c>
      <c r="B142" s="515">
        <v>42.7172397</v>
      </c>
      <c r="C142" s="512" t="s">
        <v>42</v>
      </c>
    </row>
    <row r="143" spans="1:3">
      <c r="B143" s="514">
        <v>2005</v>
      </c>
    </row>
    <row r="144" spans="1:3">
      <c r="A144" s="512">
        <v>2005</v>
      </c>
      <c r="B144" s="515">
        <v>94.678387900000004</v>
      </c>
      <c r="C144" s="512" t="s">
        <v>10</v>
      </c>
    </row>
    <row r="145" spans="1:3">
      <c r="A145" s="512">
        <v>2005</v>
      </c>
      <c r="B145" s="515">
        <v>66.992341999999994</v>
      </c>
      <c r="C145" s="512" t="s">
        <v>12</v>
      </c>
    </row>
    <row r="146" spans="1:3">
      <c r="A146" s="512">
        <v>2005</v>
      </c>
      <c r="B146" s="515">
        <v>4.5488043999999999</v>
      </c>
      <c r="C146" s="512" t="s">
        <v>14</v>
      </c>
    </row>
    <row r="147" spans="1:3">
      <c r="A147" s="512">
        <v>2005</v>
      </c>
      <c r="B147" s="515">
        <v>26.076592300000002</v>
      </c>
      <c r="C147" s="512" t="s">
        <v>16</v>
      </c>
    </row>
    <row r="148" spans="1:3">
      <c r="A148" s="512">
        <v>2005</v>
      </c>
      <c r="B148" s="515">
        <v>107.3918486</v>
      </c>
      <c r="C148" s="512" t="s">
        <v>18</v>
      </c>
    </row>
    <row r="149" spans="1:3">
      <c r="A149" s="512">
        <v>2005</v>
      </c>
      <c r="B149" s="515">
        <v>42.2838359</v>
      </c>
      <c r="C149" s="512" t="s">
        <v>20</v>
      </c>
    </row>
    <row r="150" spans="1:3">
      <c r="A150" s="512">
        <v>2005</v>
      </c>
      <c r="B150" s="515">
        <v>67.152018799999993</v>
      </c>
      <c r="C150" s="512" t="s">
        <v>22</v>
      </c>
    </row>
    <row r="151" spans="1:3">
      <c r="A151" s="512">
        <v>2005</v>
      </c>
      <c r="B151" s="515">
        <v>101.9409079</v>
      </c>
      <c r="C151" s="512" t="s">
        <v>24</v>
      </c>
    </row>
    <row r="152" spans="1:3">
      <c r="A152" s="512">
        <v>2005</v>
      </c>
      <c r="B152" s="515">
        <v>62.8184136</v>
      </c>
      <c r="C152" s="512" t="s">
        <v>26</v>
      </c>
    </row>
    <row r="153" spans="1:3">
      <c r="A153" s="512">
        <v>2005</v>
      </c>
      <c r="B153" s="515">
        <v>11.4143101</v>
      </c>
      <c r="C153" s="512" t="s">
        <v>47</v>
      </c>
    </row>
    <row r="154" spans="1:3">
      <c r="A154" s="512">
        <v>2005</v>
      </c>
      <c r="B154" s="515">
        <v>17.6260276</v>
      </c>
      <c r="C154" s="512" t="s">
        <v>48</v>
      </c>
    </row>
    <row r="155" spans="1:3">
      <c r="A155" s="512">
        <v>2005</v>
      </c>
      <c r="B155" s="515">
        <v>7.3828611999999998</v>
      </c>
      <c r="C155" s="512" t="s">
        <v>28</v>
      </c>
    </row>
    <row r="156" spans="1:3">
      <c r="A156" s="512">
        <v>2005</v>
      </c>
      <c r="B156" s="515">
        <v>70.035907600000002</v>
      </c>
      <c r="C156" s="512" t="s">
        <v>30</v>
      </c>
    </row>
    <row r="157" spans="1:3">
      <c r="A157" s="512">
        <v>2005</v>
      </c>
      <c r="B157" s="515">
        <v>49.195852700000003</v>
      </c>
      <c r="C157" s="512" t="s">
        <v>32</v>
      </c>
    </row>
    <row r="158" spans="1:3">
      <c r="A158" s="512">
        <v>2005</v>
      </c>
      <c r="B158" s="515">
        <v>68.642506900000001</v>
      </c>
      <c r="C158" s="512" t="s">
        <v>34</v>
      </c>
    </row>
    <row r="159" spans="1:3">
      <c r="A159" s="512">
        <v>2005</v>
      </c>
      <c r="B159" s="515">
        <v>67.392199700000006</v>
      </c>
      <c r="C159" s="512" t="s">
        <v>36</v>
      </c>
    </row>
    <row r="160" spans="1:3">
      <c r="A160" s="512">
        <v>2005</v>
      </c>
      <c r="B160" s="515">
        <v>26.287115199999999</v>
      </c>
      <c r="C160" s="512" t="s">
        <v>38</v>
      </c>
    </row>
    <row r="161" spans="1:3">
      <c r="A161" s="512">
        <v>2005</v>
      </c>
      <c r="B161" s="515">
        <v>34.119109999999999</v>
      </c>
      <c r="C161" s="512" t="s">
        <v>40</v>
      </c>
    </row>
    <row r="162" spans="1:3">
      <c r="A162" s="512">
        <v>2005</v>
      </c>
      <c r="B162" s="515">
        <v>40.0025549</v>
      </c>
      <c r="C162" s="512" t="s">
        <v>42</v>
      </c>
    </row>
    <row r="163" spans="1:3">
      <c r="B163" s="514">
        <f>A164</f>
        <v>2006</v>
      </c>
    </row>
    <row r="164" spans="1:3">
      <c r="A164" s="512">
        <v>2006</v>
      </c>
      <c r="B164" s="515">
        <v>91.050354499999997</v>
      </c>
      <c r="C164" s="512" t="s">
        <v>10</v>
      </c>
    </row>
    <row r="165" spans="1:3">
      <c r="A165" s="512">
        <v>2006</v>
      </c>
      <c r="B165" s="515">
        <v>66.492593799999995</v>
      </c>
      <c r="C165" s="512" t="s">
        <v>12</v>
      </c>
    </row>
    <row r="166" spans="1:3">
      <c r="A166" s="512">
        <v>2006</v>
      </c>
      <c r="B166" s="515">
        <v>4.4040287999999999</v>
      </c>
      <c r="C166" s="512" t="s">
        <v>14</v>
      </c>
    </row>
    <row r="167" spans="1:3">
      <c r="A167" s="512">
        <v>2006</v>
      </c>
      <c r="B167" s="515">
        <v>23.618076299999998</v>
      </c>
      <c r="C167" s="512" t="s">
        <v>16</v>
      </c>
    </row>
    <row r="168" spans="1:3">
      <c r="A168" s="512">
        <v>2006</v>
      </c>
      <c r="B168" s="515">
        <v>103.57402639999999</v>
      </c>
      <c r="C168" s="512" t="s">
        <v>18</v>
      </c>
    </row>
    <row r="169" spans="1:3">
      <c r="A169" s="512">
        <v>2006</v>
      </c>
      <c r="B169" s="515">
        <v>38.902987600000003</v>
      </c>
      <c r="C169" s="512" t="s">
        <v>20</v>
      </c>
    </row>
    <row r="170" spans="1:3">
      <c r="A170" s="512">
        <v>2006</v>
      </c>
      <c r="B170" s="515">
        <v>64.432485999999997</v>
      </c>
      <c r="C170" s="512" t="s">
        <v>22</v>
      </c>
    </row>
    <row r="171" spans="1:3">
      <c r="A171" s="512">
        <v>2006</v>
      </c>
      <c r="B171" s="515">
        <v>102.5572864</v>
      </c>
      <c r="C171" s="512" t="s">
        <v>24</v>
      </c>
    </row>
    <row r="172" spans="1:3">
      <c r="A172" s="512">
        <v>2006</v>
      </c>
      <c r="B172" s="515">
        <v>58.687551599999999</v>
      </c>
      <c r="C172" s="512" t="s">
        <v>26</v>
      </c>
    </row>
    <row r="173" spans="1:3">
      <c r="A173" s="512">
        <v>2006</v>
      </c>
      <c r="B173" s="515">
        <v>9.5576153999999995</v>
      </c>
      <c r="C173" s="512" t="s">
        <v>47</v>
      </c>
    </row>
    <row r="174" spans="1:3">
      <c r="A174" s="512">
        <v>2006</v>
      </c>
      <c r="B174" s="515">
        <v>17.2426137</v>
      </c>
      <c r="C174" s="512" t="s">
        <v>48</v>
      </c>
    </row>
    <row r="175" spans="1:3">
      <c r="A175" s="512">
        <v>2006</v>
      </c>
      <c r="B175" s="515">
        <v>7.7754821999999999</v>
      </c>
      <c r="C175" s="512" t="s">
        <v>28</v>
      </c>
    </row>
    <row r="176" spans="1:3">
      <c r="A176" s="512">
        <v>2006</v>
      </c>
      <c r="B176" s="515">
        <v>64.478829000000005</v>
      </c>
      <c r="C176" s="512" t="s">
        <v>30</v>
      </c>
    </row>
    <row r="177" spans="1:3">
      <c r="A177" s="512">
        <v>2006</v>
      </c>
      <c r="B177" s="515">
        <v>44.738023400000003</v>
      </c>
      <c r="C177" s="512" t="s">
        <v>32</v>
      </c>
    </row>
    <row r="178" spans="1:3">
      <c r="A178" s="512">
        <v>2006</v>
      </c>
      <c r="B178" s="515">
        <v>67.309007800000003</v>
      </c>
      <c r="C178" s="512" t="s">
        <v>34</v>
      </c>
    </row>
    <row r="179" spans="1:3">
      <c r="A179" s="512">
        <v>2006</v>
      </c>
      <c r="B179" s="515">
        <v>69.174794199999994</v>
      </c>
      <c r="C179" s="512" t="s">
        <v>36</v>
      </c>
    </row>
    <row r="180" spans="1:3">
      <c r="A180" s="512">
        <v>2006</v>
      </c>
      <c r="B180" s="515">
        <v>25.9999404</v>
      </c>
      <c r="C180" s="512" t="s">
        <v>38</v>
      </c>
    </row>
    <row r="181" spans="1:3">
      <c r="A181" s="512">
        <v>2006</v>
      </c>
      <c r="B181" s="515">
        <v>30.975154</v>
      </c>
      <c r="C181" s="512" t="s">
        <v>40</v>
      </c>
    </row>
    <row r="182" spans="1:3">
      <c r="A182" s="512">
        <v>2006</v>
      </c>
      <c r="B182" s="515">
        <v>38.174192099999999</v>
      </c>
      <c r="C182" s="512" t="s">
        <v>42</v>
      </c>
    </row>
    <row r="183" spans="1:3">
      <c r="B183" s="514">
        <v>2007</v>
      </c>
    </row>
    <row r="184" spans="1:3">
      <c r="A184" s="512">
        <v>2007</v>
      </c>
      <c r="B184" s="515">
        <v>87.028465800000006</v>
      </c>
      <c r="C184" s="512" t="s">
        <v>10</v>
      </c>
    </row>
    <row r="185" spans="1:3">
      <c r="A185" s="512">
        <v>2007</v>
      </c>
      <c r="B185" s="515">
        <v>63.663731499999997</v>
      </c>
      <c r="C185" s="512" t="s">
        <v>12</v>
      </c>
    </row>
    <row r="186" spans="1:3">
      <c r="A186" s="512">
        <v>2007</v>
      </c>
      <c r="B186" s="515">
        <v>3.6635808999999999</v>
      </c>
      <c r="C186" s="512" t="s">
        <v>14</v>
      </c>
    </row>
    <row r="187" spans="1:3">
      <c r="A187" s="512">
        <v>2007</v>
      </c>
      <c r="B187" s="515">
        <v>23.908399599999999</v>
      </c>
      <c r="C187" s="512" t="s">
        <v>16</v>
      </c>
    </row>
    <row r="188" spans="1:3">
      <c r="A188" s="512">
        <v>2007</v>
      </c>
      <c r="B188" s="515">
        <v>103.1029557</v>
      </c>
      <c r="C188" s="512" t="s">
        <v>18</v>
      </c>
    </row>
    <row r="189" spans="1:3">
      <c r="A189" s="512">
        <v>2007</v>
      </c>
      <c r="B189" s="515">
        <v>35.590257999999999</v>
      </c>
      <c r="C189" s="512" t="s">
        <v>20</v>
      </c>
    </row>
    <row r="190" spans="1:3">
      <c r="A190" s="512">
        <v>2007</v>
      </c>
      <c r="B190" s="515">
        <v>64.392574300000007</v>
      </c>
      <c r="C190" s="512" t="s">
        <v>22</v>
      </c>
    </row>
    <row r="191" spans="1:3">
      <c r="A191" s="512">
        <v>2007</v>
      </c>
      <c r="B191" s="515">
        <v>99.792016500000003</v>
      </c>
      <c r="C191" s="512" t="s">
        <v>24</v>
      </c>
    </row>
    <row r="192" spans="1:3">
      <c r="A192" s="512">
        <v>2007</v>
      </c>
      <c r="B192" s="515">
        <v>53.508307100000003</v>
      </c>
      <c r="C192" s="512" t="s">
        <v>26</v>
      </c>
    </row>
    <row r="193" spans="1:3">
      <c r="A193" s="512">
        <v>2007</v>
      </c>
      <c r="B193" s="515">
        <v>8.0465616000000004</v>
      </c>
      <c r="C193" s="512" t="s">
        <v>47</v>
      </c>
    </row>
    <row r="194" spans="1:3">
      <c r="A194" s="512">
        <v>2007</v>
      </c>
      <c r="B194" s="515">
        <v>15.873399600000001</v>
      </c>
      <c r="C194" s="512" t="s">
        <v>48</v>
      </c>
    </row>
    <row r="195" spans="1:3">
      <c r="A195" s="512">
        <v>2007</v>
      </c>
      <c r="B195" s="515">
        <v>7.7125529000000004</v>
      </c>
      <c r="C195" s="512" t="s">
        <v>28</v>
      </c>
    </row>
    <row r="196" spans="1:3">
      <c r="A196" s="512">
        <v>2007</v>
      </c>
      <c r="B196" s="515">
        <v>62.260051300000001</v>
      </c>
      <c r="C196" s="512" t="s">
        <v>30</v>
      </c>
    </row>
    <row r="197" spans="1:3">
      <c r="A197" s="512">
        <v>2007</v>
      </c>
      <c r="B197" s="515">
        <v>42.650502199999998</v>
      </c>
      <c r="C197" s="512" t="s">
        <v>32</v>
      </c>
    </row>
    <row r="198" spans="1:3">
      <c r="A198" s="512">
        <v>2007</v>
      </c>
      <c r="B198" s="515">
        <v>65.0312804</v>
      </c>
      <c r="C198" s="512" t="s">
        <v>34</v>
      </c>
    </row>
    <row r="199" spans="1:3">
      <c r="A199" s="512">
        <v>2007</v>
      </c>
      <c r="B199" s="515">
        <v>68.439072400000001</v>
      </c>
      <c r="C199" s="512" t="s">
        <v>36</v>
      </c>
    </row>
    <row r="200" spans="1:3">
      <c r="A200" s="512">
        <v>2007</v>
      </c>
      <c r="B200" s="515">
        <v>22.829356199999999</v>
      </c>
      <c r="C200" s="512" t="s">
        <v>38</v>
      </c>
    </row>
    <row r="201" spans="1:3">
      <c r="A201" s="512">
        <v>2007</v>
      </c>
      <c r="B201" s="515">
        <v>30.1009232</v>
      </c>
      <c r="C201" s="512" t="s">
        <v>40</v>
      </c>
    </row>
    <row r="202" spans="1:3">
      <c r="A202" s="512">
        <v>2007</v>
      </c>
      <c r="B202" s="515">
        <v>33.992732500000002</v>
      </c>
      <c r="C202" s="512" t="s">
        <v>42</v>
      </c>
    </row>
    <row r="203" spans="1:3">
      <c r="B203" s="514">
        <f>A204</f>
        <v>2008</v>
      </c>
    </row>
    <row r="204" spans="1:3">
      <c r="A204" s="512">
        <v>2008</v>
      </c>
      <c r="B204" s="515">
        <v>92.533056700000003</v>
      </c>
      <c r="C204" s="512" t="s">
        <v>10</v>
      </c>
    </row>
    <row r="205" spans="1:3">
      <c r="A205" s="512">
        <v>2008</v>
      </c>
      <c r="B205" s="515">
        <v>65.152396400000001</v>
      </c>
      <c r="C205" s="512" t="s">
        <v>12</v>
      </c>
    </row>
    <row r="206" spans="1:3">
      <c r="A206" s="512">
        <v>2008</v>
      </c>
      <c r="B206" s="515">
        <v>4.4868189000000003</v>
      </c>
      <c r="C206" s="512" t="s">
        <v>14</v>
      </c>
    </row>
    <row r="207" spans="1:3">
      <c r="A207" s="512">
        <v>2008</v>
      </c>
      <c r="B207" s="515">
        <v>42.405844799999997</v>
      </c>
      <c r="C207" s="512" t="s">
        <v>16</v>
      </c>
    </row>
    <row r="208" spans="1:3">
      <c r="A208" s="512">
        <v>2008</v>
      </c>
      <c r="B208" s="515">
        <v>109.415502</v>
      </c>
      <c r="C208" s="512" t="s">
        <v>18</v>
      </c>
    </row>
    <row r="209" spans="1:3">
      <c r="A209" s="512">
        <v>2008</v>
      </c>
      <c r="B209" s="515">
        <v>39.474209899999998</v>
      </c>
      <c r="C209" s="512" t="s">
        <v>20</v>
      </c>
    </row>
    <row r="210" spans="1:3">
      <c r="A210" s="512">
        <v>2008</v>
      </c>
      <c r="B210" s="515">
        <v>68.658766900000003</v>
      </c>
      <c r="C210" s="512" t="s">
        <v>22</v>
      </c>
    </row>
    <row r="211" spans="1:3">
      <c r="A211" s="512">
        <v>2008</v>
      </c>
      <c r="B211" s="515">
        <v>102.4048023</v>
      </c>
      <c r="C211" s="512" t="s">
        <v>24</v>
      </c>
    </row>
    <row r="212" spans="1:3">
      <c r="A212" s="512">
        <v>2008</v>
      </c>
      <c r="B212" s="515">
        <v>45.074310099999998</v>
      </c>
      <c r="C212" s="512" t="s">
        <v>26</v>
      </c>
    </row>
    <row r="213" spans="1:3">
      <c r="A213" s="512">
        <v>2008</v>
      </c>
      <c r="B213" s="515">
        <v>18.178827900000002</v>
      </c>
      <c r="C213" s="512" t="s">
        <v>47</v>
      </c>
    </row>
    <row r="214" spans="1:3">
      <c r="A214" s="512">
        <v>2008</v>
      </c>
      <c r="B214" s="515">
        <v>14.564531499999999</v>
      </c>
      <c r="C214" s="512" t="s">
        <v>48</v>
      </c>
    </row>
    <row r="215" spans="1:3">
      <c r="A215" s="512">
        <v>2008</v>
      </c>
      <c r="B215" s="515">
        <v>14.907268999999999</v>
      </c>
      <c r="C215" s="512" t="s">
        <v>28</v>
      </c>
    </row>
    <row r="216" spans="1:3">
      <c r="A216" s="512">
        <v>2008</v>
      </c>
      <c r="B216" s="515">
        <v>62.607282499999997</v>
      </c>
      <c r="C216" s="512" t="s">
        <v>30</v>
      </c>
    </row>
    <row r="217" spans="1:3">
      <c r="A217" s="512">
        <v>2008</v>
      </c>
      <c r="B217" s="515">
        <v>54.745503100000001</v>
      </c>
      <c r="C217" s="512" t="s">
        <v>32</v>
      </c>
    </row>
    <row r="218" spans="1:3">
      <c r="A218" s="512">
        <v>2008</v>
      </c>
      <c r="B218" s="515">
        <v>68.698447000000002</v>
      </c>
      <c r="C218" s="512" t="s">
        <v>34</v>
      </c>
    </row>
    <row r="219" spans="1:3">
      <c r="A219" s="512">
        <v>2008</v>
      </c>
      <c r="B219" s="515">
        <v>71.666300100000001</v>
      </c>
      <c r="C219" s="512" t="s">
        <v>36</v>
      </c>
    </row>
    <row r="220" spans="1:3">
      <c r="A220" s="512">
        <v>2008</v>
      </c>
      <c r="B220" s="515">
        <v>21.803084399999999</v>
      </c>
      <c r="C220" s="512" t="s">
        <v>38</v>
      </c>
    </row>
    <row r="221" spans="1:3">
      <c r="A221" s="512">
        <v>2008</v>
      </c>
      <c r="B221" s="515">
        <v>28.461438099999999</v>
      </c>
      <c r="C221" s="512" t="s">
        <v>40</v>
      </c>
    </row>
    <row r="222" spans="1:3">
      <c r="A222" s="512">
        <v>2008</v>
      </c>
      <c r="B222" s="515">
        <v>32.653798700000003</v>
      </c>
      <c r="C222" s="512" t="s">
        <v>42</v>
      </c>
    </row>
    <row r="223" spans="1:3">
      <c r="B223" s="514">
        <f>A224</f>
        <v>2009</v>
      </c>
    </row>
    <row r="224" spans="1:3">
      <c r="A224" s="512">
        <v>2009</v>
      </c>
      <c r="B224" s="515">
        <v>99.538363700000005</v>
      </c>
      <c r="C224" s="512" t="s">
        <v>10</v>
      </c>
    </row>
    <row r="225" spans="1:3">
      <c r="A225" s="512">
        <v>2009</v>
      </c>
      <c r="B225" s="515">
        <v>72.580519300000006</v>
      </c>
      <c r="C225" s="512" t="s">
        <v>12</v>
      </c>
    </row>
    <row r="226" spans="1:3">
      <c r="A226" s="512">
        <v>2009</v>
      </c>
      <c r="B226" s="515">
        <v>7.0381016000000001</v>
      </c>
      <c r="C226" s="512" t="s">
        <v>14</v>
      </c>
    </row>
    <row r="227" spans="1:3">
      <c r="A227" s="512">
        <v>2009</v>
      </c>
      <c r="B227" s="515">
        <v>61.543914100000002</v>
      </c>
      <c r="C227" s="512" t="s">
        <v>16</v>
      </c>
    </row>
    <row r="228" spans="1:3">
      <c r="A228" s="512">
        <v>2009</v>
      </c>
      <c r="B228" s="515">
        <v>126.7447068</v>
      </c>
      <c r="C228" s="512" t="s">
        <v>18</v>
      </c>
    </row>
    <row r="229" spans="1:3">
      <c r="A229" s="512">
        <v>2009</v>
      </c>
      <c r="B229" s="515">
        <v>52.781052299999999</v>
      </c>
      <c r="C229" s="512" t="s">
        <v>20</v>
      </c>
    </row>
    <row r="230" spans="1:3">
      <c r="A230" s="512">
        <v>2009</v>
      </c>
      <c r="B230" s="515">
        <v>82.925832999999997</v>
      </c>
      <c r="C230" s="512" t="s">
        <v>22</v>
      </c>
    </row>
    <row r="231" spans="1:3">
      <c r="A231" s="512">
        <v>2009</v>
      </c>
      <c r="B231" s="515">
        <v>112.54715</v>
      </c>
      <c r="C231" s="512" t="s">
        <v>24</v>
      </c>
    </row>
    <row r="232" spans="1:3">
      <c r="A232" s="512">
        <v>2009</v>
      </c>
      <c r="B232" s="515">
        <v>53.805145600000003</v>
      </c>
      <c r="C232" s="512" t="s">
        <v>26</v>
      </c>
    </row>
    <row r="233" spans="1:3">
      <c r="A233" s="512">
        <v>2009</v>
      </c>
      <c r="B233" s="515">
        <v>35.793523899999997</v>
      </c>
      <c r="C233" s="512" t="s">
        <v>47</v>
      </c>
    </row>
    <row r="234" spans="1:3">
      <c r="A234" s="512">
        <v>2009</v>
      </c>
      <c r="B234" s="515">
        <v>27.95092</v>
      </c>
      <c r="C234" s="512" t="s">
        <v>48</v>
      </c>
    </row>
    <row r="235" spans="1:3">
      <c r="A235" s="512">
        <v>2009</v>
      </c>
      <c r="B235" s="515">
        <v>15.7263042</v>
      </c>
      <c r="C235" s="512" t="s">
        <v>28</v>
      </c>
    </row>
    <row r="236" spans="1:3">
      <c r="A236" s="512">
        <v>2009</v>
      </c>
      <c r="B236" s="515">
        <v>67.648103300000002</v>
      </c>
      <c r="C236" s="512" t="s">
        <v>30</v>
      </c>
    </row>
    <row r="237" spans="1:3">
      <c r="A237" s="512">
        <v>2009</v>
      </c>
      <c r="B237" s="515">
        <v>56.7955112</v>
      </c>
      <c r="C237" s="512" t="s">
        <v>32</v>
      </c>
    </row>
    <row r="238" spans="1:3">
      <c r="A238" s="512">
        <v>2009</v>
      </c>
      <c r="B238" s="515">
        <v>79.853964700000006</v>
      </c>
      <c r="C238" s="512" t="s">
        <v>34</v>
      </c>
    </row>
    <row r="239" spans="1:3">
      <c r="A239" s="512">
        <v>2009</v>
      </c>
      <c r="B239" s="515">
        <v>83.609451899999996</v>
      </c>
      <c r="C239" s="512" t="s">
        <v>36</v>
      </c>
    </row>
    <row r="240" spans="1:3">
      <c r="A240" s="512">
        <v>2009</v>
      </c>
      <c r="B240" s="515">
        <v>34.6376451</v>
      </c>
      <c r="C240" s="512" t="s">
        <v>38</v>
      </c>
    </row>
    <row r="241" spans="1:3">
      <c r="A241" s="512">
        <v>2009</v>
      </c>
      <c r="B241" s="515">
        <v>36.294485100000003</v>
      </c>
      <c r="C241" s="512" t="s">
        <v>40</v>
      </c>
    </row>
    <row r="242" spans="1:3">
      <c r="A242" s="512">
        <v>2009</v>
      </c>
      <c r="B242" s="515">
        <v>41.696081800000002</v>
      </c>
      <c r="C242" s="512" t="s">
        <v>42</v>
      </c>
    </row>
    <row r="243" spans="1:3">
      <c r="B243" s="514">
        <f>A244</f>
        <v>2010</v>
      </c>
    </row>
    <row r="244" spans="1:3">
      <c r="A244" s="512">
        <v>2010</v>
      </c>
      <c r="B244" s="515">
        <v>99.721309599999998</v>
      </c>
      <c r="C244" s="512" t="s">
        <v>10</v>
      </c>
    </row>
    <row r="245" spans="1:3">
      <c r="A245" s="512">
        <v>2010</v>
      </c>
      <c r="B245" s="515">
        <v>80.945985800000003</v>
      </c>
      <c r="C245" s="512" t="s">
        <v>12</v>
      </c>
    </row>
    <row r="246" spans="1:3">
      <c r="A246" s="512">
        <v>2010</v>
      </c>
      <c r="B246" s="515">
        <v>6.5531752000000001</v>
      </c>
      <c r="C246" s="512" t="s">
        <v>14</v>
      </c>
    </row>
    <row r="247" spans="1:3">
      <c r="A247" s="512">
        <v>2010</v>
      </c>
      <c r="B247" s="515">
        <v>86.062950799999996</v>
      </c>
      <c r="C247" s="512" t="s">
        <v>16</v>
      </c>
    </row>
    <row r="248" spans="1:3">
      <c r="A248" s="512">
        <v>2010</v>
      </c>
      <c r="B248" s="515">
        <v>146.2495595</v>
      </c>
      <c r="C248" s="512" t="s">
        <v>18</v>
      </c>
    </row>
    <row r="249" spans="1:3">
      <c r="A249" s="512">
        <v>2010</v>
      </c>
      <c r="B249" s="515">
        <v>60.140433999999999</v>
      </c>
      <c r="C249" s="512" t="s">
        <v>20</v>
      </c>
    </row>
    <row r="250" spans="1:3">
      <c r="A250" s="512">
        <v>2010</v>
      </c>
      <c r="B250" s="515">
        <v>85.118897799999999</v>
      </c>
      <c r="C250" s="512" t="s">
        <v>22</v>
      </c>
    </row>
    <row r="251" spans="1:3">
      <c r="A251" s="512">
        <v>2010</v>
      </c>
      <c r="B251" s="515">
        <v>115.41291150000001</v>
      </c>
      <c r="C251" s="512" t="s">
        <v>24</v>
      </c>
    </row>
    <row r="252" spans="1:3">
      <c r="A252" s="512">
        <v>2010</v>
      </c>
      <c r="B252" s="515">
        <v>56.281221600000002</v>
      </c>
      <c r="C252" s="512" t="s">
        <v>26</v>
      </c>
    </row>
    <row r="253" spans="1:3">
      <c r="A253" s="512">
        <v>2010</v>
      </c>
      <c r="B253" s="515">
        <v>46.836861399999997</v>
      </c>
      <c r="C253" s="512" t="s">
        <v>47</v>
      </c>
    </row>
    <row r="254" spans="1:3">
      <c r="A254" s="512">
        <v>2010</v>
      </c>
      <c r="B254" s="515">
        <v>36.216901399999998</v>
      </c>
      <c r="C254" s="512" t="s">
        <v>48</v>
      </c>
    </row>
    <row r="255" spans="1:3">
      <c r="A255" s="512">
        <v>2010</v>
      </c>
      <c r="B255" s="515">
        <v>19.787912800000001</v>
      </c>
      <c r="C255" s="512" t="s">
        <v>28</v>
      </c>
    </row>
    <row r="256" spans="1:3">
      <c r="A256" s="512">
        <v>2010</v>
      </c>
      <c r="B256" s="515">
        <v>67.460766000000007</v>
      </c>
      <c r="C256" s="512" t="s">
        <v>30</v>
      </c>
    </row>
    <row r="257" spans="1:14">
      <c r="A257" s="512">
        <v>2010</v>
      </c>
      <c r="B257" s="515">
        <v>59.2761499</v>
      </c>
      <c r="C257" s="512" t="s">
        <v>32</v>
      </c>
    </row>
    <row r="258" spans="1:14">
      <c r="A258" s="512">
        <v>2010</v>
      </c>
      <c r="B258" s="515">
        <v>82.696721400000001</v>
      </c>
      <c r="C258" s="512" t="s">
        <v>34</v>
      </c>
    </row>
    <row r="259" spans="1:14">
      <c r="A259" s="512">
        <v>2010</v>
      </c>
      <c r="B259" s="515">
        <v>96.183311700000004</v>
      </c>
      <c r="C259" s="512" t="s">
        <v>36</v>
      </c>
    </row>
    <row r="260" spans="1:14">
      <c r="A260" s="512">
        <v>2010</v>
      </c>
      <c r="B260" s="515">
        <v>38.362559400000002</v>
      </c>
      <c r="C260" s="512" t="s">
        <v>38</v>
      </c>
    </row>
    <row r="261" spans="1:14">
      <c r="A261" s="512">
        <v>2010</v>
      </c>
      <c r="B261" s="515">
        <v>41.200645999999999</v>
      </c>
      <c r="C261" s="512" t="s">
        <v>40</v>
      </c>
    </row>
    <row r="262" spans="1:14">
      <c r="A262" s="512">
        <v>2010</v>
      </c>
      <c r="B262" s="515">
        <v>47.119187599999997</v>
      </c>
      <c r="C262" s="512" t="s">
        <v>42</v>
      </c>
    </row>
    <row r="263" spans="1:14">
      <c r="B263" s="514">
        <f>A264</f>
        <v>2011</v>
      </c>
    </row>
    <row r="264" spans="1:14">
      <c r="A264" s="512">
        <v>2011</v>
      </c>
      <c r="B264" s="518">
        <v>102.59338870000001</v>
      </c>
      <c r="C264" s="519" t="s">
        <v>10</v>
      </c>
      <c r="D264" s="514"/>
      <c r="E264" s="513"/>
      <c r="F264" s="514"/>
      <c r="G264" s="513"/>
      <c r="H264" s="514"/>
      <c r="I264" s="513"/>
      <c r="J264" s="514"/>
      <c r="K264" s="513"/>
      <c r="L264" s="514"/>
      <c r="M264" s="513"/>
      <c r="N264" s="513"/>
    </row>
    <row r="265" spans="1:14">
      <c r="A265" s="512">
        <v>2011</v>
      </c>
      <c r="B265" s="518">
        <v>78.616524600000005</v>
      </c>
      <c r="C265" s="515" t="s">
        <v>12</v>
      </c>
      <c r="D265" s="515"/>
      <c r="E265" s="515"/>
      <c r="F265" s="515"/>
      <c r="G265" s="515"/>
      <c r="H265" s="515"/>
      <c r="I265" s="515"/>
      <c r="J265" s="515"/>
      <c r="K265" s="515"/>
      <c r="L265" s="515"/>
      <c r="M265" s="515"/>
      <c r="N265" s="515"/>
    </row>
    <row r="266" spans="1:14">
      <c r="A266" s="512">
        <v>2011</v>
      </c>
      <c r="B266" s="518">
        <v>6.0662494000000002</v>
      </c>
      <c r="C266" s="515" t="s">
        <v>14</v>
      </c>
      <c r="D266" s="515"/>
      <c r="E266" s="515"/>
      <c r="F266" s="515"/>
      <c r="G266" s="515"/>
      <c r="H266" s="515"/>
      <c r="I266" s="515"/>
      <c r="J266" s="515"/>
      <c r="K266" s="515"/>
      <c r="L266" s="515"/>
      <c r="M266" s="515"/>
      <c r="N266" s="515"/>
    </row>
    <row r="267" spans="1:14">
      <c r="A267" s="512">
        <v>2011</v>
      </c>
      <c r="B267" s="518">
        <v>110.34429369999999</v>
      </c>
      <c r="C267" s="515" t="s">
        <v>16</v>
      </c>
      <c r="D267" s="515"/>
      <c r="E267" s="515"/>
      <c r="F267" s="515"/>
      <c r="G267" s="515"/>
      <c r="H267" s="515"/>
      <c r="I267" s="515"/>
      <c r="J267" s="515"/>
      <c r="K267" s="515"/>
      <c r="L267" s="515"/>
      <c r="M267" s="515"/>
      <c r="N267" s="515"/>
    </row>
    <row r="268" spans="1:14">
      <c r="A268" s="512">
        <v>2011</v>
      </c>
      <c r="B268" s="518">
        <v>172.0701962</v>
      </c>
      <c r="C268" s="512" t="s">
        <v>18</v>
      </c>
      <c r="D268" s="520"/>
    </row>
    <row r="269" spans="1:14">
      <c r="A269" s="512">
        <v>2011</v>
      </c>
      <c r="B269" s="518">
        <v>69.533719000000005</v>
      </c>
      <c r="C269" s="512" t="s">
        <v>20</v>
      </c>
    </row>
    <row r="270" spans="1:14">
      <c r="A270" s="512">
        <v>2011</v>
      </c>
      <c r="B270" s="518">
        <v>87.793670000000006</v>
      </c>
      <c r="C270" s="512" t="s">
        <v>22</v>
      </c>
    </row>
    <row r="271" spans="1:14">
      <c r="A271" s="512">
        <v>2011</v>
      </c>
      <c r="B271" s="518">
        <v>116.521956</v>
      </c>
      <c r="C271" s="512" t="s">
        <v>24</v>
      </c>
    </row>
    <row r="272" spans="1:14">
      <c r="A272" s="512">
        <v>2011</v>
      </c>
      <c r="B272" s="518">
        <v>65.715032899999997</v>
      </c>
      <c r="C272" s="512" t="s">
        <v>26</v>
      </c>
    </row>
    <row r="273" spans="1:3">
      <c r="A273" s="512">
        <v>2011</v>
      </c>
      <c r="B273" s="518">
        <v>42.667942699999998</v>
      </c>
      <c r="C273" s="512" t="s">
        <v>47</v>
      </c>
    </row>
    <row r="274" spans="1:3">
      <c r="A274" s="512">
        <v>2011</v>
      </c>
      <c r="B274" s="518">
        <v>37.183312600000001</v>
      </c>
      <c r="C274" s="512" t="s">
        <v>48</v>
      </c>
    </row>
    <row r="275" spans="1:3">
      <c r="A275" s="512">
        <v>2011</v>
      </c>
      <c r="B275" s="518">
        <v>18.704935599999999</v>
      </c>
      <c r="C275" s="512" t="s">
        <v>28</v>
      </c>
    </row>
    <row r="276" spans="1:3">
      <c r="A276" s="512">
        <v>2011</v>
      </c>
      <c r="B276" s="518">
        <v>70.142358900000005</v>
      </c>
      <c r="C276" s="512" t="s">
        <v>30</v>
      </c>
    </row>
    <row r="277" spans="1:3">
      <c r="A277" s="512">
        <v>2011</v>
      </c>
      <c r="B277" s="518">
        <v>61.551275500000003</v>
      </c>
      <c r="C277" s="512" t="s">
        <v>32</v>
      </c>
    </row>
    <row r="278" spans="1:3">
      <c r="A278" s="512">
        <v>2011</v>
      </c>
      <c r="B278" s="518">
        <v>82.444418400000004</v>
      </c>
      <c r="C278" s="512" t="s">
        <v>34</v>
      </c>
    </row>
    <row r="279" spans="1:3">
      <c r="A279" s="512">
        <v>2011</v>
      </c>
      <c r="B279" s="518">
        <v>111.3896915</v>
      </c>
      <c r="C279" s="512" t="s">
        <v>36</v>
      </c>
    </row>
    <row r="280" spans="1:3">
      <c r="A280" s="512">
        <v>2011</v>
      </c>
      <c r="B280" s="518">
        <v>46.626978899999997</v>
      </c>
      <c r="C280" s="512" t="s">
        <v>38</v>
      </c>
    </row>
    <row r="281" spans="1:3">
      <c r="A281" s="512">
        <v>2011</v>
      </c>
      <c r="B281" s="518">
        <v>43.6756174</v>
      </c>
      <c r="C281" s="512" t="s">
        <v>40</v>
      </c>
    </row>
    <row r="282" spans="1:3">
      <c r="A282" s="512">
        <v>2011</v>
      </c>
      <c r="B282" s="518">
        <v>48.504335400000002</v>
      </c>
      <c r="C282" s="512" t="s">
        <v>42</v>
      </c>
    </row>
    <row r="283" spans="1:3">
      <c r="B283" s="514">
        <f>A284</f>
        <v>2012</v>
      </c>
    </row>
    <row r="284" spans="1:3">
      <c r="A284" s="512">
        <v>2012</v>
      </c>
      <c r="B284" s="520">
        <v>104.3336505</v>
      </c>
      <c r="C284" s="512" t="s">
        <v>10</v>
      </c>
    </row>
    <row r="285" spans="1:3">
      <c r="A285" s="512">
        <v>2012</v>
      </c>
      <c r="B285" s="520">
        <v>79.844068399999998</v>
      </c>
      <c r="C285" s="512" t="s">
        <v>12</v>
      </c>
    </row>
    <row r="286" spans="1:3">
      <c r="A286" s="512">
        <v>2012</v>
      </c>
      <c r="B286" s="520">
        <v>9.7324266000000001</v>
      </c>
      <c r="C286" s="512" t="s">
        <v>14</v>
      </c>
    </row>
    <row r="287" spans="1:3">
      <c r="A287" s="512">
        <v>2012</v>
      </c>
      <c r="B287" s="520">
        <v>119.6253351</v>
      </c>
      <c r="C287" s="512" t="s">
        <v>16</v>
      </c>
    </row>
    <row r="288" spans="1:3">
      <c r="A288" s="512">
        <v>2012</v>
      </c>
      <c r="B288" s="520">
        <v>159.5600215</v>
      </c>
      <c r="C288" s="512" t="s">
        <v>18</v>
      </c>
    </row>
    <row r="289" spans="1:3">
      <c r="A289" s="512">
        <v>2012</v>
      </c>
      <c r="B289" s="520">
        <v>85.736597399999994</v>
      </c>
      <c r="C289" s="512" t="s">
        <v>20</v>
      </c>
    </row>
    <row r="290" spans="1:3">
      <c r="A290" s="512">
        <v>2012</v>
      </c>
      <c r="B290" s="520">
        <v>90.683104200000002</v>
      </c>
      <c r="C290" s="512" t="s">
        <v>22</v>
      </c>
    </row>
    <row r="291" spans="1:3">
      <c r="A291" s="512">
        <v>2012</v>
      </c>
      <c r="B291" s="520">
        <v>123.3603717</v>
      </c>
      <c r="C291" s="512" t="s">
        <v>24</v>
      </c>
    </row>
    <row r="292" spans="1:3">
      <c r="A292" s="512">
        <v>2012</v>
      </c>
      <c r="B292" s="520">
        <v>79.666357399999995</v>
      </c>
      <c r="C292" s="512" t="s">
        <v>26</v>
      </c>
    </row>
    <row r="293" spans="1:3">
      <c r="A293" s="512">
        <v>2012</v>
      </c>
      <c r="B293" s="520">
        <v>41.214524099999998</v>
      </c>
      <c r="C293" s="512" t="s">
        <v>47</v>
      </c>
    </row>
    <row r="294" spans="1:3">
      <c r="A294" s="512">
        <v>2012</v>
      </c>
      <c r="B294" s="520">
        <v>39.774106600000003</v>
      </c>
      <c r="C294" s="512" t="s">
        <v>48</v>
      </c>
    </row>
    <row r="295" spans="1:3">
      <c r="A295" s="512">
        <v>2012</v>
      </c>
      <c r="B295" s="520">
        <v>21.987436599999999</v>
      </c>
      <c r="C295" s="512" t="s">
        <v>28</v>
      </c>
    </row>
    <row r="296" spans="1:3">
      <c r="A296" s="512">
        <v>2012</v>
      </c>
      <c r="B296" s="520">
        <v>67.762808000000007</v>
      </c>
      <c r="C296" s="512" t="s">
        <v>30</v>
      </c>
    </row>
    <row r="297" spans="1:3">
      <c r="A297" s="512">
        <v>2012</v>
      </c>
      <c r="B297" s="520">
        <v>66.303606500000001</v>
      </c>
      <c r="C297" s="512" t="s">
        <v>32</v>
      </c>
    </row>
    <row r="298" spans="1:3">
      <c r="A298" s="512">
        <v>2012</v>
      </c>
      <c r="B298" s="520">
        <v>81.920081499999995</v>
      </c>
      <c r="C298" s="512" t="s">
        <v>34</v>
      </c>
    </row>
    <row r="299" spans="1:3">
      <c r="A299" s="512">
        <v>2012</v>
      </c>
      <c r="B299" s="520">
        <v>126.22242420000001</v>
      </c>
      <c r="C299" s="512" t="s">
        <v>36</v>
      </c>
    </row>
    <row r="300" spans="1:3">
      <c r="A300" s="512">
        <v>2012</v>
      </c>
      <c r="B300" s="520">
        <v>53.786399799999998</v>
      </c>
      <c r="C300" s="512" t="s">
        <v>38</v>
      </c>
    </row>
    <row r="301" spans="1:3">
      <c r="A301" s="512">
        <v>2012</v>
      </c>
      <c r="B301" s="520">
        <v>52.1648955</v>
      </c>
      <c r="C301" s="512" t="s">
        <v>40</v>
      </c>
    </row>
    <row r="302" spans="1:3">
      <c r="A302" s="512">
        <v>2012</v>
      </c>
      <c r="B302" s="520">
        <v>53.9097966</v>
      </c>
      <c r="C302" s="512" t="s">
        <v>42</v>
      </c>
    </row>
    <row r="303" spans="1:3">
      <c r="B303" s="514">
        <f>A304</f>
        <v>2013</v>
      </c>
    </row>
    <row r="304" spans="1:3">
      <c r="A304" s="512">
        <v>2013</v>
      </c>
      <c r="B304" s="520">
        <v>105.4527224</v>
      </c>
      <c r="C304" s="512" t="s">
        <v>10</v>
      </c>
    </row>
    <row r="305" spans="1:3">
      <c r="A305" s="512">
        <v>2013</v>
      </c>
      <c r="B305" s="520">
        <v>77.505661200000006</v>
      </c>
      <c r="C305" s="512" t="s">
        <v>12</v>
      </c>
    </row>
    <row r="306" spans="1:3">
      <c r="A306" s="512">
        <v>2013</v>
      </c>
      <c r="B306" s="520">
        <v>10.1609526</v>
      </c>
      <c r="C306" s="512" t="s">
        <v>14</v>
      </c>
    </row>
    <row r="307" spans="1:3">
      <c r="A307" s="512">
        <v>2013</v>
      </c>
      <c r="B307" s="520">
        <v>119.4342231</v>
      </c>
      <c r="C307" s="512" t="s">
        <v>16</v>
      </c>
    </row>
    <row r="308" spans="1:3">
      <c r="A308" s="512">
        <v>2013</v>
      </c>
      <c r="B308" s="520">
        <v>177.40958029999999</v>
      </c>
      <c r="C308" s="512" t="s">
        <v>18</v>
      </c>
    </row>
    <row r="309" spans="1:3">
      <c r="A309" s="512">
        <v>2013</v>
      </c>
      <c r="B309" s="520">
        <v>95.450685500000006</v>
      </c>
      <c r="C309" s="512" t="s">
        <v>20</v>
      </c>
    </row>
    <row r="310" spans="1:3">
      <c r="A310" s="512">
        <v>2013</v>
      </c>
      <c r="B310" s="520">
        <v>93.497099199999994</v>
      </c>
      <c r="C310" s="512" t="s">
        <v>22</v>
      </c>
    </row>
    <row r="311" spans="1:3">
      <c r="A311" s="512">
        <v>2013</v>
      </c>
      <c r="B311" s="520">
        <v>129.0200026</v>
      </c>
      <c r="C311" s="512" t="s">
        <v>24</v>
      </c>
    </row>
    <row r="312" spans="1:3">
      <c r="A312" s="512">
        <v>2013</v>
      </c>
      <c r="B312" s="520">
        <v>102.6137111</v>
      </c>
      <c r="C312" s="512" t="s">
        <v>26</v>
      </c>
    </row>
    <row r="313" spans="1:3">
      <c r="A313" s="512">
        <v>2013</v>
      </c>
      <c r="B313" s="520">
        <v>39.026111399999998</v>
      </c>
      <c r="C313" s="512" t="s">
        <v>47</v>
      </c>
    </row>
    <row r="314" spans="1:3">
      <c r="A314" s="512">
        <v>2013</v>
      </c>
      <c r="B314" s="520">
        <v>38.758912100000003</v>
      </c>
      <c r="C314" s="512" t="s">
        <v>48</v>
      </c>
    </row>
    <row r="315" spans="1:3">
      <c r="A315" s="512">
        <v>2013</v>
      </c>
      <c r="B315" s="520">
        <v>23.6852564</v>
      </c>
      <c r="C315" s="512" t="s">
        <v>28</v>
      </c>
    </row>
    <row r="316" spans="1:3">
      <c r="A316" s="512">
        <v>2013</v>
      </c>
      <c r="B316" s="520">
        <v>68.389359999999996</v>
      </c>
      <c r="C316" s="512" t="s">
        <v>30</v>
      </c>
    </row>
    <row r="317" spans="1:3">
      <c r="A317" s="512">
        <v>2013</v>
      </c>
      <c r="B317" s="520">
        <v>67.796914000000001</v>
      </c>
      <c r="C317" s="512" t="s">
        <v>32</v>
      </c>
    </row>
    <row r="318" spans="1:3">
      <c r="A318" s="512">
        <v>2013</v>
      </c>
      <c r="B318" s="520">
        <v>81.266196600000001</v>
      </c>
      <c r="C318" s="512" t="s">
        <v>34</v>
      </c>
    </row>
    <row r="319" spans="1:3">
      <c r="A319" s="512">
        <v>2013</v>
      </c>
      <c r="B319" s="520">
        <v>129.03953989999999</v>
      </c>
      <c r="C319" s="512" t="s">
        <v>36</v>
      </c>
    </row>
    <row r="320" spans="1:3">
      <c r="A320" s="512">
        <v>2013</v>
      </c>
      <c r="B320" s="520">
        <v>70.379368200000002</v>
      </c>
      <c r="C320" s="512" t="s">
        <v>38</v>
      </c>
    </row>
    <row r="321" spans="1:3">
      <c r="A321" s="512">
        <v>2013</v>
      </c>
      <c r="B321" s="520">
        <v>54.739222300000002</v>
      </c>
      <c r="C321" s="512" t="s">
        <v>40</v>
      </c>
    </row>
    <row r="322" spans="1:3">
      <c r="A322" s="512">
        <v>2013</v>
      </c>
      <c r="B322" s="520">
        <v>56.458212400000001</v>
      </c>
      <c r="C322" s="512" t="s">
        <v>42</v>
      </c>
    </row>
    <row r="323" spans="1:3">
      <c r="B323" s="514">
        <f>A324</f>
        <v>2014</v>
      </c>
    </row>
    <row r="324" spans="1:3">
      <c r="A324" s="512">
        <v>2014</v>
      </c>
      <c r="B324" s="520">
        <v>106.95355499999999</v>
      </c>
      <c r="C324" s="512" t="s">
        <v>10</v>
      </c>
    </row>
    <row r="325" spans="1:3">
      <c r="A325" s="512">
        <v>2014</v>
      </c>
      <c r="B325" s="520">
        <v>74.749401300000002</v>
      </c>
      <c r="C325" s="512" t="s">
        <v>12</v>
      </c>
    </row>
    <row r="326" spans="1:3">
      <c r="A326" s="512">
        <v>2014</v>
      </c>
      <c r="B326" s="520">
        <v>10.666639699999999</v>
      </c>
      <c r="C326" s="512" t="s">
        <v>14</v>
      </c>
    </row>
    <row r="327" spans="1:3">
      <c r="A327" s="512">
        <v>2014</v>
      </c>
      <c r="B327" s="520">
        <v>104.5330359</v>
      </c>
      <c r="C327" s="512" t="s">
        <v>16</v>
      </c>
    </row>
    <row r="328" spans="1:3">
      <c r="A328" s="512">
        <v>2014</v>
      </c>
      <c r="B328" s="520">
        <v>178.90750940000001</v>
      </c>
      <c r="C328" s="512" t="s">
        <v>18</v>
      </c>
    </row>
    <row r="329" spans="1:3">
      <c r="A329" s="512">
        <v>2014</v>
      </c>
      <c r="B329" s="520">
        <v>100.36653750000001</v>
      </c>
      <c r="C329" s="512" t="s">
        <v>20</v>
      </c>
    </row>
    <row r="330" spans="1:3">
      <c r="A330" s="512">
        <v>2014</v>
      </c>
      <c r="B330" s="520">
        <v>94.887206800000001</v>
      </c>
      <c r="C330" s="512" t="s">
        <v>22</v>
      </c>
    </row>
    <row r="331" spans="1:3">
      <c r="A331" s="512">
        <v>2014</v>
      </c>
      <c r="B331" s="520">
        <v>131.78467069999999</v>
      </c>
      <c r="C331" s="512" t="s">
        <v>24</v>
      </c>
    </row>
    <row r="332" spans="1:3">
      <c r="A332" s="512">
        <v>2014</v>
      </c>
      <c r="B332" s="520">
        <v>107.475903</v>
      </c>
      <c r="C332" s="512" t="s">
        <v>26</v>
      </c>
    </row>
    <row r="333" spans="1:3">
      <c r="A333" s="512">
        <v>2014</v>
      </c>
      <c r="B333" s="520">
        <v>40.936913699999998</v>
      </c>
      <c r="C333" s="512" t="s">
        <v>47</v>
      </c>
    </row>
    <row r="334" spans="1:3">
      <c r="A334" s="512">
        <v>2014</v>
      </c>
      <c r="B334" s="520">
        <v>40.540577499999998</v>
      </c>
      <c r="C334" s="512" t="s">
        <v>48</v>
      </c>
    </row>
    <row r="335" spans="1:3">
      <c r="A335" s="512">
        <v>2014</v>
      </c>
      <c r="B335" s="520">
        <v>22.6629957</v>
      </c>
      <c r="C335" s="512" t="s">
        <v>28</v>
      </c>
    </row>
    <row r="336" spans="1:3">
      <c r="A336" s="512">
        <v>2014</v>
      </c>
      <c r="B336" s="520">
        <v>63.756296200000001</v>
      </c>
      <c r="C336" s="512" t="s">
        <v>30</v>
      </c>
    </row>
    <row r="337" spans="1:3">
      <c r="A337" s="512">
        <v>2014</v>
      </c>
      <c r="B337" s="520">
        <v>67.965243299999997</v>
      </c>
      <c r="C337" s="512" t="s">
        <v>32</v>
      </c>
    </row>
    <row r="338" spans="1:3">
      <c r="A338" s="512">
        <v>2014</v>
      </c>
      <c r="B338" s="520">
        <v>84.026856300000006</v>
      </c>
      <c r="C338" s="512" t="s">
        <v>34</v>
      </c>
    </row>
    <row r="339" spans="1:3">
      <c r="A339" s="512">
        <v>2014</v>
      </c>
      <c r="B339" s="520">
        <v>130.5995752</v>
      </c>
      <c r="C339" s="512" t="s">
        <v>36</v>
      </c>
    </row>
    <row r="340" spans="1:3">
      <c r="A340" s="512">
        <v>2014</v>
      </c>
      <c r="B340" s="520">
        <v>80.340299299999998</v>
      </c>
      <c r="C340" s="512" t="s">
        <v>38</v>
      </c>
    </row>
    <row r="341" spans="1:3">
      <c r="A341" s="512">
        <v>2014</v>
      </c>
      <c r="B341" s="520">
        <v>53.523723799999999</v>
      </c>
      <c r="C341" s="512" t="s">
        <v>40</v>
      </c>
    </row>
    <row r="342" spans="1:3">
      <c r="A342" s="512">
        <v>2014</v>
      </c>
      <c r="B342" s="520">
        <v>60.200317300000002</v>
      </c>
      <c r="C342" s="512" t="s">
        <v>42</v>
      </c>
    </row>
    <row r="343" spans="1:3">
      <c r="B343" s="514">
        <f>A344</f>
        <v>2015</v>
      </c>
    </row>
    <row r="344" spans="1:3">
      <c r="A344" s="512">
        <v>2015</v>
      </c>
      <c r="B344" s="520">
        <v>106.06116609999999</v>
      </c>
      <c r="C344" s="512" t="s">
        <v>10</v>
      </c>
    </row>
    <row r="345" spans="1:3">
      <c r="A345" s="512">
        <v>2015</v>
      </c>
      <c r="B345" s="520">
        <v>71.0257486</v>
      </c>
      <c r="C345" s="512" t="s">
        <v>12</v>
      </c>
    </row>
    <row r="346" spans="1:3">
      <c r="A346" s="512">
        <v>2015</v>
      </c>
      <c r="B346" s="520">
        <v>10.0011303</v>
      </c>
      <c r="C346" s="512" t="s">
        <v>14</v>
      </c>
    </row>
    <row r="347" spans="1:3">
      <c r="A347" s="512">
        <v>2015</v>
      </c>
      <c r="B347" s="520">
        <v>76.947481400000001</v>
      </c>
      <c r="C347" s="512" t="s">
        <v>16</v>
      </c>
    </row>
    <row r="348" spans="1:3">
      <c r="A348" s="512">
        <v>2015</v>
      </c>
      <c r="B348" s="520">
        <v>176.80248649999999</v>
      </c>
      <c r="C348" s="512" t="s">
        <v>18</v>
      </c>
    </row>
    <row r="349" spans="1:3">
      <c r="A349" s="512">
        <v>2015</v>
      </c>
      <c r="B349" s="520">
        <v>99.438517500000003</v>
      </c>
      <c r="C349" s="512" t="s">
        <v>20</v>
      </c>
    </row>
    <row r="350" spans="1:3">
      <c r="A350" s="512">
        <v>2015</v>
      </c>
      <c r="B350" s="520">
        <v>95.579515700000002</v>
      </c>
      <c r="C350" s="512" t="s">
        <v>22</v>
      </c>
    </row>
    <row r="351" spans="1:3">
      <c r="A351" s="512">
        <v>2015</v>
      </c>
      <c r="B351" s="520">
        <v>131.51143200000001</v>
      </c>
      <c r="C351" s="512" t="s">
        <v>24</v>
      </c>
    </row>
    <row r="352" spans="1:3">
      <c r="A352" s="512">
        <v>2015</v>
      </c>
      <c r="B352" s="520">
        <v>107.4980273</v>
      </c>
      <c r="C352" s="512" t="s">
        <v>26</v>
      </c>
    </row>
    <row r="353" spans="1:3">
      <c r="A353" s="512">
        <v>2015</v>
      </c>
      <c r="B353" s="520">
        <v>36.8142505</v>
      </c>
      <c r="C353" s="512" t="s">
        <v>47</v>
      </c>
    </row>
    <row r="354" spans="1:3">
      <c r="A354" s="512">
        <v>2015</v>
      </c>
      <c r="B354" s="520">
        <v>42.588693599999999</v>
      </c>
      <c r="C354" s="512" t="s">
        <v>48</v>
      </c>
    </row>
    <row r="355" spans="1:3">
      <c r="A355" s="512">
        <v>2015</v>
      </c>
      <c r="B355" s="520">
        <v>21.968968499999999</v>
      </c>
      <c r="C355" s="512" t="s">
        <v>28</v>
      </c>
    </row>
    <row r="356" spans="1:3">
      <c r="A356" s="512">
        <v>2015</v>
      </c>
      <c r="B356" s="520">
        <v>58.688927700000001</v>
      </c>
      <c r="C356" s="512" t="s">
        <v>30</v>
      </c>
    </row>
    <row r="357" spans="1:3">
      <c r="A357" s="512">
        <v>2015</v>
      </c>
      <c r="B357" s="520">
        <v>64.5835802</v>
      </c>
      <c r="C357" s="512" t="s">
        <v>32</v>
      </c>
    </row>
    <row r="358" spans="1:3">
      <c r="A358" s="512">
        <v>2015</v>
      </c>
      <c r="B358" s="520">
        <v>84.585937999999999</v>
      </c>
      <c r="C358" s="512" t="s">
        <v>34</v>
      </c>
    </row>
    <row r="359" spans="1:3">
      <c r="A359" s="512">
        <v>2015</v>
      </c>
      <c r="B359" s="520">
        <v>128.75467789999999</v>
      </c>
      <c r="C359" s="512" t="s">
        <v>36</v>
      </c>
    </row>
    <row r="360" spans="1:3">
      <c r="A360" s="512">
        <v>2015</v>
      </c>
      <c r="B360" s="520">
        <v>82.621518600000002</v>
      </c>
      <c r="C360" s="512" t="s">
        <v>38</v>
      </c>
    </row>
    <row r="361" spans="1:3">
      <c r="A361" s="512">
        <v>2015</v>
      </c>
      <c r="B361" s="520">
        <v>52.340737300000001</v>
      </c>
      <c r="C361" s="512" t="s">
        <v>40</v>
      </c>
    </row>
    <row r="362" spans="1:3">
      <c r="A362" s="512">
        <v>2015</v>
      </c>
      <c r="B362" s="520">
        <v>63.536478299999999</v>
      </c>
      <c r="C362" s="512" t="s">
        <v>42</v>
      </c>
    </row>
    <row r="363" spans="1:3">
      <c r="B363" s="514">
        <f>A364</f>
        <v>2016</v>
      </c>
    </row>
    <row r="364" spans="1:3">
      <c r="A364" s="512">
        <v>2016</v>
      </c>
      <c r="B364" s="520">
        <v>105.9360882</v>
      </c>
      <c r="C364" s="512" t="s">
        <v>10</v>
      </c>
    </row>
    <row r="365" spans="1:3">
      <c r="A365" s="512">
        <v>2016</v>
      </c>
      <c r="B365" s="520">
        <v>68.239156100000002</v>
      </c>
      <c r="C365" s="512" t="s">
        <v>12</v>
      </c>
    </row>
    <row r="366" spans="1:3">
      <c r="A366" s="512">
        <v>2016</v>
      </c>
      <c r="B366" s="520">
        <v>9.4168724000000008</v>
      </c>
      <c r="C366" s="512" t="s">
        <v>14</v>
      </c>
    </row>
    <row r="367" spans="1:3">
      <c r="A367" s="512">
        <v>2016</v>
      </c>
      <c r="B367" s="520">
        <v>72.828939399999996</v>
      </c>
      <c r="C367" s="512" t="s">
        <v>16</v>
      </c>
    </row>
    <row r="368" spans="1:3">
      <c r="A368" s="512">
        <v>2016</v>
      </c>
      <c r="B368" s="520">
        <v>180.8328406</v>
      </c>
      <c r="C368" s="512" t="s">
        <v>18</v>
      </c>
    </row>
    <row r="369" spans="1:3">
      <c r="A369" s="512">
        <v>2016</v>
      </c>
      <c r="B369" s="520">
        <v>98.989559400000005</v>
      </c>
      <c r="C369" s="512" t="s">
        <v>20</v>
      </c>
    </row>
    <row r="370" spans="1:3">
      <c r="A370" s="512">
        <v>2016</v>
      </c>
      <c r="B370" s="520">
        <v>96.5877306</v>
      </c>
      <c r="C370" s="512" t="s">
        <v>22</v>
      </c>
    </row>
    <row r="371" spans="1:3">
      <c r="A371" s="512">
        <v>2016</v>
      </c>
      <c r="B371" s="520">
        <v>132.04130269999999</v>
      </c>
      <c r="C371" s="512" t="s">
        <v>24</v>
      </c>
    </row>
    <row r="372" spans="1:3">
      <c r="A372" s="512">
        <v>2016</v>
      </c>
      <c r="B372" s="520">
        <v>106.5777124</v>
      </c>
      <c r="C372" s="512" t="s">
        <v>26</v>
      </c>
    </row>
    <row r="373" spans="1:3">
      <c r="A373" s="512">
        <v>2016</v>
      </c>
      <c r="B373" s="520">
        <v>40.486949600000003</v>
      </c>
      <c r="C373" s="512" t="s">
        <v>47</v>
      </c>
    </row>
    <row r="374" spans="1:3">
      <c r="A374" s="512">
        <v>2016</v>
      </c>
      <c r="B374" s="520">
        <v>40.119943200000002</v>
      </c>
      <c r="C374" s="512" t="s">
        <v>48</v>
      </c>
    </row>
    <row r="375" spans="1:3">
      <c r="A375" s="512">
        <v>2016</v>
      </c>
      <c r="B375" s="520">
        <v>20.797813900000001</v>
      </c>
      <c r="C375" s="512" t="s">
        <v>28</v>
      </c>
    </row>
    <row r="376" spans="1:3">
      <c r="A376" s="512">
        <v>2016</v>
      </c>
      <c r="B376" s="520">
        <v>56.206450699999998</v>
      </c>
      <c r="C376" s="512" t="s">
        <v>30</v>
      </c>
    </row>
    <row r="377" spans="1:3">
      <c r="A377" s="512">
        <v>2016</v>
      </c>
      <c r="B377" s="520">
        <v>61.796137700000003</v>
      </c>
      <c r="C377" s="512" t="s">
        <v>32</v>
      </c>
    </row>
    <row r="378" spans="1:3">
      <c r="A378" s="512">
        <v>2016</v>
      </c>
      <c r="B378" s="520">
        <v>83.555905100000004</v>
      </c>
      <c r="C378" s="512" t="s">
        <v>34</v>
      </c>
    </row>
    <row r="379" spans="1:3">
      <c r="A379" s="512">
        <v>2016</v>
      </c>
      <c r="B379" s="520">
        <v>129.8600155</v>
      </c>
      <c r="C379" s="512" t="s">
        <v>36</v>
      </c>
    </row>
    <row r="380" spans="1:3">
      <c r="A380" s="512">
        <v>2016</v>
      </c>
      <c r="B380" s="520">
        <v>78.562152499999996</v>
      </c>
      <c r="C380" s="512" t="s">
        <v>38</v>
      </c>
    </row>
    <row r="381" spans="1:3">
      <c r="A381" s="512">
        <v>2016</v>
      </c>
      <c r="B381" s="520">
        <v>51.8190855</v>
      </c>
      <c r="C381" s="512" t="s">
        <v>40</v>
      </c>
    </row>
    <row r="382" spans="1:3">
      <c r="A382" s="512">
        <v>2016</v>
      </c>
      <c r="B382" s="520">
        <v>63.047739999999997</v>
      </c>
      <c r="C382" s="512" t="s">
        <v>42</v>
      </c>
    </row>
    <row r="383" spans="1:3">
      <c r="B383" s="514">
        <f>A384</f>
        <v>2017</v>
      </c>
    </row>
    <row r="384" spans="1:3">
      <c r="A384" s="512">
        <v>2017</v>
      </c>
      <c r="B384" s="520">
        <v>103.1211502</v>
      </c>
      <c r="C384" s="512" t="s">
        <v>10</v>
      </c>
    </row>
    <row r="385" spans="1:3">
      <c r="A385" s="512">
        <v>2017</v>
      </c>
      <c r="B385" s="520">
        <v>64.125610600000002</v>
      </c>
      <c r="C385" s="512" t="s">
        <v>12</v>
      </c>
    </row>
    <row r="386" spans="1:3">
      <c r="A386" s="512">
        <v>2017</v>
      </c>
      <c r="B386" s="520">
        <v>8.9795368</v>
      </c>
      <c r="C386" s="512" t="s">
        <v>14</v>
      </c>
    </row>
    <row r="387" spans="1:3">
      <c r="A387" s="512">
        <v>2017</v>
      </c>
      <c r="B387" s="520">
        <v>67.969713400000003</v>
      </c>
      <c r="C387" s="512" t="s">
        <v>16</v>
      </c>
    </row>
    <row r="388" spans="1:3">
      <c r="A388" s="512">
        <v>2017</v>
      </c>
      <c r="B388" s="520">
        <v>178.5844094</v>
      </c>
      <c r="C388" s="512" t="s">
        <v>18</v>
      </c>
    </row>
    <row r="389" spans="1:3">
      <c r="A389" s="512">
        <v>2017</v>
      </c>
      <c r="B389" s="520">
        <v>98.335942900000006</v>
      </c>
      <c r="C389" s="512" t="s">
        <v>20</v>
      </c>
    </row>
    <row r="390" spans="1:3">
      <c r="A390" s="512">
        <v>2017</v>
      </c>
      <c r="B390" s="520">
        <v>96.984942200000006</v>
      </c>
      <c r="C390" s="512" t="s">
        <v>22</v>
      </c>
    </row>
    <row r="391" spans="1:3">
      <c r="A391" s="512">
        <v>2017</v>
      </c>
      <c r="B391" s="520">
        <v>131.807906</v>
      </c>
      <c r="C391" s="512" t="s">
        <v>24</v>
      </c>
    </row>
    <row r="392" spans="1:3">
      <c r="A392" s="512">
        <v>2017</v>
      </c>
      <c r="B392" s="520">
        <v>97.454954299999997</v>
      </c>
      <c r="C392" s="512" t="s">
        <v>26</v>
      </c>
    </row>
    <row r="393" spans="1:3">
      <c r="A393" s="512">
        <v>2017</v>
      </c>
      <c r="B393" s="520">
        <v>40.147544400000001</v>
      </c>
      <c r="C393" s="512" t="s">
        <v>47</v>
      </c>
    </row>
    <row r="394" spans="1:3">
      <c r="A394" s="512">
        <v>2017</v>
      </c>
      <c r="B394" s="520">
        <v>39.734572499999999</v>
      </c>
      <c r="C394" s="512" t="s">
        <v>48</v>
      </c>
    </row>
    <row r="395" spans="1:3">
      <c r="A395" s="512">
        <v>2017</v>
      </c>
      <c r="B395" s="520">
        <v>22.9505412</v>
      </c>
      <c r="C395" s="512" t="s">
        <v>28</v>
      </c>
    </row>
    <row r="396" spans="1:3">
      <c r="A396" s="512">
        <v>2017</v>
      </c>
      <c r="B396" s="520">
        <v>50.795281799999998</v>
      </c>
      <c r="C396" s="512" t="s">
        <v>30</v>
      </c>
    </row>
    <row r="397" spans="1:3">
      <c r="A397" s="512">
        <v>2017</v>
      </c>
      <c r="B397" s="520">
        <v>56.7492035</v>
      </c>
      <c r="C397" s="512" t="s">
        <v>32</v>
      </c>
    </row>
    <row r="398" spans="1:3">
      <c r="A398" s="512">
        <v>2017</v>
      </c>
      <c r="B398" s="520">
        <v>78.406234400000002</v>
      </c>
      <c r="C398" s="512" t="s">
        <v>34</v>
      </c>
    </row>
    <row r="399" spans="1:3">
      <c r="A399" s="512">
        <v>2017</v>
      </c>
      <c r="B399" s="520">
        <v>125.6783473</v>
      </c>
      <c r="C399" s="512" t="s">
        <v>36</v>
      </c>
    </row>
    <row r="400" spans="1:3">
      <c r="A400" s="512">
        <v>2017</v>
      </c>
      <c r="B400" s="520">
        <v>73.617370600000001</v>
      </c>
      <c r="C400" s="512" t="s">
        <v>38</v>
      </c>
    </row>
    <row r="401" spans="1:3">
      <c r="A401" s="512">
        <v>2017</v>
      </c>
      <c r="B401" s="520">
        <v>50.863564599999997</v>
      </c>
      <c r="C401" s="512" t="s">
        <v>40</v>
      </c>
    </row>
    <row r="402" spans="1:3">
      <c r="A402" s="512">
        <v>2017</v>
      </c>
      <c r="B402" s="520">
        <v>61.419457600000001</v>
      </c>
      <c r="C402" s="512" t="s">
        <v>42</v>
      </c>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45"/>
  <sheetViews>
    <sheetView topLeftCell="A23" workbookViewId="0">
      <selection activeCell="AA32" sqref="AA32"/>
    </sheetView>
  </sheetViews>
  <sheetFormatPr baseColWidth="10" defaultColWidth="9.33203125" defaultRowHeight="15"/>
  <cols>
    <col min="1" max="1" width="9.33203125" style="522"/>
    <col min="2" max="16" width="0" style="522" hidden="1" customWidth="1"/>
    <col min="17" max="17" width="14.1640625" style="522" bestFit="1" customWidth="1"/>
    <col min="18" max="25" width="9.33203125" style="533"/>
    <col min="26" max="16384" width="9.33203125" style="522"/>
  </cols>
  <sheetData>
    <row r="1" spans="1:28" hidden="1">
      <c r="A1" s="521" t="s">
        <v>626</v>
      </c>
      <c r="B1" s="521" t="s">
        <v>478</v>
      </c>
      <c r="C1" s="521"/>
      <c r="D1" s="521"/>
      <c r="E1" s="521"/>
      <c r="F1" s="521"/>
      <c r="G1" s="521"/>
      <c r="H1" s="521"/>
      <c r="I1" s="521"/>
      <c r="J1" s="521"/>
      <c r="K1" s="521"/>
      <c r="L1" s="521"/>
      <c r="M1" s="521"/>
      <c r="N1" s="521"/>
      <c r="O1" s="521"/>
      <c r="P1" s="521"/>
      <c r="Q1" s="521"/>
      <c r="R1" s="534"/>
      <c r="S1" s="534"/>
      <c r="T1" s="534"/>
      <c r="U1" s="534"/>
      <c r="V1" s="534"/>
      <c r="W1" s="534"/>
      <c r="X1" s="534"/>
      <c r="Y1" s="534"/>
    </row>
    <row r="2" spans="1:28" hidden="1">
      <c r="A2" s="521" t="s">
        <v>326</v>
      </c>
      <c r="B2" s="521" t="s">
        <v>471</v>
      </c>
      <c r="C2" s="521" t="s">
        <v>469</v>
      </c>
      <c r="D2" s="521" t="str">
        <f>$C$2</f>
        <v>AME June 2018</v>
      </c>
      <c r="E2" s="521" t="str">
        <f t="shared" ref="E2:Y2" si="0">IFERROR(IF(D2+1&lt;=$C$3,D2+1,""),"")</f>
        <v/>
      </c>
      <c r="F2" s="521" t="str">
        <f t="shared" si="0"/>
        <v/>
      </c>
      <c r="G2" s="521" t="str">
        <f t="shared" si="0"/>
        <v/>
      </c>
      <c r="H2" s="521" t="str">
        <f t="shared" si="0"/>
        <v/>
      </c>
      <c r="I2" s="521" t="str">
        <f t="shared" si="0"/>
        <v/>
      </c>
      <c r="J2" s="521" t="str">
        <f t="shared" si="0"/>
        <v/>
      </c>
      <c r="K2" s="521" t="str">
        <f t="shared" si="0"/>
        <v/>
      </c>
      <c r="L2" s="521" t="str">
        <f t="shared" si="0"/>
        <v/>
      </c>
      <c r="M2" s="521" t="str">
        <f t="shared" si="0"/>
        <v/>
      </c>
      <c r="N2" s="521" t="str">
        <f t="shared" si="0"/>
        <v/>
      </c>
      <c r="O2" s="521" t="str">
        <f t="shared" si="0"/>
        <v/>
      </c>
      <c r="P2" s="521" t="str">
        <f t="shared" si="0"/>
        <v/>
      </c>
      <c r="Q2" s="521"/>
      <c r="R2" s="534" t="str">
        <f>IFERROR(IF(P2+1&lt;=$C$3,P2+1,""),"")</f>
        <v/>
      </c>
      <c r="S2" s="534" t="str">
        <f t="shared" si="0"/>
        <v/>
      </c>
      <c r="T2" s="534" t="str">
        <f t="shared" si="0"/>
        <v/>
      </c>
      <c r="U2" s="534" t="str">
        <f t="shared" si="0"/>
        <v/>
      </c>
      <c r="V2" s="534" t="str">
        <f t="shared" si="0"/>
        <v/>
      </c>
      <c r="W2" s="534" t="str">
        <f t="shared" si="0"/>
        <v/>
      </c>
      <c r="X2" s="534" t="str">
        <f t="shared" si="0"/>
        <v/>
      </c>
      <c r="Y2" s="534" t="str">
        <f t="shared" si="0"/>
        <v/>
      </c>
    </row>
    <row r="3" spans="1:28" hidden="1">
      <c r="A3" s="522" t="s">
        <v>11</v>
      </c>
      <c r="B3" s="522" t="s">
        <v>497</v>
      </c>
      <c r="C3" s="522" t="e">
        <v>#NAME?</v>
      </c>
      <c r="P3" s="523">
        <v>-3.8709780999999999</v>
      </c>
      <c r="Q3" s="523"/>
      <c r="R3" s="535">
        <v>-4.0254171000000003</v>
      </c>
      <c r="S3" s="535">
        <v>-3.5207755999999999</v>
      </c>
      <c r="T3" s="535">
        <v>-3.0561362999999999</v>
      </c>
      <c r="U3" s="535">
        <v>-2.9162542</v>
      </c>
      <c r="V3" s="535">
        <v>-2.2118562000000002</v>
      </c>
      <c r="W3" s="535">
        <v>-2.1342932999999999</v>
      </c>
      <c r="X3" s="535">
        <v>-1.2998228999999999</v>
      </c>
      <c r="Y3" s="535">
        <v>-1.3831116000000001</v>
      </c>
      <c r="AB3" s="522" t="s">
        <v>627</v>
      </c>
    </row>
    <row r="4" spans="1:28" hidden="1">
      <c r="A4" s="522" t="s">
        <v>13</v>
      </c>
      <c r="B4" s="522" t="s">
        <v>496</v>
      </c>
      <c r="C4" s="522" t="e">
        <v>#NAME?</v>
      </c>
      <c r="P4" s="523">
        <v>-1.8742605000000001</v>
      </c>
      <c r="Q4" s="523"/>
      <c r="R4" s="535">
        <v>-1.1213557999999999</v>
      </c>
      <c r="S4" s="535">
        <v>-6.0405100000000003E-2</v>
      </c>
      <c r="T4" s="535">
        <v>0.31974730000000001</v>
      </c>
      <c r="U4" s="535">
        <v>1.1051215999999999</v>
      </c>
      <c r="V4" s="535">
        <v>1.1379699000000001</v>
      </c>
      <c r="W4" s="535">
        <v>1.1201542</v>
      </c>
      <c r="X4" s="535">
        <v>1.4726564</v>
      </c>
      <c r="Y4" s="535">
        <v>1.1717550000000001</v>
      </c>
    </row>
    <row r="5" spans="1:28" hidden="1">
      <c r="A5" s="522" t="s">
        <v>15</v>
      </c>
      <c r="B5" s="522" t="s">
        <v>495</v>
      </c>
      <c r="C5" s="522" t="e">
        <v>#NAME?</v>
      </c>
      <c r="P5" s="523">
        <v>0.2162985</v>
      </c>
      <c r="Q5" s="523"/>
      <c r="R5" s="535">
        <v>8.9172500000000002E-2</v>
      </c>
      <c r="S5" s="535">
        <v>-1.3542500000000001E-2</v>
      </c>
      <c r="T5" s="535">
        <v>-0.59954130000000005</v>
      </c>
      <c r="U5" s="535">
        <v>-3.3889500000000003E-2</v>
      </c>
      <c r="V5" s="535">
        <v>-1.80635E-2</v>
      </c>
      <c r="W5" s="535">
        <v>-0.36979139999999999</v>
      </c>
      <c r="X5" s="535">
        <v>-1.2070050000000001</v>
      </c>
      <c r="Y5" s="535">
        <v>-1.2908625</v>
      </c>
      <c r="AB5" s="522" t="s">
        <v>628</v>
      </c>
    </row>
    <row r="6" spans="1:28" hidden="1">
      <c r="A6" s="522" t="s">
        <v>17</v>
      </c>
      <c r="B6" s="522" t="s">
        <v>494</v>
      </c>
      <c r="C6" s="522" t="e">
        <v>#NAME?</v>
      </c>
      <c r="P6" s="523">
        <v>-9.0302038000000007</v>
      </c>
      <c r="Q6" s="523"/>
      <c r="R6" s="535">
        <v>-8.0825858999999998</v>
      </c>
      <c r="S6" s="535">
        <v>-6.4735905999999996</v>
      </c>
      <c r="T6" s="535">
        <v>-4.4433008000000003</v>
      </c>
      <c r="U6" s="535">
        <v>-3.613845</v>
      </c>
      <c r="V6" s="535">
        <v>-1.5139986000000001</v>
      </c>
      <c r="W6" s="535">
        <v>-0.80302580000000001</v>
      </c>
      <c r="X6" s="535">
        <v>-7.85883E-2</v>
      </c>
      <c r="Y6" s="535">
        <v>-0.63210089999999997</v>
      </c>
    </row>
    <row r="7" spans="1:28" hidden="1">
      <c r="A7" s="522" t="s">
        <v>19</v>
      </c>
      <c r="B7" s="522" t="s">
        <v>629</v>
      </c>
      <c r="C7" s="522" t="e">
        <v>#NAME?</v>
      </c>
      <c r="P7" s="523">
        <v>-9.8045855</v>
      </c>
      <c r="Q7" s="523"/>
      <c r="R7" s="535">
        <v>-5.7533459000000002</v>
      </c>
      <c r="S7" s="535">
        <v>0.50792309999999996</v>
      </c>
      <c r="T7" s="535">
        <v>2.5846206</v>
      </c>
      <c r="U7" s="535">
        <v>2.4122541000000002</v>
      </c>
      <c r="V7" s="535">
        <v>2.2217357999999998</v>
      </c>
      <c r="W7" s="535">
        <v>4.4284251000000001</v>
      </c>
      <c r="X7" s="535">
        <v>4.0473349000000001</v>
      </c>
      <c r="Y7" s="535">
        <v>2.5398512000000002</v>
      </c>
    </row>
    <row r="8" spans="1:28" hidden="1">
      <c r="A8" s="522" t="s">
        <v>21</v>
      </c>
      <c r="B8" s="522" t="s">
        <v>493</v>
      </c>
      <c r="C8" s="522" t="e">
        <v>#NAME?</v>
      </c>
      <c r="P8" s="523">
        <v>-7.0180850000000001</v>
      </c>
      <c r="Q8" s="523"/>
      <c r="R8" s="535">
        <v>-6.2728235000000003</v>
      </c>
      <c r="S8" s="535">
        <v>-3.1451050999999999</v>
      </c>
      <c r="T8" s="535">
        <v>-1.7062447999999999</v>
      </c>
      <c r="U8" s="535">
        <v>-1.4975636000000001</v>
      </c>
      <c r="V8" s="535">
        <v>-2.3984174999999999</v>
      </c>
      <c r="W8" s="535">
        <v>-3.3010104</v>
      </c>
      <c r="X8" s="535">
        <v>-2.9647967</v>
      </c>
      <c r="Y8" s="535">
        <v>-3.2665943</v>
      </c>
    </row>
    <row r="9" spans="1:28" hidden="1">
      <c r="A9" s="522" t="s">
        <v>23</v>
      </c>
      <c r="B9" s="522" t="s">
        <v>492</v>
      </c>
      <c r="C9" s="522" t="e">
        <v>#NAME?</v>
      </c>
      <c r="P9" s="523">
        <v>-5.8543890000000003</v>
      </c>
      <c r="Q9" s="523"/>
      <c r="R9" s="535">
        <v>-4.9796950000000004</v>
      </c>
      <c r="S9" s="535">
        <v>-4.2893923999999997</v>
      </c>
      <c r="T9" s="535">
        <v>-3.3606541999999999</v>
      </c>
      <c r="U9" s="535">
        <v>-2.9930359000000002</v>
      </c>
      <c r="V9" s="535">
        <v>-2.7421259999999998</v>
      </c>
      <c r="W9" s="535">
        <v>-2.5738604</v>
      </c>
      <c r="X9" s="535">
        <v>-2.0714421000000001</v>
      </c>
      <c r="Y9" s="535">
        <v>-2.1063437</v>
      </c>
    </row>
    <row r="10" spans="1:28" hidden="1">
      <c r="A10" s="522" t="s">
        <v>25</v>
      </c>
      <c r="B10" s="522" t="s">
        <v>491</v>
      </c>
      <c r="C10" s="522" t="e">
        <v>#NAME?</v>
      </c>
      <c r="D10" s="523">
        <v>-3.4759989999999998</v>
      </c>
      <c r="E10" s="523">
        <v>-1.9346414999999999</v>
      </c>
      <c r="F10" s="523">
        <v>-4.5626240999999998</v>
      </c>
      <c r="G10" s="523">
        <v>-5.4824164</v>
      </c>
      <c r="H10" s="523">
        <v>-5.1233617999999996</v>
      </c>
      <c r="I10" s="523">
        <v>-5.3699629</v>
      </c>
      <c r="J10" s="523">
        <v>-5.3345544</v>
      </c>
      <c r="K10" s="523">
        <v>-5.0296237000000001</v>
      </c>
      <c r="L10" s="523">
        <v>-4.3007986000000002</v>
      </c>
      <c r="M10" s="523">
        <v>-3.0772708</v>
      </c>
      <c r="N10" s="523">
        <v>-3.5604939999999998</v>
      </c>
      <c r="O10" s="523">
        <v>-3.8017416000000002</v>
      </c>
      <c r="P10" s="523">
        <v>-3.3498256999999998</v>
      </c>
      <c r="Q10" s="523"/>
      <c r="R10" s="535">
        <v>-3.3145489000000001</v>
      </c>
      <c r="S10" s="535">
        <v>-1.3093678</v>
      </c>
      <c r="T10" s="535">
        <v>-0.65995179999999998</v>
      </c>
      <c r="U10" s="535">
        <v>-0.78095610000000004</v>
      </c>
      <c r="V10" s="535">
        <v>-0.56978859999999998</v>
      </c>
      <c r="W10" s="535">
        <v>-1.417138</v>
      </c>
      <c r="X10" s="535">
        <v>-1.6820957000000001</v>
      </c>
      <c r="Y10" s="535">
        <v>-1.7049232000000001</v>
      </c>
    </row>
    <row r="11" spans="1:28" hidden="1">
      <c r="A11" s="522" t="s">
        <v>27</v>
      </c>
      <c r="B11" s="522" t="s">
        <v>490</v>
      </c>
      <c r="C11" s="522" t="e">
        <v>#NAME?</v>
      </c>
      <c r="P11" s="523">
        <v>-4.7630262999999999</v>
      </c>
      <c r="Q11" s="523"/>
      <c r="R11" s="535">
        <v>-4.9403831</v>
      </c>
      <c r="S11" s="535">
        <v>-3.9248964000000002</v>
      </c>
      <c r="T11" s="535">
        <v>-0.697465</v>
      </c>
      <c r="U11" s="535">
        <v>3.2977002999999998</v>
      </c>
      <c r="V11" s="535">
        <v>1.6898029000000001</v>
      </c>
      <c r="W11" s="535">
        <v>1.1701608999999999</v>
      </c>
      <c r="X11" s="535">
        <v>1.4004835</v>
      </c>
      <c r="Y11" s="535">
        <v>0.7733063</v>
      </c>
    </row>
    <row r="12" spans="1:28" hidden="1">
      <c r="A12" s="522" t="s">
        <v>58</v>
      </c>
      <c r="B12" s="522" t="s">
        <v>489</v>
      </c>
      <c r="C12" s="522" t="e">
        <v>#NAME?</v>
      </c>
      <c r="P12" s="523">
        <v>-2.3076615999999999</v>
      </c>
      <c r="Q12" s="523"/>
      <c r="R12" s="535">
        <v>-2.0512342000000001</v>
      </c>
      <c r="S12" s="535">
        <v>-0.3586471</v>
      </c>
      <c r="T12" s="535">
        <v>-0.9353477</v>
      </c>
      <c r="U12" s="535">
        <v>-1.055747</v>
      </c>
      <c r="V12" s="535">
        <v>-1.508551</v>
      </c>
      <c r="W12" s="535">
        <v>-0.26153779999999999</v>
      </c>
      <c r="X12" s="535">
        <v>-1.243512</v>
      </c>
      <c r="Y12" s="535">
        <v>-1.8697550999999999</v>
      </c>
    </row>
    <row r="13" spans="1:28" hidden="1">
      <c r="A13" s="522" t="s">
        <v>59</v>
      </c>
      <c r="B13" s="522" t="s">
        <v>488</v>
      </c>
      <c r="C13" s="522" t="e">
        <v>#NAME?</v>
      </c>
      <c r="P13" s="523">
        <v>-3.0727107</v>
      </c>
      <c r="Q13" s="523"/>
      <c r="R13" s="535">
        <v>-3.3466461000000001</v>
      </c>
      <c r="S13" s="535">
        <v>-2.3172391999999999</v>
      </c>
      <c r="T13" s="535">
        <v>-1.9365877</v>
      </c>
      <c r="U13" s="535">
        <v>-1.3524111000000001</v>
      </c>
      <c r="V13" s="535">
        <v>-0.70274080000000005</v>
      </c>
      <c r="W13" s="535">
        <v>-0.34385169999999998</v>
      </c>
      <c r="X13" s="535">
        <v>-0.60118240000000001</v>
      </c>
      <c r="Y13" s="535">
        <v>-0.65115639999999997</v>
      </c>
    </row>
    <row r="14" spans="1:28" hidden="1">
      <c r="A14" s="522" t="s">
        <v>29</v>
      </c>
      <c r="B14" s="522" t="s">
        <v>487</v>
      </c>
      <c r="C14" s="522" t="e">
        <v>#NAME?</v>
      </c>
      <c r="P14" s="523">
        <v>0.5204974</v>
      </c>
      <c r="Q14" s="523"/>
      <c r="R14" s="535">
        <v>1.5591957999999999</v>
      </c>
      <c r="S14" s="535">
        <v>2.6319959000000002</v>
      </c>
      <c r="T14" s="535">
        <v>2.8100801</v>
      </c>
      <c r="U14" s="535">
        <v>1.9496017999999999</v>
      </c>
      <c r="V14" s="535">
        <v>1.6118087000000001</v>
      </c>
      <c r="W14" s="535">
        <v>1.8108888999999999</v>
      </c>
      <c r="X14" s="535">
        <v>1.8459781</v>
      </c>
      <c r="Y14" s="535">
        <v>0.79058550000000005</v>
      </c>
    </row>
    <row r="15" spans="1:28" hidden="1">
      <c r="A15" s="522" t="s">
        <v>31</v>
      </c>
      <c r="B15" s="522" t="s">
        <v>486</v>
      </c>
      <c r="C15" s="522" t="e">
        <v>#NAME?</v>
      </c>
      <c r="P15" s="523">
        <v>-3.0505697000000001</v>
      </c>
      <c r="Q15" s="523"/>
      <c r="R15" s="535">
        <v>-1.9316589</v>
      </c>
      <c r="S15" s="535">
        <v>-2.6604136999999999</v>
      </c>
      <c r="T15" s="535">
        <v>-1.6605957</v>
      </c>
      <c r="U15" s="535">
        <v>-2.6167592000000002</v>
      </c>
      <c r="V15" s="535">
        <v>-2.4930870999999999</v>
      </c>
      <c r="W15" s="535">
        <v>0.54573850000000002</v>
      </c>
      <c r="X15" s="535">
        <v>3.5295111000000001</v>
      </c>
      <c r="Y15" s="535">
        <v>0.63505199999999995</v>
      </c>
    </row>
    <row r="16" spans="1:28" hidden="1">
      <c r="A16" s="522" t="s">
        <v>33</v>
      </c>
      <c r="B16" s="522" t="s">
        <v>485</v>
      </c>
      <c r="C16" s="522" t="e">
        <v>#NAME?</v>
      </c>
      <c r="P16" s="523">
        <v>-3.4752979000000002</v>
      </c>
      <c r="Q16" s="523"/>
      <c r="R16" s="535">
        <v>-3.4490348000000002</v>
      </c>
      <c r="S16" s="535">
        <v>-2.0338946999999998</v>
      </c>
      <c r="T16" s="535">
        <v>-0.7470407</v>
      </c>
      <c r="U16" s="535">
        <v>-0.36437540000000002</v>
      </c>
      <c r="V16" s="535">
        <v>-0.9099391</v>
      </c>
      <c r="W16" s="535">
        <v>0.81353419999999999</v>
      </c>
      <c r="X16" s="535">
        <v>0.51597380000000004</v>
      </c>
      <c r="Y16" s="535">
        <v>-9.9366499999999996E-2</v>
      </c>
    </row>
    <row r="17" spans="1:25" hidden="1">
      <c r="A17" s="522" t="s">
        <v>35</v>
      </c>
      <c r="B17" s="522" t="s">
        <v>484</v>
      </c>
      <c r="C17" s="522" t="e">
        <v>#NAME?</v>
      </c>
      <c r="P17" s="523">
        <v>-3.1912904000000002</v>
      </c>
      <c r="Q17" s="523"/>
      <c r="R17" s="535">
        <v>-2.5692487000000002</v>
      </c>
      <c r="S17" s="535">
        <v>-1.8504874</v>
      </c>
      <c r="T17" s="535">
        <v>-1.7057572000000001</v>
      </c>
      <c r="U17" s="535">
        <v>-0.72190379999999998</v>
      </c>
      <c r="V17" s="535">
        <v>-9.0314699999999998E-2</v>
      </c>
      <c r="W17" s="535">
        <v>-0.86744010000000005</v>
      </c>
      <c r="X17" s="535">
        <v>-0.59976430000000003</v>
      </c>
      <c r="Y17" s="535">
        <v>-0.79042480000000004</v>
      </c>
    </row>
    <row r="18" spans="1:25" hidden="1">
      <c r="A18" s="522" t="s">
        <v>37</v>
      </c>
      <c r="B18" s="522" t="s">
        <v>483</v>
      </c>
      <c r="C18" s="522" t="e">
        <v>#NAME?</v>
      </c>
      <c r="P18" s="523">
        <v>-8.4971785000000004</v>
      </c>
      <c r="Q18" s="523"/>
      <c r="R18" s="535">
        <v>-6.6660123000000002</v>
      </c>
      <c r="S18" s="535">
        <v>-3.6275179999999998</v>
      </c>
      <c r="T18" s="535">
        <v>-3.0516421</v>
      </c>
      <c r="U18" s="535">
        <v>-1.7803608</v>
      </c>
      <c r="V18" s="535">
        <v>-2.3279404000000001</v>
      </c>
      <c r="W18" s="535">
        <v>-1.9533094</v>
      </c>
      <c r="X18" s="535">
        <v>-1.0519643000000001</v>
      </c>
      <c r="Y18" s="535">
        <v>-1.0544530000000001</v>
      </c>
    </row>
    <row r="19" spans="1:25" hidden="1">
      <c r="A19" s="522" t="s">
        <v>39</v>
      </c>
      <c r="B19" s="522" t="s">
        <v>482</v>
      </c>
      <c r="C19" s="522" t="e">
        <v>#NAME?</v>
      </c>
      <c r="P19" s="523">
        <v>-4.2688052000000001</v>
      </c>
      <c r="Q19" s="523"/>
      <c r="R19" s="535">
        <v>-4.4910715000000003</v>
      </c>
      <c r="S19" s="535">
        <v>-1.5677124</v>
      </c>
      <c r="T19" s="535">
        <v>-1.2137382000000001</v>
      </c>
      <c r="U19" s="535">
        <v>-2.0732392000000002</v>
      </c>
      <c r="V19" s="535">
        <v>-1.3468990999999999</v>
      </c>
      <c r="W19" s="535">
        <v>-1.1205548000000001</v>
      </c>
      <c r="X19" s="535">
        <v>-0.55392960000000002</v>
      </c>
      <c r="Y19" s="535">
        <v>-1.052397</v>
      </c>
    </row>
    <row r="20" spans="1:25" hidden="1">
      <c r="A20" s="522" t="s">
        <v>41</v>
      </c>
      <c r="B20" s="522" t="s">
        <v>481</v>
      </c>
      <c r="C20" s="522" t="e">
        <v>#NAME?</v>
      </c>
      <c r="P20" s="523">
        <v>-7.1071968999999999</v>
      </c>
      <c r="Q20" s="523"/>
      <c r="R20" s="535">
        <v>-4.1803577000000001</v>
      </c>
      <c r="S20" s="535">
        <v>-3.6050665999999998</v>
      </c>
      <c r="T20" s="535">
        <v>-1.6393787</v>
      </c>
      <c r="U20" s="535">
        <v>-2.1388859999999998</v>
      </c>
      <c r="V20" s="535">
        <v>-2.2171243</v>
      </c>
      <c r="W20" s="535">
        <v>-1.9549936000000001</v>
      </c>
      <c r="X20" s="535">
        <v>-1.0371893000000001</v>
      </c>
      <c r="Y20" s="535">
        <v>-1.1598911999999999</v>
      </c>
    </row>
    <row r="21" spans="1:25" hidden="1">
      <c r="A21" s="522" t="s">
        <v>43</v>
      </c>
      <c r="B21" s="522" t="s">
        <v>480</v>
      </c>
      <c r="C21" s="522" t="e">
        <v>#NAME?</v>
      </c>
      <c r="P21" s="523">
        <v>-1.078471</v>
      </c>
      <c r="Q21" s="523"/>
      <c r="R21" s="535">
        <v>-0.84020300000000003</v>
      </c>
      <c r="S21" s="535">
        <v>-1.1249735000000001</v>
      </c>
      <c r="T21" s="535">
        <v>-1.1308543</v>
      </c>
      <c r="U21" s="535">
        <v>-1.5098939</v>
      </c>
      <c r="V21" s="535">
        <v>-0.85479689999999997</v>
      </c>
      <c r="W21" s="535">
        <v>-0.65025940000000004</v>
      </c>
      <c r="X21" s="535">
        <v>-0.1422543</v>
      </c>
      <c r="Y21" s="535">
        <v>-0.81842780000000004</v>
      </c>
    </row>
    <row r="22" spans="1:25" hidden="1">
      <c r="P22" s="523"/>
      <c r="Q22" s="523"/>
      <c r="R22" s="535"/>
      <c r="S22" s="535"/>
      <c r="T22" s="535"/>
      <c r="U22" s="535"/>
      <c r="V22" s="535"/>
      <c r="W22" s="535"/>
      <c r="X22" s="535"/>
      <c r="Y22" s="535"/>
    </row>
    <row r="23" spans="1:25">
      <c r="P23" s="523"/>
      <c r="Q23" s="523"/>
      <c r="R23" s="535"/>
      <c r="S23" s="535"/>
      <c r="T23" s="535"/>
      <c r="U23" s="535"/>
      <c r="V23" s="535"/>
      <c r="W23" s="535"/>
      <c r="X23" s="535"/>
      <c r="Y23" s="535"/>
    </row>
    <row r="24" spans="1:25">
      <c r="A24" s="521"/>
      <c r="B24" s="521" t="s">
        <v>630</v>
      </c>
      <c r="C24" s="521"/>
      <c r="D24" s="521"/>
      <c r="E24" s="521"/>
      <c r="F24" s="521"/>
      <c r="G24" s="521"/>
      <c r="H24" s="521"/>
      <c r="I24" s="521"/>
      <c r="J24" s="521"/>
      <c r="K24" s="521"/>
      <c r="L24" s="521"/>
      <c r="M24" s="521"/>
      <c r="N24" s="521"/>
      <c r="O24" s="521"/>
      <c r="P24" s="521"/>
      <c r="Q24" s="521"/>
      <c r="R24" s="534"/>
      <c r="S24" s="534"/>
      <c r="T24" s="534"/>
      <c r="U24" s="534"/>
      <c r="V24" s="534"/>
      <c r="W24" s="534"/>
      <c r="X24" s="534"/>
      <c r="Y24" s="534"/>
    </row>
    <row r="26" spans="1:25" ht="15.75" thickBot="1">
      <c r="Q26" s="651"/>
      <c r="R26" s="557">
        <v>2011</v>
      </c>
      <c r="S26" s="557">
        <v>2012</v>
      </c>
      <c r="T26" s="557">
        <v>2013</v>
      </c>
      <c r="U26" s="557">
        <v>2014</v>
      </c>
      <c r="V26" s="557">
        <v>2015</v>
      </c>
      <c r="W26" s="557">
        <v>2016</v>
      </c>
      <c r="X26" s="557">
        <v>2017</v>
      </c>
      <c r="Y26" s="532">
        <v>2018</v>
      </c>
    </row>
    <row r="27" spans="1:25" ht="15.75" thickTop="1">
      <c r="Q27" s="558" t="s">
        <v>8</v>
      </c>
      <c r="R27" s="559">
        <v>-4.5254171000000003</v>
      </c>
      <c r="S27" s="559">
        <v>-4.0207756000000003</v>
      </c>
      <c r="T27" s="559">
        <v>-3.8061362999999999</v>
      </c>
      <c r="U27" s="559">
        <v>-3.6662542</v>
      </c>
      <c r="V27" s="559">
        <v>-2.9618562000000002</v>
      </c>
      <c r="W27" s="559">
        <v>-2.1342932999999999</v>
      </c>
      <c r="X27" s="559">
        <v>-1.2998228999999999</v>
      </c>
      <c r="Y27" s="536">
        <v>-1.3831116000000001</v>
      </c>
    </row>
    <row r="28" spans="1:25">
      <c r="Q28" s="558" t="s">
        <v>70</v>
      </c>
      <c r="R28" s="559">
        <v>-0.6213557999999999</v>
      </c>
      <c r="S28" s="559">
        <v>0.43959490000000001</v>
      </c>
      <c r="T28" s="559">
        <v>0.81974729999999996</v>
      </c>
      <c r="U28" s="559">
        <v>1.6051215999999999</v>
      </c>
      <c r="V28" s="559">
        <v>1.6379699000000001</v>
      </c>
      <c r="W28" s="559">
        <v>1.6201542</v>
      </c>
      <c r="X28" s="559">
        <v>1.9726564</v>
      </c>
      <c r="Y28" s="536">
        <v>1.6717550000000001</v>
      </c>
    </row>
    <row r="29" spans="1:25">
      <c r="Q29" s="558" t="s">
        <v>90</v>
      </c>
      <c r="R29" s="559">
        <v>8.9172500000000002E-2</v>
      </c>
      <c r="S29" s="559">
        <v>-1.3542500000000001E-2</v>
      </c>
      <c r="T29" s="559">
        <v>-0.59954130000000005</v>
      </c>
      <c r="U29" s="559">
        <v>-3.3889500000000003E-2</v>
      </c>
      <c r="V29" s="559">
        <v>-1.80635E-2</v>
      </c>
      <c r="W29" s="559">
        <v>-0.36979139999999999</v>
      </c>
      <c r="X29" s="559">
        <v>-0.70700500000000011</v>
      </c>
      <c r="Y29" s="536">
        <v>-0.79086250000000002</v>
      </c>
    </row>
    <row r="30" spans="1:25">
      <c r="Q30" s="558" t="s">
        <v>71</v>
      </c>
      <c r="R30" s="559">
        <v>-7.5825858999999998</v>
      </c>
      <c r="S30" s="559">
        <v>-5.9735905999999996</v>
      </c>
      <c r="T30" s="559">
        <v>-3.9433008000000003</v>
      </c>
      <c r="U30" s="559">
        <v>-3.613845</v>
      </c>
      <c r="V30" s="559">
        <v>-1.5139986000000001</v>
      </c>
      <c r="W30" s="559">
        <v>-0.30302580000000001</v>
      </c>
      <c r="X30" s="559">
        <v>0.4214117</v>
      </c>
      <c r="Y30" s="536">
        <v>-0.13210089999999997</v>
      </c>
    </row>
    <row r="31" spans="1:25">
      <c r="Q31" s="558" t="s">
        <v>73</v>
      </c>
      <c r="R31" s="559">
        <v>-6.2728235000000003</v>
      </c>
      <c r="S31" s="559">
        <v>-3.1451050999999999</v>
      </c>
      <c r="T31" s="559">
        <v>-1.7062447999999999</v>
      </c>
      <c r="U31" s="559">
        <v>-1.4975636000000001</v>
      </c>
      <c r="V31" s="559">
        <v>-2.3984174999999999</v>
      </c>
      <c r="W31" s="559">
        <v>-3.3010104</v>
      </c>
      <c r="X31" s="559">
        <v>-2.9647967</v>
      </c>
      <c r="Y31" s="536">
        <v>-3.2665943</v>
      </c>
    </row>
    <row r="32" spans="1:25">
      <c r="Q32" s="558" t="s">
        <v>74</v>
      </c>
      <c r="R32" s="559">
        <v>-4.9796950000000004</v>
      </c>
      <c r="S32" s="559">
        <v>-4.2893923999999997</v>
      </c>
      <c r="T32" s="559">
        <v>-3.3606541999999999</v>
      </c>
      <c r="U32" s="559">
        <v>-2.9930359000000002</v>
      </c>
      <c r="V32" s="559">
        <v>-2.3421259999999999</v>
      </c>
      <c r="W32" s="559">
        <v>-2.1738604000000001</v>
      </c>
      <c r="X32" s="559">
        <v>-1.6714421000000002</v>
      </c>
      <c r="Y32" s="536">
        <v>-1.7063437000000001</v>
      </c>
    </row>
    <row r="33" spans="17:25">
      <c r="Q33" s="558" t="s">
        <v>75</v>
      </c>
      <c r="R33" s="559">
        <v>-3.3145489000000001</v>
      </c>
      <c r="S33" s="559">
        <v>-1.3093678</v>
      </c>
      <c r="T33" s="559">
        <v>-0.65995179999999998</v>
      </c>
      <c r="U33" s="559">
        <v>-0.78095610000000004</v>
      </c>
      <c r="V33" s="559">
        <v>-0.56978859999999998</v>
      </c>
      <c r="W33" s="559">
        <v>-1.417138</v>
      </c>
      <c r="X33" s="559">
        <v>-1.6820957000000001</v>
      </c>
      <c r="Y33" s="536">
        <v>-1.7049232000000001</v>
      </c>
    </row>
    <row r="34" spans="17:25">
      <c r="Q34" s="558" t="s">
        <v>76</v>
      </c>
      <c r="R34" s="559">
        <v>-4.9403831</v>
      </c>
      <c r="S34" s="559">
        <v>-3.9248964000000002</v>
      </c>
      <c r="T34" s="559">
        <v>-0.697465</v>
      </c>
      <c r="U34" s="559">
        <v>3.2977002999999998</v>
      </c>
      <c r="V34" s="559">
        <v>1.6898029000000001</v>
      </c>
      <c r="W34" s="559">
        <v>1.1701608999999999</v>
      </c>
      <c r="X34" s="559">
        <v>1.4004835</v>
      </c>
      <c r="Y34" s="536">
        <v>0.7733063</v>
      </c>
    </row>
    <row r="35" spans="17:25">
      <c r="Q35" s="558" t="s">
        <v>91</v>
      </c>
      <c r="R35" s="559">
        <v>-1.0512342000000001</v>
      </c>
      <c r="S35" s="559">
        <v>0.1413529</v>
      </c>
      <c r="T35" s="559">
        <v>-0.4353477</v>
      </c>
      <c r="U35" s="559">
        <v>-5.5746999999999991E-2</v>
      </c>
      <c r="V35" s="559">
        <v>-0.50855099999999998</v>
      </c>
      <c r="W35" s="559">
        <v>0.73846220000000007</v>
      </c>
      <c r="X35" s="581">
        <v>-0.24351199999999995</v>
      </c>
      <c r="Y35" s="536">
        <v>-0.86975509999999989</v>
      </c>
    </row>
    <row r="36" spans="17:25">
      <c r="Q36" s="558" t="s">
        <v>92</v>
      </c>
      <c r="R36" s="559">
        <v>-3.8466461000000001</v>
      </c>
      <c r="S36" s="559">
        <v>-2.8172391999999999</v>
      </c>
      <c r="T36" s="559">
        <v>-0.93658770000000002</v>
      </c>
      <c r="U36" s="559">
        <v>-0.35241110000000009</v>
      </c>
      <c r="V36" s="559">
        <v>0.29725919999999995</v>
      </c>
      <c r="W36" s="559">
        <v>0.65614830000000002</v>
      </c>
      <c r="X36" s="559">
        <v>0.39881759999999999</v>
      </c>
      <c r="Y36" s="536">
        <v>0.34884360000000003</v>
      </c>
    </row>
    <row r="37" spans="17:25">
      <c r="Q37" s="558" t="s">
        <v>77</v>
      </c>
      <c r="R37" s="559">
        <v>1.0591957999999999</v>
      </c>
      <c r="S37" s="559">
        <v>2.1319959000000002</v>
      </c>
      <c r="T37" s="559">
        <v>2.3100801</v>
      </c>
      <c r="U37" s="559">
        <v>1.4496017999999999</v>
      </c>
      <c r="V37" s="559">
        <v>1.1118087000000001</v>
      </c>
      <c r="W37" s="559">
        <v>2.3108889000000001</v>
      </c>
      <c r="X37" s="559">
        <v>2.3459781</v>
      </c>
      <c r="Y37" s="536">
        <v>1.2905855000000002</v>
      </c>
    </row>
    <row r="38" spans="17:25">
      <c r="Q38" s="558" t="s">
        <v>78</v>
      </c>
      <c r="R38" s="559">
        <v>-1.9316589</v>
      </c>
      <c r="S38" s="559">
        <v>-2.6604136999999999</v>
      </c>
      <c r="T38" s="559">
        <v>-1.6605957</v>
      </c>
      <c r="U38" s="559">
        <v>-2.6167592000000002</v>
      </c>
      <c r="V38" s="559">
        <v>-2.4930870999999999</v>
      </c>
      <c r="W38" s="559">
        <v>0.54573850000000002</v>
      </c>
      <c r="X38" s="559">
        <v>3.5295111000000001</v>
      </c>
      <c r="Y38" s="536">
        <v>0.63505199999999995</v>
      </c>
    </row>
    <row r="39" spans="17:25">
      <c r="Q39" s="558" t="s">
        <v>79</v>
      </c>
      <c r="R39" s="559">
        <v>-2.9490348000000002</v>
      </c>
      <c r="S39" s="559">
        <v>-1.5338946999999998</v>
      </c>
      <c r="T39" s="559">
        <v>-0.2470407</v>
      </c>
      <c r="U39" s="559">
        <v>0.13562459999999998</v>
      </c>
      <c r="V39" s="559">
        <v>-0.4099391</v>
      </c>
      <c r="W39" s="559">
        <v>1.3135341999999999</v>
      </c>
      <c r="X39" s="559">
        <v>1.0159738</v>
      </c>
      <c r="Y39" s="536">
        <v>0.40063349999999998</v>
      </c>
    </row>
    <row r="40" spans="17:25">
      <c r="Q40" s="558" t="s">
        <v>80</v>
      </c>
      <c r="R40" s="559">
        <v>-2.5692487000000002</v>
      </c>
      <c r="S40" s="559">
        <v>-1.8504874</v>
      </c>
      <c r="T40" s="559">
        <v>-1.2557572000000001</v>
      </c>
      <c r="U40" s="559">
        <v>-0.27190379999999997</v>
      </c>
      <c r="V40" s="559">
        <v>0.35968529999999999</v>
      </c>
      <c r="W40" s="559">
        <v>-0.41744010000000004</v>
      </c>
      <c r="X40" s="559">
        <v>-9.9764300000000028E-2</v>
      </c>
      <c r="Y40" s="536">
        <v>-0.29042480000000004</v>
      </c>
    </row>
    <row r="41" spans="17:25">
      <c r="Q41" s="558" t="s">
        <v>81</v>
      </c>
      <c r="R41" s="559">
        <v>-6.1660123000000002</v>
      </c>
      <c r="S41" s="559">
        <v>-3.1275179999999998</v>
      </c>
      <c r="T41" s="559">
        <v>-2.5516421</v>
      </c>
      <c r="U41" s="559">
        <v>-1.2803608</v>
      </c>
      <c r="V41" s="559">
        <v>-1.8279404000000001</v>
      </c>
      <c r="W41" s="559">
        <v>-2.2033094000000002</v>
      </c>
      <c r="X41" s="559">
        <v>-1.3519643000000001</v>
      </c>
      <c r="Y41" s="536">
        <v>-1.3544530000000001</v>
      </c>
    </row>
    <row r="42" spans="17:25">
      <c r="Q42" s="558" t="s">
        <v>82</v>
      </c>
      <c r="R42" s="559">
        <v>-4.4910715000000003</v>
      </c>
      <c r="S42" s="559">
        <v>-1.5677124</v>
      </c>
      <c r="T42" s="559">
        <v>-1.2137382000000001</v>
      </c>
      <c r="U42" s="559">
        <v>-2.0732392000000002</v>
      </c>
      <c r="V42" s="559">
        <v>-1.3468990999999999</v>
      </c>
      <c r="W42" s="559">
        <v>-1.1205548000000001</v>
      </c>
      <c r="X42" s="559">
        <v>-0.85392960000000007</v>
      </c>
      <c r="Y42" s="536">
        <v>-1.3523970000000001</v>
      </c>
    </row>
    <row r="43" spans="17:25">
      <c r="Q43" s="558" t="s">
        <v>83</v>
      </c>
      <c r="R43" s="559">
        <v>-4.1803577000000001</v>
      </c>
      <c r="S43" s="559">
        <v>-3.6050665999999998</v>
      </c>
      <c r="T43" s="559">
        <v>-1.1393787</v>
      </c>
      <c r="U43" s="559">
        <v>-1.6388859999999998</v>
      </c>
      <c r="V43" s="559">
        <v>-1.7171243</v>
      </c>
      <c r="W43" s="559">
        <v>-1.4549936000000001</v>
      </c>
      <c r="X43" s="559">
        <v>-0.53718930000000009</v>
      </c>
      <c r="Y43" s="536">
        <v>-0.6598911999999999</v>
      </c>
    </row>
    <row r="44" spans="17:25" ht="15.75" thickBot="1">
      <c r="Q44" s="560" t="s">
        <v>84</v>
      </c>
      <c r="R44" s="561">
        <v>-1.340203</v>
      </c>
      <c r="S44" s="561">
        <v>-1.6249735000000001</v>
      </c>
      <c r="T44" s="561">
        <v>-0.63085429999999998</v>
      </c>
      <c r="U44" s="561">
        <v>-1.0098939</v>
      </c>
      <c r="V44" s="561">
        <v>-0.35479689999999997</v>
      </c>
      <c r="W44" s="561">
        <v>-0.15025940000000004</v>
      </c>
      <c r="X44" s="561">
        <v>0.3577457</v>
      </c>
      <c r="Y44" s="537">
        <v>-0.31842780000000004</v>
      </c>
    </row>
    <row r="45" spans="17:25" ht="15.75" thickTop="1"/>
  </sheetData>
  <conditionalFormatting sqref="R27:Y34 R36:Y44 R35:W35 Y35">
    <cfRule type="expression" dxfId="431" priority="1">
      <formula>R27&lt;-0.2</formula>
    </cfRule>
    <cfRule type="expression" dxfId="430" priority="2">
      <formula>R27&gt;=-0.2</formula>
    </cfRule>
  </conditionalFormatting>
  <conditionalFormatting sqref="R27:Y34 R36:Y44 R35:W35 Y35">
    <cfRule type="cellIs" dxfId="429" priority="3" operator="lessThan">
      <formula>0</formula>
    </cfRule>
  </conditionalFormatting>
  <pageMargins left="0.7" right="0.7" top="0.75" bottom="0.75" header="0.3" footer="0.3"/>
  <pageSetup paperSize="9" orientation="portrait" horizontalDpi="4294967294" verticalDpi="429496729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A27"/>
  <sheetViews>
    <sheetView topLeftCell="B1" zoomScaleNormal="100" zoomScaleSheetLayoutView="100" workbookViewId="0">
      <selection activeCell="G4" sqref="G4"/>
    </sheetView>
  </sheetViews>
  <sheetFormatPr baseColWidth="10" defaultColWidth="9.33203125" defaultRowHeight="12" customHeight="1" outlineLevelCol="1"/>
  <cols>
    <col min="1" max="2" width="2.83203125" style="525" customWidth="1"/>
    <col min="3" max="3" width="15.83203125" style="526" customWidth="1"/>
    <col min="4" max="4" width="6.33203125" style="526" hidden="1" customWidth="1" outlineLevel="1"/>
    <col min="5" max="5" width="10.1640625" style="526" hidden="1" customWidth="1" outlineLevel="1"/>
    <col min="6" max="6" width="29.83203125" style="526" hidden="1" customWidth="1" outlineLevel="1"/>
    <col min="7" max="7" width="10.1640625" style="526" customWidth="1" collapsed="1"/>
    <col min="8" max="8" width="29.5" style="526" hidden="1" customWidth="1" outlineLevel="1"/>
    <col min="9" max="9" width="11.5" style="526" customWidth="1" collapsed="1"/>
    <col min="10" max="10" width="33.83203125" style="526" hidden="1" customWidth="1" outlineLevel="1"/>
    <col min="11" max="11" width="10.1640625" style="526" customWidth="1" collapsed="1"/>
    <col min="12" max="12" width="31.33203125" style="526" hidden="1" customWidth="1" outlineLevel="1"/>
    <col min="13" max="13" width="11" style="526" customWidth="1" collapsed="1"/>
    <col min="14" max="14" width="27.33203125" style="526" hidden="1" customWidth="1" outlineLevel="1"/>
    <col min="15" max="15" width="11" style="526" customWidth="1" collapsed="1"/>
    <col min="16" max="16" width="22.5" style="526" hidden="1" customWidth="1" outlineLevel="1"/>
    <col min="17" max="17" width="11" style="526" customWidth="1" collapsed="1"/>
    <col min="18" max="18" width="13.33203125" style="526" hidden="1" customWidth="1" outlineLevel="1"/>
    <col min="19" max="19" width="11" style="526" customWidth="1" collapsed="1"/>
    <col min="20" max="20" width="14.1640625" style="526" hidden="1" customWidth="1" outlineLevel="1"/>
    <col min="21" max="21" width="11" style="526" customWidth="1" collapsed="1"/>
    <col min="22" max="22" width="13.1640625" style="526" hidden="1" customWidth="1" outlineLevel="1"/>
    <col min="23" max="23" width="11" style="526" customWidth="1" collapsed="1"/>
    <col min="24" max="24" width="18.6640625" style="526" hidden="1" customWidth="1" outlineLevel="1"/>
    <col min="25" max="25" width="11" style="526" customWidth="1" collapsed="1"/>
    <col min="26" max="26" width="39.6640625" style="526" hidden="1" customWidth="1" outlineLevel="1"/>
    <col min="27" max="27" width="11" style="526" customWidth="1" collapsed="1"/>
    <col min="28" max="16384" width="9.33203125" style="526"/>
  </cols>
  <sheetData>
    <row r="1" spans="1:15" s="452" customFormat="1" ht="12" customHeight="1">
      <c r="A1" s="524"/>
      <c r="B1" s="524"/>
    </row>
    <row r="2" spans="1:15" ht="12" customHeight="1">
      <c r="G2" s="527" t="s">
        <v>631</v>
      </c>
    </row>
    <row r="3" spans="1:15" ht="12" customHeight="1" thickBot="1">
      <c r="C3" s="562"/>
      <c r="D3" s="562"/>
      <c r="E3" s="562"/>
      <c r="F3" s="562"/>
      <c r="G3" s="563">
        <v>2014</v>
      </c>
      <c r="H3" s="563"/>
      <c r="I3" s="563">
        <v>2015</v>
      </c>
      <c r="J3" s="563"/>
      <c r="K3" s="563">
        <v>2016</v>
      </c>
      <c r="L3" s="563"/>
      <c r="M3" s="563">
        <v>2017</v>
      </c>
      <c r="N3" s="563"/>
      <c r="O3" s="563">
        <v>2018</v>
      </c>
    </row>
    <row r="4" spans="1:15" ht="12" customHeight="1" thickTop="1">
      <c r="C4" s="564" t="s">
        <v>8</v>
      </c>
      <c r="D4" s="565"/>
      <c r="E4" s="565"/>
      <c r="F4" s="565"/>
      <c r="G4" s="566"/>
      <c r="H4" s="567"/>
      <c r="I4" s="568"/>
      <c r="J4" s="567"/>
      <c r="K4" s="566"/>
      <c r="L4" s="567"/>
      <c r="M4" s="568"/>
      <c r="N4" s="567"/>
      <c r="O4" s="568"/>
    </row>
    <row r="5" spans="1:15" ht="12" customHeight="1">
      <c r="C5" s="564" t="s">
        <v>70</v>
      </c>
      <c r="D5" s="565"/>
      <c r="E5" s="565"/>
      <c r="F5" s="565"/>
      <c r="G5" s="569"/>
      <c r="H5" s="567"/>
      <c r="I5" s="569"/>
      <c r="J5" s="567"/>
      <c r="K5" s="569"/>
      <c r="L5" s="567"/>
      <c r="M5" s="569"/>
      <c r="N5" s="567"/>
      <c r="O5" s="569"/>
    </row>
    <row r="6" spans="1:15" ht="12" customHeight="1">
      <c r="C6" s="564" t="s">
        <v>90</v>
      </c>
      <c r="D6" s="565"/>
      <c r="E6" s="565"/>
      <c r="F6" s="565"/>
      <c r="G6" s="569"/>
      <c r="H6" s="567"/>
      <c r="I6" s="566"/>
      <c r="J6" s="567"/>
      <c r="K6" s="569"/>
      <c r="L6" s="567"/>
      <c r="M6" s="569"/>
      <c r="N6" s="567"/>
      <c r="O6" s="566"/>
    </row>
    <row r="7" spans="1:15" ht="12" customHeight="1">
      <c r="C7" s="564" t="s">
        <v>71</v>
      </c>
      <c r="D7" s="565"/>
      <c r="E7" s="565"/>
      <c r="F7" s="565"/>
      <c r="G7" s="570"/>
      <c r="H7" s="567"/>
      <c r="I7" s="569"/>
      <c r="J7" s="567"/>
      <c r="K7" s="566"/>
      <c r="L7" s="567"/>
      <c r="M7" s="566"/>
      <c r="N7" s="567"/>
      <c r="O7" s="566"/>
    </row>
    <row r="8" spans="1:15" ht="12" customHeight="1">
      <c r="C8" s="564" t="s">
        <v>72</v>
      </c>
      <c r="D8" s="565"/>
      <c r="E8" s="565"/>
      <c r="F8" s="565"/>
      <c r="G8" s="570"/>
      <c r="H8" s="570"/>
      <c r="I8" s="570"/>
      <c r="J8" s="570"/>
      <c r="K8" s="570"/>
      <c r="L8" s="570"/>
      <c r="M8" s="570"/>
      <c r="N8" s="570"/>
      <c r="O8" s="570"/>
    </row>
    <row r="9" spans="1:15" ht="12" customHeight="1">
      <c r="C9" s="564" t="s">
        <v>73</v>
      </c>
      <c r="D9" s="565"/>
      <c r="E9" s="565"/>
      <c r="F9" s="565"/>
      <c r="G9" s="568"/>
      <c r="H9" s="567"/>
      <c r="I9" s="568"/>
      <c r="J9" s="567"/>
      <c r="K9" s="568"/>
      <c r="L9" s="567"/>
      <c r="M9" s="568"/>
      <c r="N9" s="567"/>
      <c r="O9" s="566"/>
    </row>
    <row r="10" spans="1:15" ht="12" customHeight="1">
      <c r="C10" s="564" t="s">
        <v>74</v>
      </c>
      <c r="D10" s="565"/>
      <c r="E10" s="565"/>
      <c r="F10" s="565"/>
      <c r="G10" s="566"/>
      <c r="H10" s="567"/>
      <c r="I10" s="568"/>
      <c r="J10" s="567"/>
      <c r="K10" s="566"/>
      <c r="L10" s="567"/>
      <c r="M10" s="566"/>
      <c r="N10" s="567"/>
      <c r="O10" s="568"/>
    </row>
    <row r="11" spans="1:15" ht="12" customHeight="1">
      <c r="C11" s="564" t="s">
        <v>75</v>
      </c>
      <c r="D11" s="565"/>
      <c r="E11" s="565"/>
      <c r="F11" s="565"/>
      <c r="G11" s="568"/>
      <c r="H11" s="567"/>
      <c r="I11" s="568"/>
      <c r="J11" s="567"/>
      <c r="K11" s="568"/>
      <c r="L11" s="567"/>
      <c r="M11" s="568"/>
      <c r="N11" s="567"/>
      <c r="O11" s="568"/>
    </row>
    <row r="12" spans="1:15" ht="12" customHeight="1">
      <c r="C12" s="564" t="s">
        <v>76</v>
      </c>
      <c r="D12" s="565"/>
      <c r="E12" s="565"/>
      <c r="F12" s="565"/>
      <c r="G12" s="570"/>
      <c r="H12" s="570"/>
      <c r="I12" s="570"/>
      <c r="J12" s="570"/>
      <c r="K12" s="570"/>
      <c r="L12" s="567"/>
      <c r="M12" s="568"/>
      <c r="N12" s="567"/>
      <c r="O12" s="566"/>
    </row>
    <row r="13" spans="1:15" ht="12" customHeight="1">
      <c r="C13" s="564" t="s">
        <v>91</v>
      </c>
      <c r="D13" s="565"/>
      <c r="E13" s="565"/>
      <c r="F13" s="565"/>
      <c r="G13" s="567"/>
      <c r="H13" s="567"/>
      <c r="I13" s="566"/>
      <c r="J13" s="567"/>
      <c r="K13" s="566"/>
      <c r="L13" s="567"/>
      <c r="M13" s="566"/>
      <c r="N13" s="567"/>
      <c r="O13" s="569"/>
    </row>
    <row r="14" spans="1:15" ht="12" customHeight="1">
      <c r="C14" s="564" t="s">
        <v>92</v>
      </c>
      <c r="D14" s="565"/>
      <c r="E14" s="565"/>
      <c r="F14" s="565"/>
      <c r="G14" s="570"/>
      <c r="H14" s="570"/>
      <c r="I14" s="570"/>
      <c r="J14" s="567"/>
      <c r="K14" s="568"/>
      <c r="L14" s="567"/>
      <c r="M14" s="568"/>
      <c r="N14" s="567"/>
      <c r="O14" s="569"/>
    </row>
    <row r="15" spans="1:15" ht="12" customHeight="1">
      <c r="C15" s="564" t="s">
        <v>77</v>
      </c>
      <c r="D15" s="565"/>
      <c r="E15" s="565"/>
      <c r="F15" s="565"/>
      <c r="G15" s="568"/>
      <c r="H15" s="567"/>
      <c r="I15" s="569"/>
      <c r="J15" s="567"/>
      <c r="K15" s="569"/>
      <c r="L15" s="567"/>
      <c r="M15" s="569"/>
      <c r="N15" s="567"/>
      <c r="O15" s="569"/>
    </row>
    <row r="16" spans="1:15" ht="12" customHeight="1">
      <c r="C16" s="564" t="s">
        <v>78</v>
      </c>
      <c r="D16" s="565"/>
      <c r="E16" s="565"/>
      <c r="F16" s="565"/>
      <c r="G16" s="568"/>
      <c r="H16" s="567"/>
      <c r="I16" s="568"/>
      <c r="J16" s="567"/>
      <c r="K16" s="566"/>
      <c r="L16" s="567"/>
      <c r="M16" s="566"/>
      <c r="N16" s="567"/>
      <c r="O16" s="566"/>
    </row>
    <row r="17" spans="3:15" ht="12" customHeight="1">
      <c r="C17" s="564" t="s">
        <v>79</v>
      </c>
      <c r="D17" s="565"/>
      <c r="E17" s="565"/>
      <c r="F17" s="565"/>
      <c r="G17" s="566"/>
      <c r="H17" s="567"/>
      <c r="I17" s="569"/>
      <c r="J17" s="567"/>
      <c r="K17" s="569"/>
      <c r="L17" s="567"/>
      <c r="M17" s="569"/>
      <c r="N17" s="567"/>
      <c r="O17" s="569"/>
    </row>
    <row r="18" spans="3:15" ht="12" customHeight="1">
      <c r="C18" s="564" t="s">
        <v>80</v>
      </c>
      <c r="D18" s="565"/>
      <c r="E18" s="565"/>
      <c r="F18" s="565"/>
      <c r="G18" s="566"/>
      <c r="H18" s="567"/>
      <c r="I18" s="568"/>
      <c r="J18" s="567"/>
      <c r="K18" s="568"/>
      <c r="L18" s="567"/>
      <c r="M18" s="566"/>
      <c r="N18" s="567"/>
      <c r="O18" s="566"/>
    </row>
    <row r="19" spans="3:15" ht="12" customHeight="1">
      <c r="C19" s="564" t="s">
        <v>81</v>
      </c>
      <c r="D19" s="565"/>
      <c r="E19" s="565"/>
      <c r="F19" s="565"/>
      <c r="G19" s="567"/>
      <c r="H19" s="567"/>
      <c r="I19" s="568"/>
      <c r="J19" s="567"/>
      <c r="K19" s="568"/>
      <c r="L19" s="567"/>
      <c r="M19" s="568"/>
      <c r="N19" s="567"/>
      <c r="O19" s="568"/>
    </row>
    <row r="20" spans="3:15" ht="12" customHeight="1">
      <c r="C20" s="564" t="s">
        <v>82</v>
      </c>
      <c r="D20" s="565"/>
      <c r="E20" s="565"/>
      <c r="F20" s="565"/>
      <c r="G20" s="566"/>
      <c r="H20" s="567"/>
      <c r="I20" s="566"/>
      <c r="J20" s="567"/>
      <c r="K20" s="566"/>
      <c r="L20" s="567"/>
      <c r="M20" s="568"/>
      <c r="N20" s="567"/>
      <c r="O20" s="568"/>
    </row>
    <row r="21" spans="3:15" ht="12" customHeight="1">
      <c r="C21" s="564" t="s">
        <v>83</v>
      </c>
      <c r="D21" s="565"/>
      <c r="E21" s="565"/>
      <c r="F21" s="565"/>
      <c r="G21" s="566"/>
      <c r="H21" s="567"/>
      <c r="I21" s="569"/>
      <c r="J21" s="567"/>
      <c r="K21" s="569"/>
      <c r="L21" s="567"/>
      <c r="M21" s="569"/>
      <c r="N21" s="567"/>
      <c r="O21" s="566"/>
    </row>
    <row r="22" spans="3:15" ht="12" customHeight="1" thickBot="1">
      <c r="C22" s="571" t="s">
        <v>84</v>
      </c>
      <c r="D22" s="572"/>
      <c r="E22" s="572"/>
      <c r="F22" s="572"/>
      <c r="G22" s="573"/>
      <c r="H22" s="572"/>
      <c r="I22" s="574"/>
      <c r="J22" s="572"/>
      <c r="K22" s="574"/>
      <c r="L22" s="572"/>
      <c r="M22" s="573"/>
      <c r="N22" s="572"/>
      <c r="O22" s="575"/>
    </row>
    <row r="23" spans="3:15" ht="12" customHeight="1" thickTop="1">
      <c r="C23" s="524"/>
      <c r="D23" s="524"/>
      <c r="E23" s="524"/>
      <c r="F23" s="524"/>
      <c r="G23" s="525"/>
      <c r="H23" s="525"/>
      <c r="I23" s="525"/>
      <c r="J23" s="525"/>
      <c r="K23" s="525"/>
      <c r="L23" s="525"/>
      <c r="M23" s="525"/>
      <c r="N23" s="525"/>
      <c r="O23" s="525"/>
    </row>
    <row r="24" spans="3:15" ht="12" customHeight="1">
      <c r="C24" s="525"/>
      <c r="G24" s="525"/>
      <c r="H24" s="525"/>
      <c r="I24" s="525"/>
      <c r="J24" s="525"/>
      <c r="K24" s="525"/>
      <c r="L24" s="525"/>
      <c r="M24" s="525"/>
      <c r="N24" s="525"/>
      <c r="O24" s="525"/>
    </row>
    <row r="25" spans="3:15" ht="12" customHeight="1">
      <c r="C25" s="525"/>
      <c r="G25" s="525"/>
      <c r="H25" s="525"/>
      <c r="I25" s="525"/>
      <c r="J25" s="525"/>
      <c r="K25" s="525"/>
      <c r="L25" s="525"/>
      <c r="M25" s="525"/>
      <c r="N25" s="525"/>
      <c r="O25" s="525"/>
    </row>
    <row r="26" spans="3:15" ht="12" customHeight="1">
      <c r="C26" s="525"/>
      <c r="G26" s="525"/>
      <c r="H26" s="525"/>
      <c r="I26" s="525"/>
      <c r="J26" s="525"/>
      <c r="K26" s="525"/>
      <c r="L26" s="525"/>
      <c r="M26" s="525"/>
      <c r="N26" s="525"/>
      <c r="O26" s="525"/>
    </row>
    <row r="27" spans="3:15" ht="12" customHeight="1">
      <c r="G27" s="525"/>
      <c r="H27" s="525"/>
      <c r="I27" s="525"/>
      <c r="J27" s="525"/>
      <c r="K27" s="525"/>
      <c r="L27" s="525"/>
      <c r="M27" s="525"/>
    </row>
  </sheetData>
  <pageMargins left="0.75" right="0.75" top="1" bottom="1" header="0.5" footer="0.5"/>
  <pageSetup paperSize="9" scale="1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dimension ref="A1:R19"/>
  <sheetViews>
    <sheetView topLeftCell="A4" workbookViewId="0">
      <selection activeCell="J19" sqref="J19"/>
    </sheetView>
  </sheetViews>
  <sheetFormatPr baseColWidth="10" defaultColWidth="9.33203125" defaultRowHeight="12.75"/>
  <cols>
    <col min="1" max="1" width="12.6640625" customWidth="1"/>
    <col min="2" max="2" width="8" style="408" hidden="1" customWidth="1"/>
    <col min="3" max="3" width="8.5" style="408" hidden="1" customWidth="1"/>
    <col min="4" max="4" width="8.6640625" style="408" hidden="1" customWidth="1"/>
    <col min="5" max="5" width="8.5" style="408" hidden="1" customWidth="1"/>
    <col min="6" max="6" width="13.83203125" style="408" hidden="1" customWidth="1"/>
    <col min="7" max="7" width="22.83203125" customWidth="1"/>
    <col min="8" max="8" width="33" customWidth="1"/>
    <col min="11" max="11" width="16.33203125" bestFit="1" customWidth="1"/>
    <col min="12" max="12" width="46.1640625" bestFit="1" customWidth="1"/>
  </cols>
  <sheetData>
    <row r="1" spans="1:18">
      <c r="J1" s="332"/>
      <c r="K1" s="332"/>
      <c r="L1" s="332"/>
      <c r="M1" s="332"/>
      <c r="N1" s="332"/>
      <c r="O1" s="332"/>
      <c r="P1" s="332"/>
      <c r="Q1" s="332"/>
      <c r="R1" s="332"/>
    </row>
    <row r="2" spans="1:18">
      <c r="A2" s="466"/>
      <c r="B2" s="466"/>
      <c r="C2" s="466"/>
      <c r="D2" s="466"/>
      <c r="E2" s="466"/>
      <c r="F2" s="466"/>
      <c r="G2" s="466"/>
      <c r="H2" s="466"/>
      <c r="I2" s="332"/>
      <c r="J2" s="333"/>
      <c r="K2" s="334"/>
      <c r="L2" s="334"/>
      <c r="M2" s="332"/>
      <c r="N2" s="335"/>
      <c r="O2" s="332"/>
      <c r="P2" s="332"/>
      <c r="Q2" s="332"/>
      <c r="R2" s="332"/>
    </row>
    <row r="3" spans="1:18">
      <c r="A3" s="424"/>
      <c r="B3" s="656"/>
      <c r="C3" s="656"/>
      <c r="D3" s="656"/>
      <c r="E3" s="656"/>
      <c r="F3" s="466"/>
      <c r="G3" s="466"/>
      <c r="H3" s="663"/>
      <c r="I3" s="332"/>
      <c r="J3" s="333"/>
      <c r="K3" s="334"/>
      <c r="L3" s="334"/>
      <c r="M3" s="332"/>
      <c r="N3" s="335"/>
      <c r="O3" s="332"/>
      <c r="P3" s="332"/>
      <c r="Q3" s="332"/>
      <c r="R3" s="332"/>
    </row>
    <row r="4" spans="1:18" ht="24.75" customHeight="1">
      <c r="A4" s="430"/>
      <c r="B4" s="463"/>
      <c r="C4" s="463"/>
      <c r="D4" s="463"/>
      <c r="E4" s="463"/>
      <c r="F4" s="463"/>
      <c r="G4" s="465"/>
      <c r="H4" s="663"/>
      <c r="I4" s="332"/>
      <c r="J4" s="329"/>
      <c r="K4" s="330"/>
      <c r="L4" s="331"/>
      <c r="M4" s="332"/>
      <c r="N4" s="332"/>
      <c r="O4" s="332"/>
      <c r="P4" s="332"/>
      <c r="Q4" s="332"/>
      <c r="R4" s="332"/>
    </row>
    <row r="5" spans="1:18">
      <c r="A5" s="430"/>
      <c r="B5" s="434"/>
      <c r="C5" s="432"/>
      <c r="D5" s="433"/>
      <c r="E5" s="432"/>
      <c r="F5" s="434"/>
      <c r="G5" s="455"/>
      <c r="H5" s="432"/>
      <c r="I5" s="332"/>
      <c r="J5" s="329"/>
      <c r="K5" s="330"/>
      <c r="L5" s="331"/>
      <c r="M5" s="332"/>
      <c r="N5" s="332"/>
      <c r="O5" s="332"/>
      <c r="P5" s="332"/>
      <c r="Q5" s="332"/>
      <c r="R5" s="332"/>
    </row>
    <row r="6" spans="1:18">
      <c r="A6" s="451"/>
      <c r="B6" s="473"/>
      <c r="C6" s="471"/>
      <c r="D6" s="472"/>
      <c r="E6" s="471"/>
      <c r="F6" s="473"/>
      <c r="G6" s="472"/>
      <c r="H6" s="471"/>
      <c r="I6" s="332"/>
      <c r="J6" s="329"/>
      <c r="K6" s="330"/>
      <c r="L6" s="331"/>
      <c r="M6" s="332"/>
      <c r="N6" s="332"/>
      <c r="O6" s="332"/>
      <c r="P6" s="332"/>
      <c r="Q6" s="332"/>
      <c r="R6" s="332"/>
    </row>
    <row r="7" spans="1:18">
      <c r="A7" s="430"/>
      <c r="B7" s="434"/>
      <c r="C7" s="463"/>
      <c r="D7" s="433"/>
      <c r="E7" s="432"/>
      <c r="F7" s="433"/>
      <c r="G7" s="433"/>
      <c r="H7" s="432"/>
      <c r="I7" s="332"/>
      <c r="J7" s="329"/>
      <c r="K7" s="330"/>
      <c r="L7" s="331"/>
      <c r="M7" s="332"/>
      <c r="N7" s="332"/>
      <c r="O7" s="332"/>
      <c r="P7" s="332"/>
      <c r="Q7" s="332"/>
      <c r="R7" s="332"/>
    </row>
    <row r="8" spans="1:18">
      <c r="A8" s="430"/>
      <c r="B8" s="434"/>
      <c r="C8" s="432"/>
      <c r="D8" s="433"/>
      <c r="E8" s="432"/>
      <c r="F8" s="433"/>
      <c r="G8" s="433"/>
      <c r="H8" s="432"/>
      <c r="I8" s="332"/>
    </row>
    <row r="9" spans="1:18">
      <c r="A9" s="407"/>
      <c r="B9" s="508"/>
      <c r="C9" s="508"/>
      <c r="D9" s="508"/>
      <c r="E9" s="508"/>
      <c r="F9" s="508"/>
      <c r="G9" s="332"/>
      <c r="H9" s="332"/>
      <c r="I9" s="332"/>
    </row>
    <row r="10" spans="1:18">
      <c r="A10" s="407"/>
      <c r="B10" s="508"/>
      <c r="C10" s="508"/>
      <c r="D10" s="508"/>
      <c r="E10" s="508"/>
      <c r="F10" s="508"/>
      <c r="G10" s="332"/>
      <c r="H10" s="332"/>
      <c r="I10" s="332"/>
    </row>
    <row r="11" spans="1:18">
      <c r="J11" s="509"/>
    </row>
    <row r="12" spans="1:18">
      <c r="A12" s="510"/>
      <c r="B12" s="576" t="s">
        <v>459</v>
      </c>
      <c r="C12" s="577"/>
      <c r="D12" s="577"/>
      <c r="E12" s="577"/>
      <c r="F12" s="577"/>
      <c r="G12" s="578" t="s">
        <v>459</v>
      </c>
      <c r="H12" s="577"/>
    </row>
    <row r="13" spans="1:18" ht="41.25" customHeight="1">
      <c r="A13" s="425"/>
      <c r="B13" s="426" t="s">
        <v>424</v>
      </c>
      <c r="C13" s="427" t="s">
        <v>425</v>
      </c>
      <c r="D13" s="426" t="s">
        <v>424</v>
      </c>
      <c r="E13" s="428" t="s">
        <v>425</v>
      </c>
      <c r="F13" s="429" t="s">
        <v>423</v>
      </c>
      <c r="G13" s="464" t="s">
        <v>451</v>
      </c>
      <c r="H13" s="464" t="s">
        <v>642</v>
      </c>
    </row>
    <row r="14" spans="1:18">
      <c r="A14" s="430" t="s">
        <v>85</v>
      </c>
      <c r="B14" s="404">
        <f>'Debt performance'!Z25</f>
        <v>64.962610600000005</v>
      </c>
      <c r="C14" s="432">
        <f>'Debt performance'!AA25</f>
        <v>2007</v>
      </c>
      <c r="D14" s="433">
        <f>'Debt performance'!AB25</f>
        <v>94.247989500000003</v>
      </c>
      <c r="E14" s="463">
        <f>'Debt performance'!AC25</f>
        <v>2014</v>
      </c>
      <c r="F14" s="433">
        <f>'Debt performance'!W25</f>
        <v>91.128034299999996</v>
      </c>
      <c r="G14" s="433">
        <f>AVERAGE(cross_country_fiscal!E64:X64)</f>
        <v>77.720340059999984</v>
      </c>
      <c r="H14" s="432">
        <f>COUNTIF(cross_country_fiscal!D64:W64,"&lt;60")</f>
        <v>0</v>
      </c>
    </row>
    <row r="15" spans="1:18">
      <c r="A15" s="430" t="s">
        <v>418</v>
      </c>
      <c r="B15" s="431">
        <f>'Debt performance'!Z26</f>
        <v>57.505624599999997</v>
      </c>
      <c r="C15" s="432">
        <f>'Debt performance'!AA26</f>
        <v>2007</v>
      </c>
      <c r="D15" s="433">
        <f>'Debt performance'!AB26</f>
        <v>88.257983999999993</v>
      </c>
      <c r="E15" s="432">
        <f>'Debt performance'!AC26</f>
        <v>2014</v>
      </c>
      <c r="F15" s="433">
        <f>'Debt performance'!W26</f>
        <v>84.838177799999997</v>
      </c>
      <c r="G15" s="433">
        <f>AVERAGE(cross_country_fiscal!G74:X74)</f>
        <v>71.595416122222218</v>
      </c>
      <c r="H15" s="432">
        <f>COUNTIF(cross_country_fiscal!G74:W74,"&lt;60")</f>
        <v>3</v>
      </c>
    </row>
    <row r="16" spans="1:18">
      <c r="A16" s="435" t="s">
        <v>66</v>
      </c>
      <c r="B16" s="436">
        <f>'Debt performance'!Z28</f>
        <v>53.022067800000002</v>
      </c>
      <c r="C16" s="439">
        <f>'Debt performance'!AA28</f>
        <v>2001</v>
      </c>
      <c r="D16" s="438">
        <f>'Debt performance'!AB28</f>
        <v>107.1045129</v>
      </c>
      <c r="E16" s="439">
        <f>'Debt performance'!AC28</f>
        <v>2016</v>
      </c>
      <c r="F16" s="438">
        <f>'Debt performance'!W28</f>
        <v>107.1045129</v>
      </c>
      <c r="G16" s="438">
        <f>AVERAGE(cross_country_fiscal!E76:X76)</f>
        <v>79.577343164999988</v>
      </c>
      <c r="H16" s="439">
        <f>COUNTIF(cross_country_fiscal!D76:W76,"&lt;60")</f>
        <v>5</v>
      </c>
    </row>
    <row r="17" spans="1:8" ht="13.5" thickBot="1">
      <c r="A17" s="440" t="s">
        <v>68</v>
      </c>
      <c r="B17" s="511">
        <f>'Debt performance'!Z27</f>
        <v>107.04306440000001</v>
      </c>
      <c r="C17" s="442">
        <f>'Debt performance'!AA27</f>
        <v>1997</v>
      </c>
      <c r="D17" s="443">
        <f>'Debt performance'!AB27</f>
        <v>242.02903029999999</v>
      </c>
      <c r="E17" s="442">
        <f>'Debt performance'!AC27</f>
        <v>2016</v>
      </c>
      <c r="F17" s="443">
        <f>'Debt performance'!W27</f>
        <v>235.6270438</v>
      </c>
      <c r="G17" s="443">
        <f>AVERAGE(cross_country_fiscal!E75:X75)</f>
        <v>192.93735946000001</v>
      </c>
      <c r="H17" s="442">
        <f>COUNTIF(cross_country_fiscal!D75:W75,"&lt;60")</f>
        <v>0</v>
      </c>
    </row>
    <row r="18" spans="1:8" ht="13.5" thickTop="1"/>
    <row r="19" spans="1:8">
      <c r="A19" s="407" t="s">
        <v>419</v>
      </c>
      <c r="B19" s="409"/>
      <c r="C19" s="409"/>
      <c r="D19" s="409"/>
      <c r="E19" s="409"/>
      <c r="F19" s="409"/>
    </row>
  </sheetData>
  <mergeCells count="3">
    <mergeCell ref="B3:C3"/>
    <mergeCell ref="D3:E3"/>
    <mergeCell ref="H3:H4"/>
  </mergeCells>
  <pageMargins left="0.7" right="0.7" top="0.75" bottom="0.75" header="0.3" footer="0.3"/>
  <pageSetup paperSize="9" orientation="portrait" horizontalDpi="4294967294" verticalDpi="4294967294" r:id="rId1"/>
  <ignoredErrors>
    <ignoredError sqref="G14:G17 H14:H17"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5"/>
  <dimension ref="A1:K11"/>
  <sheetViews>
    <sheetView workbookViewId="0">
      <selection activeCell="J45" sqref="J45"/>
    </sheetView>
  </sheetViews>
  <sheetFormatPr baseColWidth="10" defaultColWidth="9.33203125" defaultRowHeight="12.75"/>
  <cols>
    <col min="1" max="1" width="10.5" customWidth="1"/>
    <col min="2" max="4" width="9.6640625" customWidth="1"/>
    <col min="5" max="5" width="18.1640625" customWidth="1"/>
    <col min="6" max="6" width="16.33203125" bestFit="1" customWidth="1"/>
    <col min="7" max="7" width="46.1640625" bestFit="1" customWidth="1"/>
  </cols>
  <sheetData>
    <row r="1" spans="1:11" s="189" customFormat="1">
      <c r="F1" s="329"/>
      <c r="G1" s="329"/>
      <c r="H1" s="329"/>
      <c r="I1" s="329"/>
      <c r="J1" s="329"/>
      <c r="K1" s="329"/>
    </row>
    <row r="2" spans="1:11" ht="14.25" customHeight="1">
      <c r="A2" s="430"/>
      <c r="B2" s="624"/>
      <c r="C2" s="624"/>
      <c r="D2" s="624"/>
      <c r="E2" s="462"/>
      <c r="F2" s="330"/>
      <c r="G2" s="331"/>
      <c r="H2" s="332"/>
      <c r="I2" s="332"/>
      <c r="J2" s="332"/>
      <c r="K2" s="332"/>
    </row>
    <row r="3" spans="1:11">
      <c r="A3" s="430"/>
      <c r="B3" s="432"/>
      <c r="C3" s="432"/>
      <c r="D3" s="432"/>
      <c r="E3" s="471"/>
      <c r="F3" s="330"/>
      <c r="G3" s="331"/>
      <c r="H3" s="332"/>
      <c r="I3" s="332"/>
      <c r="J3" s="332"/>
      <c r="K3" s="332"/>
    </row>
    <row r="4" spans="1:11">
      <c r="A4" s="430"/>
      <c r="B4" s="432"/>
      <c r="C4" s="432"/>
      <c r="D4" s="432"/>
      <c r="E4" s="471"/>
      <c r="F4" s="330"/>
      <c r="G4" s="331"/>
    </row>
    <row r="7" spans="1:11">
      <c r="A7" s="189" t="s">
        <v>420</v>
      </c>
      <c r="B7" s="189"/>
      <c r="C7" s="189"/>
      <c r="D7" s="189"/>
      <c r="E7" s="189"/>
      <c r="F7" s="329"/>
    </row>
    <row r="8" spans="1:11">
      <c r="A8" s="444"/>
      <c r="B8" s="445">
        <v>1998</v>
      </c>
      <c r="C8" s="445">
        <v>2007</v>
      </c>
      <c r="D8" s="446">
        <v>2017</v>
      </c>
      <c r="E8" s="447" t="s">
        <v>376</v>
      </c>
      <c r="F8" s="330"/>
    </row>
    <row r="9" spans="1:11">
      <c r="A9" s="430" t="s">
        <v>85</v>
      </c>
      <c r="B9" s="432">
        <f>'Debt performance'!E29</f>
        <v>7</v>
      </c>
      <c r="C9" s="432">
        <f>'Debt performance'!N29</f>
        <v>8</v>
      </c>
      <c r="D9" s="432">
        <f>'Debt performance'!X29</f>
        <v>12</v>
      </c>
      <c r="E9" s="448">
        <f>'Debt performance'!P29</f>
        <v>9</v>
      </c>
      <c r="F9" s="330"/>
    </row>
    <row r="10" spans="1:11" ht="13.5" thickBot="1">
      <c r="A10" s="440" t="s">
        <v>373</v>
      </c>
      <c r="B10" s="442">
        <v>10</v>
      </c>
      <c r="C10" s="442">
        <v>9</v>
      </c>
      <c r="D10" s="442">
        <v>14</v>
      </c>
      <c r="E10" s="449">
        <v>11</v>
      </c>
      <c r="F10" s="330"/>
    </row>
    <row r="11" spans="1:11" ht="13.5" thickTop="1"/>
  </sheetData>
  <pageMargins left="0.7" right="0.7" top="0.75" bottom="0.75" header="0.3" footer="0.3"/>
  <pageSetup paperSize="9" orientation="portrait" horizontalDpi="4294967294" verticalDpi="429496729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rgb="FF92D050"/>
    <pageSetUpPr fitToPage="1"/>
  </sheetPr>
  <dimension ref="A1:BJ289"/>
  <sheetViews>
    <sheetView topLeftCell="A19" zoomScale="90" zoomScaleNormal="90" zoomScaleSheetLayoutView="100" workbookViewId="0">
      <selection activeCell="D8" sqref="D8"/>
    </sheetView>
  </sheetViews>
  <sheetFormatPr baseColWidth="10" defaultColWidth="9.33203125" defaultRowHeight="12" customHeight="1" outlineLevelCol="1"/>
  <cols>
    <col min="1" max="1" width="2.83203125" style="212" customWidth="1"/>
    <col min="2" max="2" width="6.33203125" style="212" customWidth="1"/>
    <col min="3" max="3" width="21.1640625" style="1" customWidth="1"/>
    <col min="4" max="4" width="9.83203125" style="1" customWidth="1" outlineLevel="1"/>
    <col min="5" max="5" width="9.1640625" style="1" customWidth="1" outlineLevel="1"/>
    <col min="6" max="6" width="8.6640625" style="1" customWidth="1" outlineLevel="1"/>
    <col min="7" max="7" width="9.5" style="1" customWidth="1" outlineLevel="1"/>
    <col min="8" max="8" width="9.33203125" style="1" customWidth="1" outlineLevel="1"/>
    <col min="9" max="9" width="9.1640625" style="1" customWidth="1" outlineLevel="1"/>
    <col min="10" max="10" width="9.6640625" style="1" customWidth="1" outlineLevel="1"/>
    <col min="11" max="12" width="9.5" style="1" customWidth="1" outlineLevel="1"/>
    <col min="13" max="13" width="10.83203125" style="1" customWidth="1" outlineLevel="1"/>
    <col min="14" max="14" width="9.5" style="1" customWidth="1" outlineLevel="1"/>
    <col min="15" max="16" width="8.83203125" style="1" customWidth="1" outlineLevel="1"/>
    <col min="17" max="17" width="9" style="1" customWidth="1" outlineLevel="1"/>
    <col min="18" max="25" width="7.83203125" style="1" customWidth="1"/>
    <col min="26" max="26" width="36.33203125" style="1" hidden="1" customWidth="1" outlineLevel="1"/>
    <col min="27" max="27" width="7.83203125" style="1" hidden="1" customWidth="1" collapsed="1"/>
    <col min="28" max="34" width="7.83203125" style="1" hidden="1" customWidth="1"/>
    <col min="35" max="35" width="29.5" style="1" hidden="1" customWidth="1" outlineLevel="1"/>
    <col min="36" max="36" width="7.83203125" style="1" hidden="1" customWidth="1" collapsed="1"/>
    <col min="37" max="43" width="7.83203125" style="1" hidden="1" customWidth="1"/>
    <col min="44" max="44" width="30.5" style="1" hidden="1" customWidth="1" outlineLevel="1"/>
    <col min="45" max="45" width="7.83203125" style="1" hidden="1" customWidth="1" collapsed="1"/>
    <col min="46" max="51" width="7.83203125" style="1" hidden="1" customWidth="1"/>
    <col min="52" max="52" width="39.83203125" style="1" hidden="1" customWidth="1" outlineLevel="1"/>
    <col min="53" max="53" width="7.83203125" style="1" hidden="1" customWidth="1" collapsed="1"/>
    <col min="54" max="58" width="7.83203125" style="1" hidden="1" customWidth="1"/>
    <col min="59" max="59" width="30.5" style="1" hidden="1" customWidth="1" outlineLevel="1"/>
    <col min="60" max="60" width="36.1640625" style="1" hidden="1" customWidth="1" outlineLevel="1"/>
    <col min="61" max="61" width="2" style="1" customWidth="1" collapsed="1"/>
    <col min="62" max="16384" width="9.33203125" style="1"/>
  </cols>
  <sheetData>
    <row r="1" spans="1:61" s="158" customFormat="1" ht="12" customHeight="1" thickBot="1"/>
    <row r="2" spans="1:61" s="161" customFormat="1" ht="15.75" customHeight="1" thickTop="1" thickBot="1">
      <c r="A2" s="160" t="s">
        <v>327</v>
      </c>
      <c r="Z2" s="162" t="s">
        <v>352</v>
      </c>
      <c r="AI2" s="162" t="s">
        <v>358</v>
      </c>
      <c r="AR2" s="162" t="s">
        <v>351</v>
      </c>
      <c r="AZ2" s="162" t="s">
        <v>354</v>
      </c>
    </row>
    <row r="3" spans="1:61" s="158" customFormat="1" ht="12" customHeight="1" thickTop="1"/>
    <row r="4" spans="1:61" s="212" customFormat="1" ht="24" customHeight="1">
      <c r="B4" s="213"/>
      <c r="AI4" s="197"/>
      <c r="AR4" s="197"/>
      <c r="AZ4" s="197"/>
      <c r="BA4" s="214"/>
    </row>
    <row r="5" spans="1:61" ht="23.25" customHeight="1" thickBot="1">
      <c r="C5" s="4" t="s">
        <v>99</v>
      </c>
      <c r="D5" s="2"/>
      <c r="E5" s="2"/>
      <c r="F5" s="2"/>
      <c r="G5" s="2"/>
      <c r="H5" s="2"/>
      <c r="I5" s="2"/>
      <c r="J5" s="2"/>
      <c r="K5" s="2"/>
      <c r="L5" s="2"/>
      <c r="M5" s="2"/>
      <c r="N5" s="2"/>
      <c r="O5" s="2"/>
      <c r="P5" s="2"/>
      <c r="Q5" s="2"/>
      <c r="R5" s="2"/>
      <c r="S5" s="2"/>
      <c r="T5" s="2"/>
      <c r="U5" s="2"/>
      <c r="V5" s="2"/>
      <c r="W5" s="2"/>
      <c r="X5" s="2"/>
      <c r="Y5" s="336">
        <f>AVERAGE(E27:Y27)</f>
        <v>-2.5326692476190478</v>
      </c>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row>
    <row r="6" spans="1:61" ht="35.25" customHeight="1" thickTop="1">
      <c r="A6" s="197"/>
      <c r="B6" s="197"/>
      <c r="C6" s="56"/>
      <c r="D6" s="678" t="s">
        <v>455</v>
      </c>
      <c r="E6" s="679"/>
      <c r="F6" s="679"/>
      <c r="G6" s="679"/>
      <c r="H6" s="679"/>
      <c r="I6" s="679"/>
      <c r="J6" s="679"/>
      <c r="K6" s="679"/>
      <c r="L6" s="679"/>
      <c r="M6" s="679"/>
      <c r="N6" s="679"/>
      <c r="O6" s="679"/>
      <c r="P6" s="679"/>
      <c r="Q6" s="679"/>
      <c r="R6" s="679"/>
      <c r="S6" s="679"/>
      <c r="T6" s="679"/>
      <c r="U6" s="679"/>
      <c r="V6" s="679"/>
      <c r="W6" s="679"/>
      <c r="X6" s="679"/>
      <c r="Y6" s="680"/>
      <c r="Z6" s="30"/>
      <c r="AA6" s="674" t="s">
        <v>350</v>
      </c>
      <c r="AB6" s="675"/>
      <c r="AC6" s="675"/>
      <c r="AD6" s="675"/>
      <c r="AE6" s="675"/>
      <c r="AF6" s="675"/>
      <c r="AG6" s="675"/>
      <c r="AH6" s="676"/>
      <c r="AI6" s="30"/>
      <c r="AJ6" s="666" t="s">
        <v>356</v>
      </c>
      <c r="AK6" s="667"/>
      <c r="AL6" s="667"/>
      <c r="AM6" s="667"/>
      <c r="AN6" s="667"/>
      <c r="AO6" s="667"/>
      <c r="AP6" s="667"/>
      <c r="AQ6" s="668"/>
      <c r="AR6" s="30"/>
      <c r="AS6" s="666" t="s">
        <v>357</v>
      </c>
      <c r="AT6" s="667"/>
      <c r="AU6" s="667"/>
      <c r="AV6" s="667"/>
      <c r="AW6" s="667"/>
      <c r="AX6" s="667"/>
      <c r="AY6" s="668"/>
      <c r="AZ6" s="31"/>
      <c r="BA6" s="669" t="s">
        <v>355</v>
      </c>
      <c r="BB6" s="670"/>
      <c r="BC6" s="670"/>
      <c r="BD6" s="670"/>
      <c r="BE6" s="670"/>
      <c r="BF6" s="671"/>
      <c r="BG6" s="7"/>
      <c r="BH6" s="209"/>
      <c r="BI6" s="3"/>
    </row>
    <row r="7" spans="1:61" ht="12" customHeight="1">
      <c r="A7" s="216"/>
      <c r="B7" s="216"/>
      <c r="C7" s="57"/>
      <c r="D7" s="253">
        <v>1997</v>
      </c>
      <c r="E7" s="253">
        <v>1998</v>
      </c>
      <c r="F7" s="253">
        <v>1999</v>
      </c>
      <c r="G7" s="253">
        <v>2000</v>
      </c>
      <c r="H7" s="253">
        <v>2001</v>
      </c>
      <c r="I7" s="253">
        <v>2002</v>
      </c>
      <c r="J7" s="253">
        <v>2003</v>
      </c>
      <c r="K7" s="253">
        <v>2004</v>
      </c>
      <c r="L7" s="253">
        <v>2005</v>
      </c>
      <c r="M7" s="253">
        <v>2006</v>
      </c>
      <c r="N7" s="253">
        <v>2007</v>
      </c>
      <c r="O7" s="253">
        <v>2008</v>
      </c>
      <c r="P7" s="253">
        <v>2009</v>
      </c>
      <c r="Q7" s="253">
        <v>2010</v>
      </c>
      <c r="R7" s="232">
        <f t="shared" ref="R7:X7" si="0">S7-1</f>
        <v>2011</v>
      </c>
      <c r="S7" s="232">
        <f t="shared" si="0"/>
        <v>2012</v>
      </c>
      <c r="T7" s="232">
        <f t="shared" si="0"/>
        <v>2013</v>
      </c>
      <c r="U7" s="232">
        <f t="shared" si="0"/>
        <v>2014</v>
      </c>
      <c r="V7" s="232">
        <f t="shared" si="0"/>
        <v>2015</v>
      </c>
      <c r="W7" s="232">
        <f t="shared" si="0"/>
        <v>2016</v>
      </c>
      <c r="X7" s="232">
        <f t="shared" si="0"/>
        <v>2017</v>
      </c>
      <c r="Y7" s="232">
        <v>2018</v>
      </c>
      <c r="Z7" s="63"/>
      <c r="AA7" s="6">
        <f t="shared" ref="AA7:AF7" si="1">AB7-1</f>
        <v>2011</v>
      </c>
      <c r="AB7" s="6">
        <f t="shared" si="1"/>
        <v>2012</v>
      </c>
      <c r="AC7" s="6">
        <f t="shared" si="1"/>
        <v>2013</v>
      </c>
      <c r="AD7" s="6">
        <f t="shared" si="1"/>
        <v>2014</v>
      </c>
      <c r="AE7" s="6">
        <f t="shared" si="1"/>
        <v>2015</v>
      </c>
      <c r="AF7" s="6">
        <f t="shared" si="1"/>
        <v>2016</v>
      </c>
      <c r="AG7" s="6">
        <f>AH7-1</f>
        <v>2017</v>
      </c>
      <c r="AH7" s="6">
        <v>2018</v>
      </c>
      <c r="AI7" s="43"/>
      <c r="AJ7" s="6">
        <f t="shared" ref="AJ7:AP7" si="2">AK7-1</f>
        <v>2012</v>
      </c>
      <c r="AK7" s="6">
        <f t="shared" si="2"/>
        <v>2013</v>
      </c>
      <c r="AL7" s="6">
        <f t="shared" si="2"/>
        <v>2014</v>
      </c>
      <c r="AM7" s="6">
        <f t="shared" si="2"/>
        <v>2015</v>
      </c>
      <c r="AN7" s="6">
        <f t="shared" si="2"/>
        <v>2016</v>
      </c>
      <c r="AO7" s="6">
        <f t="shared" si="2"/>
        <v>2017</v>
      </c>
      <c r="AP7" s="6">
        <f t="shared" si="2"/>
        <v>2018</v>
      </c>
      <c r="AQ7" s="6">
        <v>2019</v>
      </c>
      <c r="AR7" s="43"/>
      <c r="AS7" s="6">
        <v>2012</v>
      </c>
      <c r="AT7" s="6">
        <v>2013</v>
      </c>
      <c r="AU7" s="6">
        <v>2014</v>
      </c>
      <c r="AV7" s="6">
        <v>2015</v>
      </c>
      <c r="AW7" s="6">
        <v>2016</v>
      </c>
      <c r="AX7" s="6">
        <v>2017</v>
      </c>
      <c r="AY7" s="6">
        <v>2018</v>
      </c>
      <c r="AZ7" s="43"/>
      <c r="BA7" s="6">
        <f>BB7-1</f>
        <v>2016</v>
      </c>
      <c r="BB7" s="6">
        <f>BC7-1</f>
        <v>2017</v>
      </c>
      <c r="BC7" s="6">
        <f>BD7-1</f>
        <v>2018</v>
      </c>
      <c r="BD7" s="6">
        <f>BE7-1</f>
        <v>2019</v>
      </c>
      <c r="BE7" s="6">
        <f>BF7-1</f>
        <v>2020</v>
      </c>
      <c r="BF7" s="32">
        <v>2021</v>
      </c>
      <c r="BG7" s="46"/>
      <c r="BH7" s="19"/>
      <c r="BI7" s="3"/>
    </row>
    <row r="8" spans="1:61" ht="12" customHeight="1">
      <c r="A8" s="217"/>
      <c r="B8" s="218"/>
      <c r="C8" s="58" t="s">
        <v>8</v>
      </c>
      <c r="D8" s="243">
        <v>-2.1249403</v>
      </c>
      <c r="E8" s="244">
        <v>-0.94797379999999998</v>
      </c>
      <c r="F8" s="244">
        <v>-0.55088320000000002</v>
      </c>
      <c r="G8" s="244">
        <v>-7.1914900000000004E-2</v>
      </c>
      <c r="H8" s="244">
        <v>0.17190369999999999</v>
      </c>
      <c r="I8" s="244">
        <v>4.5298400000000003E-2</v>
      </c>
      <c r="J8" s="244">
        <v>-1.7610252</v>
      </c>
      <c r="K8" s="631">
        <v>-0.15687409999999999</v>
      </c>
      <c r="L8" s="631">
        <v>-2.7611975000000002</v>
      </c>
      <c r="M8" s="631">
        <v>0.2193398</v>
      </c>
      <c r="N8" s="631">
        <v>6.5474900000000003E-2</v>
      </c>
      <c r="O8" s="244">
        <v>-1.1032409999999999</v>
      </c>
      <c r="P8" s="244">
        <v>-5.3830612000000002</v>
      </c>
      <c r="Q8" s="244">
        <v>-4.0013914000000002</v>
      </c>
      <c r="R8" s="8">
        <v>-4.1286046000000001</v>
      </c>
      <c r="S8" s="8">
        <v>-4.2346827999999999</v>
      </c>
      <c r="T8" s="8">
        <v>-3.1376373000000002</v>
      </c>
      <c r="U8" s="8">
        <v>-3.0789566000000002</v>
      </c>
      <c r="V8" s="8">
        <v>-2.4801479</v>
      </c>
      <c r="W8" s="8">
        <v>-2.4801654000000002</v>
      </c>
      <c r="X8" s="8">
        <v>-1.0314159000000001</v>
      </c>
      <c r="Y8" s="47">
        <v>-1.0901746000000001</v>
      </c>
      <c r="Z8" s="33" t="e">
        <v>#NAME?</v>
      </c>
      <c r="AA8" s="8">
        <v>-4.1091905000000004</v>
      </c>
      <c r="AB8" s="8">
        <v>-4.2106827999999998</v>
      </c>
      <c r="AC8" s="8">
        <v>-3.0177280999999998</v>
      </c>
      <c r="AD8" s="8">
        <v>-3.0574446000000002</v>
      </c>
      <c r="AE8" s="8">
        <v>-2.5210868</v>
      </c>
      <c r="AF8" s="8">
        <v>-3.0335624999999999</v>
      </c>
      <c r="AG8" s="8">
        <v>-2.3079277</v>
      </c>
      <c r="AH8" s="47">
        <v>-2.3955855000000001</v>
      </c>
      <c r="AI8" s="33" t="e">
        <v>#NAME?</v>
      </c>
      <c r="AJ8" s="20"/>
      <c r="AK8" s="8"/>
      <c r="AL8" s="8"/>
      <c r="AM8" s="8"/>
      <c r="AN8" s="8"/>
      <c r="AO8" s="8"/>
      <c r="AP8" s="8"/>
      <c r="AQ8" s="47"/>
      <c r="AR8" s="33" t="e">
        <v>#NAME?</v>
      </c>
      <c r="AS8" s="20"/>
      <c r="AT8" s="8"/>
      <c r="AU8" s="8"/>
      <c r="AV8" s="8"/>
      <c r="AW8" s="8"/>
      <c r="AX8" s="8"/>
      <c r="AY8" s="15"/>
      <c r="AZ8" s="33" t="e">
        <v>#NAME?</v>
      </c>
      <c r="BA8" s="20"/>
      <c r="BB8" s="8"/>
      <c r="BC8" s="8"/>
      <c r="BD8" s="8"/>
      <c r="BE8" s="8"/>
      <c r="BF8" s="47"/>
      <c r="BG8" s="53" t="e">
        <v>#NAME?</v>
      </c>
      <c r="BH8" s="33" t="e">
        <v>#NAME?</v>
      </c>
      <c r="BI8" s="3"/>
    </row>
    <row r="9" spans="1:61" ht="12" customHeight="1">
      <c r="A9" s="217"/>
      <c r="B9" s="218"/>
      <c r="C9" s="59" t="s">
        <v>70</v>
      </c>
      <c r="D9" s="245">
        <v>-2.9451117999999998</v>
      </c>
      <c r="E9" s="246">
        <v>-2.5318223999999998</v>
      </c>
      <c r="F9" s="246">
        <v>-1.6982101000000001</v>
      </c>
      <c r="G9" s="246">
        <v>0.85892610000000003</v>
      </c>
      <c r="H9" s="246">
        <v>-3.1115902000000002</v>
      </c>
      <c r="I9" s="246">
        <v>-3.9442083000000001</v>
      </c>
      <c r="J9" s="246">
        <v>-4.1756152999999996</v>
      </c>
      <c r="K9" s="632">
        <v>-3.7407845000000002</v>
      </c>
      <c r="L9" s="632">
        <v>-3.4169398000000002</v>
      </c>
      <c r="M9" s="632">
        <v>-1.7215084</v>
      </c>
      <c r="N9" s="632">
        <v>0.1872491</v>
      </c>
      <c r="O9" s="246">
        <v>-0.176872</v>
      </c>
      <c r="P9" s="246">
        <v>-3.2349975999999998</v>
      </c>
      <c r="Q9" s="246">
        <v>-4.2209871000000003</v>
      </c>
      <c r="R9" s="5">
        <v>-0.9567833</v>
      </c>
      <c r="S9" s="5">
        <v>-3.3680700000000001E-2</v>
      </c>
      <c r="T9" s="5">
        <v>-0.14036319999999999</v>
      </c>
      <c r="U9" s="5">
        <v>0.52880340000000003</v>
      </c>
      <c r="V9" s="5">
        <v>0.83557570000000003</v>
      </c>
      <c r="W9" s="5">
        <v>1.0134699</v>
      </c>
      <c r="X9" s="5">
        <v>1.262966</v>
      </c>
      <c r="Y9" s="48">
        <v>1.2391539</v>
      </c>
      <c r="Z9" s="34" t="e">
        <v>#NAME?</v>
      </c>
      <c r="AA9" s="5">
        <v>-0.9567833</v>
      </c>
      <c r="AB9" s="5">
        <v>-3.3680700000000001E-2</v>
      </c>
      <c r="AC9" s="5">
        <v>-0.18936819999999999</v>
      </c>
      <c r="AD9" s="5">
        <v>0.2924831</v>
      </c>
      <c r="AE9" s="5">
        <v>0.689886</v>
      </c>
      <c r="AF9" s="5">
        <v>0.59107929999999997</v>
      </c>
      <c r="AG9" s="5">
        <v>0.39348440000000001</v>
      </c>
      <c r="AH9" s="48">
        <v>0.33069609999999999</v>
      </c>
      <c r="AI9" s="34" t="e">
        <v>#NAME?</v>
      </c>
      <c r="AJ9" s="21"/>
      <c r="AK9" s="5"/>
      <c r="AL9" s="5"/>
      <c r="AM9" s="5"/>
      <c r="AN9" s="5"/>
      <c r="AO9" s="5"/>
      <c r="AP9" s="5"/>
      <c r="AQ9" s="48"/>
      <c r="AR9" s="34" t="e">
        <v>#NAME?</v>
      </c>
      <c r="AS9" s="21"/>
      <c r="AT9" s="5"/>
      <c r="AU9" s="5"/>
      <c r="AV9" s="5"/>
      <c r="AW9" s="5"/>
      <c r="AX9" s="5"/>
      <c r="AY9" s="16"/>
      <c r="AZ9" s="33" t="e">
        <v>#NAME?</v>
      </c>
      <c r="BA9" s="21"/>
      <c r="BB9" s="5"/>
      <c r="BC9" s="5"/>
      <c r="BD9" s="5"/>
      <c r="BE9" s="5"/>
      <c r="BF9" s="48"/>
      <c r="BG9" s="53" t="e">
        <v>#NAME?</v>
      </c>
      <c r="BH9" s="33" t="e">
        <v>#NAME?</v>
      </c>
      <c r="BI9" s="3"/>
    </row>
    <row r="10" spans="1:61" ht="12" customHeight="1">
      <c r="A10" s="217"/>
      <c r="B10" s="218"/>
      <c r="C10" s="59" t="s">
        <v>90</v>
      </c>
      <c r="D10" s="245">
        <v>2.1580637</v>
      </c>
      <c r="E10" s="246">
        <v>-0.76447449999999995</v>
      </c>
      <c r="F10" s="246">
        <v>-3.3167865999999999</v>
      </c>
      <c r="G10" s="246">
        <v>-6.8062800000000007E-2</v>
      </c>
      <c r="H10" s="246">
        <v>0.199244</v>
      </c>
      <c r="I10" s="246">
        <v>0.4206415</v>
      </c>
      <c r="J10" s="246">
        <v>1.8027576000000001</v>
      </c>
      <c r="K10" s="632">
        <v>2.3888351999999999</v>
      </c>
      <c r="L10" s="632">
        <v>1.1232164</v>
      </c>
      <c r="M10" s="632">
        <v>2.9064371000000002</v>
      </c>
      <c r="N10" s="632">
        <v>2.7169096000000001</v>
      </c>
      <c r="O10" s="246">
        <v>-2.6663001999999998</v>
      </c>
      <c r="P10" s="246">
        <v>-2.1836777999999999</v>
      </c>
      <c r="Q10" s="246">
        <v>0.18754419999999999</v>
      </c>
      <c r="R10" s="5">
        <v>1.158533</v>
      </c>
      <c r="S10" s="5">
        <v>-0.25759850000000001</v>
      </c>
      <c r="T10" s="5">
        <v>-0.17007990000000001</v>
      </c>
      <c r="U10" s="5">
        <v>0.67792149999999995</v>
      </c>
      <c r="V10" s="5">
        <v>7.0278199999999999E-2</v>
      </c>
      <c r="W10" s="5">
        <v>-0.29007080000000002</v>
      </c>
      <c r="X10" s="5">
        <v>-0.28736260000000002</v>
      </c>
      <c r="Y10" s="48">
        <v>-1.35567E-2</v>
      </c>
      <c r="Z10" s="34" t="e">
        <v>#NAME?</v>
      </c>
      <c r="AA10" s="5">
        <v>1.158533</v>
      </c>
      <c r="AB10" s="5">
        <v>-0.2575983</v>
      </c>
      <c r="AC10" s="5">
        <v>-0.16993030000000001</v>
      </c>
      <c r="AD10" s="5">
        <v>0.67819600000000002</v>
      </c>
      <c r="AE10" s="5">
        <v>0.1343097</v>
      </c>
      <c r="AF10" s="5">
        <v>0.47839359999999997</v>
      </c>
      <c r="AG10" s="5">
        <v>-0.35921750000000002</v>
      </c>
      <c r="AH10" s="48">
        <v>-0.18072469999999999</v>
      </c>
      <c r="AI10" s="34" t="e">
        <v>#NAME?</v>
      </c>
      <c r="AJ10" s="21"/>
      <c r="AK10" s="5"/>
      <c r="AL10" s="5"/>
      <c r="AM10" s="5"/>
      <c r="AN10" s="5"/>
      <c r="AO10" s="5"/>
      <c r="AP10" s="5"/>
      <c r="AQ10" s="48"/>
      <c r="AR10" s="34" t="e">
        <v>#NAME?</v>
      </c>
      <c r="AS10" s="21"/>
      <c r="AT10" s="5"/>
      <c r="AU10" s="5"/>
      <c r="AV10" s="5"/>
      <c r="AW10" s="5"/>
      <c r="AX10" s="5"/>
      <c r="AY10" s="16"/>
      <c r="AZ10" s="33" t="e">
        <v>#NAME?</v>
      </c>
      <c r="BA10" s="21"/>
      <c r="BB10" s="5"/>
      <c r="BC10" s="5"/>
      <c r="BD10" s="5"/>
      <c r="BE10" s="5"/>
      <c r="BF10" s="48"/>
      <c r="BG10" s="53" t="e">
        <v>#NAME?</v>
      </c>
      <c r="BH10" s="33" t="e">
        <v>#NAME?</v>
      </c>
      <c r="BI10" s="3"/>
    </row>
    <row r="11" spans="1:61" ht="12" customHeight="1">
      <c r="A11" s="217"/>
      <c r="B11" s="218"/>
      <c r="C11" s="59" t="s">
        <v>71</v>
      </c>
      <c r="D11" s="245">
        <v>1.3260073999999999</v>
      </c>
      <c r="E11" s="246">
        <v>2.0268119000000002</v>
      </c>
      <c r="F11" s="246">
        <v>2.417916</v>
      </c>
      <c r="G11" s="246">
        <v>4.8668208000000002</v>
      </c>
      <c r="H11" s="246">
        <v>0.96976220000000002</v>
      </c>
      <c r="I11" s="246">
        <v>-0.49285509999999999</v>
      </c>
      <c r="J11" s="246">
        <v>0.38966970000000001</v>
      </c>
      <c r="K11" s="632">
        <v>1.3414162999999999</v>
      </c>
      <c r="L11" s="632">
        <v>1.6165616</v>
      </c>
      <c r="M11" s="632">
        <v>2.8221948000000001</v>
      </c>
      <c r="N11" s="632">
        <v>0.31666559999999999</v>
      </c>
      <c r="O11" s="246">
        <v>-6.9554625000000003</v>
      </c>
      <c r="P11" s="246">
        <v>-13.796241999999999</v>
      </c>
      <c r="Q11" s="246">
        <v>-32.050965699999999</v>
      </c>
      <c r="R11" s="5">
        <v>-12.7234423</v>
      </c>
      <c r="S11" s="5">
        <v>-8.0344151000000004</v>
      </c>
      <c r="T11" s="5">
        <v>-6.1033305000000002</v>
      </c>
      <c r="U11" s="5">
        <v>-3.6302913999999999</v>
      </c>
      <c r="V11" s="5">
        <v>-1.8896911999999999</v>
      </c>
      <c r="W11" s="5">
        <v>-0.51604870000000003</v>
      </c>
      <c r="X11" s="5">
        <v>-0.34224650000000001</v>
      </c>
      <c r="Y11" s="48">
        <v>-0.2449344</v>
      </c>
      <c r="Z11" s="34" t="e">
        <v>#NAME?</v>
      </c>
      <c r="AA11" s="5">
        <v>-12.6202308</v>
      </c>
      <c r="AB11" s="5">
        <v>-7.9731898000000001</v>
      </c>
      <c r="AC11" s="5">
        <v>-5.6563879000000004</v>
      </c>
      <c r="AD11" s="5">
        <v>-3.7256936999999999</v>
      </c>
      <c r="AE11" s="5">
        <v>-1.8708833</v>
      </c>
      <c r="AF11" s="5">
        <v>-0.87200350000000004</v>
      </c>
      <c r="AG11" s="5">
        <v>-0.47485369999999999</v>
      </c>
      <c r="AH11" s="48">
        <v>-0.38294400000000001</v>
      </c>
      <c r="AI11" s="34" t="e">
        <v>#NAME?</v>
      </c>
      <c r="AJ11" s="21"/>
      <c r="AK11" s="5"/>
      <c r="AL11" s="5"/>
      <c r="AM11" s="5"/>
      <c r="AN11" s="5"/>
      <c r="AO11" s="5"/>
      <c r="AP11" s="5"/>
      <c r="AQ11" s="48"/>
      <c r="AR11" s="34" t="e">
        <v>#NAME?</v>
      </c>
      <c r="AS11" s="21"/>
      <c r="AT11" s="5"/>
      <c r="AU11" s="5"/>
      <c r="AV11" s="5"/>
      <c r="AW11" s="5"/>
      <c r="AX11" s="5"/>
      <c r="AY11" s="16"/>
      <c r="AZ11" s="33" t="e">
        <v>#NAME?</v>
      </c>
      <c r="BA11" s="21"/>
      <c r="BB11" s="5"/>
      <c r="BC11" s="5"/>
      <c r="BD11" s="5"/>
      <c r="BE11" s="5"/>
      <c r="BF11" s="48"/>
      <c r="BG11" s="53" t="e">
        <v>#NAME?</v>
      </c>
      <c r="BH11" s="33" t="e">
        <v>#NAME?</v>
      </c>
      <c r="BI11" s="3"/>
    </row>
    <row r="12" spans="1:61" ht="12" customHeight="1">
      <c r="A12" s="217"/>
      <c r="B12" s="218"/>
      <c r="C12" s="59" t="s">
        <v>72</v>
      </c>
      <c r="D12" s="245">
        <v>-6.0560264999999998</v>
      </c>
      <c r="E12" s="246">
        <v>-6.2684338000000004</v>
      </c>
      <c r="F12" s="246">
        <v>-5.7934625999999998</v>
      </c>
      <c r="G12" s="246">
        <v>-4.0630870999999997</v>
      </c>
      <c r="H12" s="246">
        <v>-5.4660557000000001</v>
      </c>
      <c r="I12" s="246">
        <v>-6.0240757</v>
      </c>
      <c r="J12" s="246">
        <v>-7.8304172000000003</v>
      </c>
      <c r="K12" s="632">
        <v>-8.8278798999999992</v>
      </c>
      <c r="L12" s="632">
        <v>-6.1879426999999998</v>
      </c>
      <c r="M12" s="632">
        <v>-5.9459774999999997</v>
      </c>
      <c r="N12" s="632">
        <v>-6.7070746999999997</v>
      </c>
      <c r="O12" s="246">
        <v>-10.176023900000001</v>
      </c>
      <c r="P12" s="246">
        <v>-15.1413999</v>
      </c>
      <c r="Q12" s="246">
        <v>-11.1971144</v>
      </c>
      <c r="R12" s="5">
        <v>-10.2787592</v>
      </c>
      <c r="S12" s="5">
        <v>-8.8654045000000004</v>
      </c>
      <c r="T12" s="5">
        <v>-13.154961</v>
      </c>
      <c r="U12" s="5">
        <v>-3.6158874999999999</v>
      </c>
      <c r="V12" s="5">
        <v>-5.6660918999999996</v>
      </c>
      <c r="W12" s="5">
        <v>0.62801739999999995</v>
      </c>
      <c r="X12" s="5">
        <v>0.81807180000000002</v>
      </c>
      <c r="Y12" s="48">
        <v>0.4329749</v>
      </c>
      <c r="Z12" s="34" t="e">
        <v>#NAME?</v>
      </c>
      <c r="AA12" s="5">
        <v>-10.2787592</v>
      </c>
      <c r="AB12" s="5">
        <v>-8.8413421999999997</v>
      </c>
      <c r="AC12" s="5">
        <v>-13.151660100000001</v>
      </c>
      <c r="AD12" s="5">
        <v>-3.6034416</v>
      </c>
      <c r="AE12" s="5">
        <v>-7.5339932000000003</v>
      </c>
      <c r="AF12" s="5">
        <v>-2.4638385</v>
      </c>
      <c r="AG12" s="5">
        <v>-0.97933349999999997</v>
      </c>
      <c r="AH12" s="48">
        <v>0.87466169999999999</v>
      </c>
      <c r="AI12" s="34" t="e">
        <v>#NAME?</v>
      </c>
      <c r="AJ12" s="21"/>
      <c r="AK12" s="5"/>
      <c r="AL12" s="5"/>
      <c r="AM12" s="5"/>
      <c r="AN12" s="5"/>
      <c r="AO12" s="5"/>
      <c r="AP12" s="5"/>
      <c r="AQ12" s="48"/>
      <c r="AR12" s="34" t="e">
        <v>#NAME?</v>
      </c>
      <c r="AS12" s="21"/>
      <c r="AT12" s="5"/>
      <c r="AU12" s="5"/>
      <c r="AV12" s="5"/>
      <c r="AW12" s="5"/>
      <c r="AX12" s="5"/>
      <c r="AY12" s="16"/>
      <c r="AZ12" s="33" t="e">
        <v>#NAME?</v>
      </c>
      <c r="BA12" s="21"/>
      <c r="BB12" s="5"/>
      <c r="BC12" s="5"/>
      <c r="BD12" s="5"/>
      <c r="BE12" s="5"/>
      <c r="BF12" s="48"/>
      <c r="BG12" s="53" t="e">
        <v>#NAME?</v>
      </c>
      <c r="BH12" s="33" t="e">
        <v>#NAME?</v>
      </c>
      <c r="BI12" s="3"/>
    </row>
    <row r="13" spans="1:61" ht="12" customHeight="1">
      <c r="A13" s="217"/>
      <c r="B13" s="218"/>
      <c r="C13" s="59" t="s">
        <v>73</v>
      </c>
      <c r="D13" s="245">
        <v>-3.9131434</v>
      </c>
      <c r="E13" s="246">
        <v>-2.9488739000000002</v>
      </c>
      <c r="F13" s="246">
        <v>-1.322697</v>
      </c>
      <c r="G13" s="246">
        <v>-1.0995744999999999</v>
      </c>
      <c r="H13" s="246">
        <v>-0.54508179999999995</v>
      </c>
      <c r="I13" s="246">
        <v>-0.4110569</v>
      </c>
      <c r="J13" s="246">
        <v>-0.35931560000000001</v>
      </c>
      <c r="K13" s="632">
        <v>-3.9237500000000002E-2</v>
      </c>
      <c r="L13" s="632">
        <v>1.2095864000000001</v>
      </c>
      <c r="M13" s="632">
        <v>2.1999575</v>
      </c>
      <c r="N13" s="632">
        <v>1.9237477000000001</v>
      </c>
      <c r="O13" s="246">
        <v>-4.4205245</v>
      </c>
      <c r="P13" s="246">
        <v>-10.953503599999999</v>
      </c>
      <c r="Q13" s="246">
        <v>-9.3811376000000006</v>
      </c>
      <c r="R13" s="5">
        <v>-9.6421220999999999</v>
      </c>
      <c r="S13" s="5">
        <v>-10.467919800000001</v>
      </c>
      <c r="T13" s="5">
        <v>-6.9891283</v>
      </c>
      <c r="U13" s="5">
        <v>-5.9684723999999996</v>
      </c>
      <c r="V13" s="5">
        <v>-5.2781579000000001</v>
      </c>
      <c r="W13" s="5">
        <v>-4.5060355999999997</v>
      </c>
      <c r="X13" s="5">
        <v>-3.1137047999999998</v>
      </c>
      <c r="Y13" s="48">
        <v>-2.5578531</v>
      </c>
      <c r="Z13" s="34" t="e">
        <v>#NAME?</v>
      </c>
      <c r="AA13" s="5">
        <v>-9.6138592999999997</v>
      </c>
      <c r="AB13" s="5">
        <v>-10.473879500000001</v>
      </c>
      <c r="AC13" s="5">
        <v>-7.0057155</v>
      </c>
      <c r="AD13" s="5">
        <v>-5.9959017000000001</v>
      </c>
      <c r="AE13" s="5">
        <v>-5.1283934000000002</v>
      </c>
      <c r="AF13" s="5">
        <v>-4.5900733000000002</v>
      </c>
      <c r="AG13" s="5">
        <v>-3.7671568999999998</v>
      </c>
      <c r="AH13" s="48">
        <v>-3.1697677999999998</v>
      </c>
      <c r="AI13" s="34" t="e">
        <v>#NAME?</v>
      </c>
      <c r="AJ13" s="21"/>
      <c r="AK13" s="5"/>
      <c r="AL13" s="5"/>
      <c r="AM13" s="5"/>
      <c r="AN13" s="5"/>
      <c r="AO13" s="5"/>
      <c r="AP13" s="5"/>
      <c r="AQ13" s="48"/>
      <c r="AR13" s="34" t="e">
        <v>#NAME?</v>
      </c>
      <c r="AS13" s="21"/>
      <c r="AT13" s="5"/>
      <c r="AU13" s="5"/>
      <c r="AV13" s="5"/>
      <c r="AW13" s="5"/>
      <c r="AX13" s="5"/>
      <c r="AY13" s="16"/>
      <c r="AZ13" s="33" t="e">
        <v>#NAME?</v>
      </c>
      <c r="BA13" s="21"/>
      <c r="BB13" s="5"/>
      <c r="BC13" s="5"/>
      <c r="BD13" s="5"/>
      <c r="BE13" s="5"/>
      <c r="BF13" s="48"/>
      <c r="BG13" s="53" t="e">
        <v>#NAME?</v>
      </c>
      <c r="BH13" s="33" t="e">
        <v>#NAME?</v>
      </c>
      <c r="BI13" s="3"/>
    </row>
    <row r="14" spans="1:61" ht="12" customHeight="1">
      <c r="A14" s="217"/>
      <c r="B14" s="218"/>
      <c r="C14" s="59" t="s">
        <v>74</v>
      </c>
      <c r="D14" s="245">
        <v>-3.6332678999999999</v>
      </c>
      <c r="E14" s="246">
        <v>-2.3663945000000002</v>
      </c>
      <c r="F14" s="246">
        <v>-1.5947773000000001</v>
      </c>
      <c r="G14" s="246">
        <v>-1.3124594999999999</v>
      </c>
      <c r="H14" s="246">
        <v>-1.3735337000000001</v>
      </c>
      <c r="I14" s="246">
        <v>-3.1475437999999998</v>
      </c>
      <c r="J14" s="246">
        <v>-3.9989300000000001</v>
      </c>
      <c r="K14" s="632">
        <v>-3.5764222000000001</v>
      </c>
      <c r="L14" s="632">
        <v>-3.3440596</v>
      </c>
      <c r="M14" s="632">
        <v>-2.4369396999999999</v>
      </c>
      <c r="N14" s="632">
        <v>-2.6304563000000001</v>
      </c>
      <c r="O14" s="246">
        <v>-3.2580605</v>
      </c>
      <c r="P14" s="246">
        <v>-7.1651769999999999</v>
      </c>
      <c r="Q14" s="246">
        <v>-6.8757220999999999</v>
      </c>
      <c r="R14" s="5">
        <v>-5.1524704999999997</v>
      </c>
      <c r="S14" s="5">
        <v>-4.9854595000000002</v>
      </c>
      <c r="T14" s="5">
        <v>-4.0878266999999999</v>
      </c>
      <c r="U14" s="5">
        <v>-3.9046593000000001</v>
      </c>
      <c r="V14" s="5">
        <v>-3.6251747000000001</v>
      </c>
      <c r="W14" s="5">
        <v>-3.4075245000000001</v>
      </c>
      <c r="X14" s="5">
        <v>-2.5942531999999998</v>
      </c>
      <c r="Y14" s="48">
        <v>-2.2941289999999999</v>
      </c>
      <c r="Z14" s="34" t="e">
        <v>#NAME?</v>
      </c>
      <c r="AA14" s="5">
        <v>-5.0969657000000002</v>
      </c>
      <c r="AB14" s="5">
        <v>-4.8131968000000001</v>
      </c>
      <c r="AC14" s="5">
        <v>-4.0362016000000001</v>
      </c>
      <c r="AD14" s="5">
        <v>-3.9648330999999999</v>
      </c>
      <c r="AE14" s="5">
        <v>-3.5078751000000001</v>
      </c>
      <c r="AF14" s="5">
        <v>-3.3364351000000001</v>
      </c>
      <c r="AG14" s="5">
        <v>-2.9374699999999998</v>
      </c>
      <c r="AH14" s="48">
        <v>-3.0686648999999999</v>
      </c>
      <c r="AI14" s="34" t="e">
        <v>#NAME?</v>
      </c>
      <c r="AJ14" s="21"/>
      <c r="AK14" s="5"/>
      <c r="AL14" s="5"/>
      <c r="AM14" s="5"/>
      <c r="AN14" s="5"/>
      <c r="AO14" s="5"/>
      <c r="AP14" s="5"/>
      <c r="AQ14" s="48"/>
      <c r="AR14" s="34" t="e">
        <v>#NAME?</v>
      </c>
      <c r="AS14" s="21"/>
      <c r="AT14" s="5"/>
      <c r="AU14" s="5"/>
      <c r="AV14" s="5"/>
      <c r="AW14" s="5"/>
      <c r="AX14" s="5"/>
      <c r="AY14" s="16"/>
      <c r="AZ14" s="33" t="e">
        <v>#NAME?</v>
      </c>
      <c r="BA14" s="21"/>
      <c r="BB14" s="5"/>
      <c r="BC14" s="5"/>
      <c r="BD14" s="5"/>
      <c r="BE14" s="5"/>
      <c r="BF14" s="48"/>
      <c r="BG14" s="53" t="e">
        <v>#NAME?</v>
      </c>
      <c r="BH14" s="33" t="e">
        <v>#NAME?</v>
      </c>
      <c r="BI14" s="3"/>
    </row>
    <row r="15" spans="1:61" ht="12" customHeight="1">
      <c r="A15" s="217"/>
      <c r="B15" s="218"/>
      <c r="C15" s="59" t="s">
        <v>75</v>
      </c>
      <c r="D15" s="245">
        <v>-3.0119394000000002</v>
      </c>
      <c r="E15" s="246">
        <v>-3.0212431</v>
      </c>
      <c r="F15" s="246">
        <v>-1.8045032999999999</v>
      </c>
      <c r="G15" s="246">
        <v>-2.4384589000000001</v>
      </c>
      <c r="H15" s="246">
        <v>-3.3932044000000001</v>
      </c>
      <c r="I15" s="246">
        <v>-2.9951831000000002</v>
      </c>
      <c r="J15" s="246">
        <v>-3.3390868</v>
      </c>
      <c r="K15" s="632">
        <v>-3.4964308000000002</v>
      </c>
      <c r="L15" s="632">
        <v>-4.1051858000000001</v>
      </c>
      <c r="M15" s="632">
        <v>-3.5231474</v>
      </c>
      <c r="N15" s="632">
        <v>-1.4648186000000001</v>
      </c>
      <c r="O15" s="246">
        <v>-2.6310069</v>
      </c>
      <c r="P15" s="246">
        <v>-5.2482128000000001</v>
      </c>
      <c r="Q15" s="246">
        <v>-4.2114358999999997</v>
      </c>
      <c r="R15" s="5">
        <v>-3.6783123</v>
      </c>
      <c r="S15" s="5">
        <v>-2.9181815000000002</v>
      </c>
      <c r="T15" s="5">
        <v>-2.9224122000000001</v>
      </c>
      <c r="U15" s="5">
        <v>-2.9858915000000001</v>
      </c>
      <c r="V15" s="5">
        <v>-2.5757246</v>
      </c>
      <c r="W15" s="5">
        <v>-2.4770544000000001</v>
      </c>
      <c r="X15" s="5">
        <v>-2.3117361000000001</v>
      </c>
      <c r="Y15" s="48">
        <v>-1.6915633999999999</v>
      </c>
      <c r="Z15" s="34" t="e">
        <v>#NAME?</v>
      </c>
      <c r="AA15" s="5">
        <v>-3.7119008</v>
      </c>
      <c r="AB15" s="5">
        <v>-2.9267356000000002</v>
      </c>
      <c r="AC15" s="5">
        <v>-2.6933831000000001</v>
      </c>
      <c r="AD15" s="5">
        <v>-2.9920122</v>
      </c>
      <c r="AE15" s="5">
        <v>-2.6138488999999998</v>
      </c>
      <c r="AF15" s="5">
        <v>-2.3740177</v>
      </c>
      <c r="AG15" s="5">
        <v>-2.3547954999999998</v>
      </c>
      <c r="AH15" s="48">
        <v>-2.4955606000000001</v>
      </c>
      <c r="AI15" s="34" t="e">
        <v>#NAME?</v>
      </c>
      <c r="AJ15" s="21"/>
      <c r="AK15" s="5"/>
      <c r="AL15" s="5"/>
      <c r="AM15" s="5"/>
      <c r="AN15" s="5"/>
      <c r="AO15" s="5"/>
      <c r="AP15" s="5"/>
      <c r="AQ15" s="48"/>
      <c r="AR15" s="34" t="e">
        <v>#NAME?</v>
      </c>
      <c r="AS15" s="21"/>
      <c r="AT15" s="5"/>
      <c r="AU15" s="5"/>
      <c r="AV15" s="5"/>
      <c r="AW15" s="5"/>
      <c r="AX15" s="5"/>
      <c r="AY15" s="16"/>
      <c r="AZ15" s="33" t="e">
        <v>#NAME?</v>
      </c>
      <c r="BA15" s="21"/>
      <c r="BB15" s="5"/>
      <c r="BC15" s="5"/>
      <c r="BD15" s="5"/>
      <c r="BE15" s="5"/>
      <c r="BF15" s="48"/>
      <c r="BG15" s="53" t="e">
        <v>#NAME?</v>
      </c>
      <c r="BH15" s="33" t="e">
        <v>#NAME?</v>
      </c>
      <c r="BI15" s="3"/>
    </row>
    <row r="16" spans="1:61" ht="12" customHeight="1">
      <c r="A16" s="217"/>
      <c r="B16" s="218"/>
      <c r="C16" s="59" t="s">
        <v>76</v>
      </c>
      <c r="D16" s="245">
        <v>-4.7937345000000002</v>
      </c>
      <c r="E16" s="246">
        <v>-3.8135583999999998</v>
      </c>
      <c r="F16" s="246">
        <v>-4.0044966999999998</v>
      </c>
      <c r="G16" s="246">
        <v>-2.1868846999999998</v>
      </c>
      <c r="H16" s="246">
        <v>-2.0644852</v>
      </c>
      <c r="I16" s="246">
        <v>-4.0557242999999996</v>
      </c>
      <c r="J16" s="246">
        <v>-5.9017740999999999</v>
      </c>
      <c r="K16" s="632">
        <v>-3.6820423999999998</v>
      </c>
      <c r="L16" s="632">
        <v>-2.1663290000000002</v>
      </c>
      <c r="M16" s="632">
        <v>-1.0262487</v>
      </c>
      <c r="N16" s="632">
        <v>3.2178707000000002</v>
      </c>
      <c r="O16" s="246">
        <v>0.86603459999999999</v>
      </c>
      <c r="P16" s="246">
        <v>-5.4338949000000003</v>
      </c>
      <c r="Q16" s="246">
        <v>-4.7234360000000004</v>
      </c>
      <c r="R16" s="5">
        <v>-5.6869958</v>
      </c>
      <c r="S16" s="5">
        <v>-5.5526707999999996</v>
      </c>
      <c r="T16" s="5">
        <v>-5.1310631999999998</v>
      </c>
      <c r="U16" s="5">
        <v>-8.9594965000000002</v>
      </c>
      <c r="V16" s="5">
        <v>-1.3313041999999999</v>
      </c>
      <c r="W16" s="5">
        <v>0.32328709999999999</v>
      </c>
      <c r="X16" s="5">
        <v>1.7882979999999999</v>
      </c>
      <c r="Y16" s="48">
        <v>1.9639206</v>
      </c>
      <c r="Z16" s="34" t="e">
        <v>#NAME?</v>
      </c>
      <c r="AA16" s="5">
        <v>-5.6869727000000001</v>
      </c>
      <c r="AB16" s="5">
        <v>-5.8031838999999996</v>
      </c>
      <c r="AC16" s="5">
        <v>-4.9160513000000003</v>
      </c>
      <c r="AD16" s="5">
        <v>-8.7833144999999995</v>
      </c>
      <c r="AE16" s="5">
        <v>-1.1135554000000001</v>
      </c>
      <c r="AF16" s="5">
        <v>-0.2919272</v>
      </c>
      <c r="AG16" s="5">
        <v>-0.41520390000000001</v>
      </c>
      <c r="AH16" s="48">
        <v>-2.0074499999999999E-2</v>
      </c>
      <c r="AI16" s="34" t="e">
        <v>#NAME?</v>
      </c>
      <c r="AJ16" s="21"/>
      <c r="AK16" s="5"/>
      <c r="AL16" s="5"/>
      <c r="AM16" s="5"/>
      <c r="AN16" s="5"/>
      <c r="AO16" s="5"/>
      <c r="AP16" s="5"/>
      <c r="AQ16" s="48"/>
      <c r="AR16" s="34" t="e">
        <v>#NAME?</v>
      </c>
      <c r="AS16" s="21"/>
      <c r="AT16" s="5"/>
      <c r="AU16" s="5"/>
      <c r="AV16" s="5"/>
      <c r="AW16" s="5"/>
      <c r="AX16" s="5"/>
      <c r="AY16" s="16"/>
      <c r="AZ16" s="33" t="e">
        <v>#NAME?</v>
      </c>
      <c r="BA16" s="21"/>
      <c r="BB16" s="5"/>
      <c r="BC16" s="5"/>
      <c r="BD16" s="5"/>
      <c r="BE16" s="5"/>
      <c r="BF16" s="48"/>
      <c r="BG16" s="53" t="s">
        <v>86</v>
      </c>
      <c r="BH16" s="33" t="e">
        <v>#NAME?</v>
      </c>
      <c r="BI16" s="3"/>
    </row>
    <row r="17" spans="1:62" ht="12" customHeight="1">
      <c r="A17" s="217"/>
      <c r="B17" s="218"/>
      <c r="C17" s="59" t="s">
        <v>91</v>
      </c>
      <c r="D17" s="245">
        <v>1.4135762999999999</v>
      </c>
      <c r="E17" s="246">
        <v>2.85621E-2</v>
      </c>
      <c r="F17" s="246">
        <v>-3.7325438000000002</v>
      </c>
      <c r="G17" s="246">
        <v>-2.7308333</v>
      </c>
      <c r="H17" s="246">
        <v>-1.948226</v>
      </c>
      <c r="I17" s="246">
        <v>-2.282111</v>
      </c>
      <c r="J17" s="246">
        <v>-1.4551982999999999</v>
      </c>
      <c r="K17" s="632">
        <v>-0.91901969999999999</v>
      </c>
      <c r="L17" s="632">
        <v>-0.36426540000000002</v>
      </c>
      <c r="M17" s="632">
        <v>-0.48778319999999997</v>
      </c>
      <c r="N17" s="632">
        <v>-0.51265910000000003</v>
      </c>
      <c r="O17" s="246">
        <v>-4.2042622999999999</v>
      </c>
      <c r="P17" s="246">
        <v>-9.1268785000000001</v>
      </c>
      <c r="Q17" s="246">
        <v>-8.6858647999999992</v>
      </c>
      <c r="R17" s="5">
        <v>-4.3067051000000003</v>
      </c>
      <c r="S17" s="5">
        <v>-1.2056324</v>
      </c>
      <c r="T17" s="5">
        <v>-1.1591467</v>
      </c>
      <c r="U17" s="5">
        <v>-1.4888542</v>
      </c>
      <c r="V17" s="5">
        <v>-1.3601380999999999</v>
      </c>
      <c r="W17" s="5">
        <v>6.26665E-2</v>
      </c>
      <c r="X17" s="5">
        <v>-0.48818539999999999</v>
      </c>
      <c r="Y17" s="48">
        <v>-1.0694821000000001</v>
      </c>
      <c r="Z17" s="34" t="e">
        <v>#NAME?</v>
      </c>
      <c r="AA17" s="5">
        <v>-3.3768226000000001</v>
      </c>
      <c r="AB17" s="5">
        <v>-0.83241449999999995</v>
      </c>
      <c r="AC17" s="5">
        <v>-0.90739380000000003</v>
      </c>
      <c r="AD17" s="5">
        <v>-1.5647740999999999</v>
      </c>
      <c r="AE17" s="5">
        <v>-1.2689101</v>
      </c>
      <c r="AF17" s="5">
        <v>-0.79641819999999997</v>
      </c>
      <c r="AG17" s="5">
        <v>-1.0839432</v>
      </c>
      <c r="AH17" s="48">
        <v>-1.2160493000000001</v>
      </c>
      <c r="AI17" s="34" t="e">
        <v>#NAME?</v>
      </c>
      <c r="AJ17" s="21"/>
      <c r="AK17" s="5"/>
      <c r="AL17" s="5"/>
      <c r="AM17" s="5"/>
      <c r="AN17" s="5"/>
      <c r="AO17" s="5"/>
      <c r="AP17" s="5"/>
      <c r="AQ17" s="48"/>
      <c r="AR17" s="34" t="e">
        <v>#NAME?</v>
      </c>
      <c r="AS17" s="21"/>
      <c r="AT17" s="5"/>
      <c r="AU17" s="5"/>
      <c r="AV17" s="5"/>
      <c r="AW17" s="5"/>
      <c r="AX17" s="5"/>
      <c r="AY17" s="16"/>
      <c r="AZ17" s="33" t="e">
        <v>#NAME?</v>
      </c>
      <c r="BA17" s="21"/>
      <c r="BB17" s="5"/>
      <c r="BC17" s="5"/>
      <c r="BD17" s="5"/>
      <c r="BE17" s="5"/>
      <c r="BF17" s="48"/>
      <c r="BG17" s="53" t="e">
        <v>#NAME?</v>
      </c>
      <c r="BH17" s="33" t="e">
        <v>#NAME?</v>
      </c>
      <c r="BI17" s="3"/>
    </row>
    <row r="18" spans="1:62" ht="12" customHeight="1">
      <c r="A18" s="217"/>
      <c r="B18" s="218"/>
      <c r="C18" s="59" t="s">
        <v>92</v>
      </c>
      <c r="D18" s="245">
        <v>-11.7534121</v>
      </c>
      <c r="E18" s="246">
        <v>-3.032416</v>
      </c>
      <c r="F18" s="246">
        <v>-2.8218828</v>
      </c>
      <c r="G18" s="246">
        <v>-3.1847267000000001</v>
      </c>
      <c r="H18" s="246">
        <v>-3.5267835999999999</v>
      </c>
      <c r="I18" s="246">
        <v>-1.8549983000000001</v>
      </c>
      <c r="J18" s="246">
        <v>-1.2642424999999999</v>
      </c>
      <c r="K18" s="632">
        <v>-1.3922245</v>
      </c>
      <c r="L18" s="632">
        <v>-0.3430568</v>
      </c>
      <c r="M18" s="632">
        <v>-0.27210230000000002</v>
      </c>
      <c r="N18" s="632">
        <v>-0.81533960000000005</v>
      </c>
      <c r="O18" s="246">
        <v>-3.0830419</v>
      </c>
      <c r="P18" s="246">
        <v>-9.1056483999999998</v>
      </c>
      <c r="Q18" s="246">
        <v>-6.9007187999999999</v>
      </c>
      <c r="R18" s="5">
        <v>-8.9397327000000004</v>
      </c>
      <c r="S18" s="5">
        <v>-3.1454806999999998</v>
      </c>
      <c r="T18" s="5">
        <v>-2.6099231999999999</v>
      </c>
      <c r="U18" s="5">
        <v>-0.61736530000000001</v>
      </c>
      <c r="V18" s="5">
        <v>-0.2447724</v>
      </c>
      <c r="W18" s="5">
        <v>0.2663681</v>
      </c>
      <c r="X18" s="5">
        <v>0.52846599999999999</v>
      </c>
      <c r="Y18" s="48">
        <v>0.45849849999999998</v>
      </c>
      <c r="Z18" s="34" t="e">
        <v>#NAME?</v>
      </c>
      <c r="AA18" s="5">
        <v>-8.9397327000000004</v>
      </c>
      <c r="AB18" s="5">
        <v>-3.1455071000000001</v>
      </c>
      <c r="AC18" s="5">
        <v>-2.6196714000000001</v>
      </c>
      <c r="AD18" s="5">
        <v>-0.68617110000000003</v>
      </c>
      <c r="AE18" s="5">
        <v>-0.20339940000000001</v>
      </c>
      <c r="AF18" s="5">
        <v>-0.58360710000000005</v>
      </c>
      <c r="AG18" s="5">
        <v>-0.78972679999999995</v>
      </c>
      <c r="AH18" s="48">
        <v>-0.72720479999999998</v>
      </c>
      <c r="AI18" s="34" t="e">
        <v>#NAME?</v>
      </c>
      <c r="AJ18" s="21"/>
      <c r="AK18" s="5"/>
      <c r="AL18" s="5"/>
      <c r="AM18" s="5"/>
      <c r="AN18" s="5"/>
      <c r="AO18" s="5"/>
      <c r="AP18" s="5"/>
      <c r="AQ18" s="48"/>
      <c r="AR18" s="34" t="e">
        <v>#NAME?</v>
      </c>
      <c r="AS18" s="21"/>
      <c r="AT18" s="5"/>
      <c r="AU18" s="5"/>
      <c r="AV18" s="5"/>
      <c r="AW18" s="5"/>
      <c r="AX18" s="5"/>
      <c r="AY18" s="16"/>
      <c r="AZ18" s="33" t="e">
        <v>#NAME?</v>
      </c>
      <c r="BA18" s="21"/>
      <c r="BB18" s="5"/>
      <c r="BC18" s="5"/>
      <c r="BD18" s="5"/>
      <c r="BE18" s="5"/>
      <c r="BF18" s="48"/>
      <c r="BG18" s="53" t="s">
        <v>86</v>
      </c>
      <c r="BH18" s="33" t="e">
        <v>#NAME?</v>
      </c>
      <c r="BI18" s="3"/>
    </row>
    <row r="19" spans="1:62" ht="12" customHeight="1">
      <c r="A19" s="217"/>
      <c r="B19" s="218"/>
      <c r="C19" s="59" t="s">
        <v>77</v>
      </c>
      <c r="D19" s="245">
        <v>2.80125</v>
      </c>
      <c r="E19" s="246">
        <v>3.2349016000000002</v>
      </c>
      <c r="F19" s="246">
        <v>3.4795771000000002</v>
      </c>
      <c r="G19" s="246">
        <v>5.8884062000000004</v>
      </c>
      <c r="H19" s="246">
        <v>5.9094065999999996</v>
      </c>
      <c r="I19" s="246">
        <v>2.4408330999999999</v>
      </c>
      <c r="J19" s="246">
        <v>0.1859645</v>
      </c>
      <c r="K19" s="632">
        <v>-1.2830972</v>
      </c>
      <c r="L19" s="632">
        <v>7.76197E-2</v>
      </c>
      <c r="M19" s="632">
        <v>1.9359066</v>
      </c>
      <c r="N19" s="632">
        <v>4.1512019999999996</v>
      </c>
      <c r="O19" s="246">
        <v>3.3198718999999999</v>
      </c>
      <c r="P19" s="246">
        <v>-0.67472549999999998</v>
      </c>
      <c r="Q19" s="246">
        <v>-0.65824890000000003</v>
      </c>
      <c r="R19" s="5">
        <v>0.51285020000000003</v>
      </c>
      <c r="S19" s="5">
        <v>0.34496199999999999</v>
      </c>
      <c r="T19" s="5">
        <v>0.97542859999999998</v>
      </c>
      <c r="U19" s="5">
        <v>1.3260867999999999</v>
      </c>
      <c r="V19" s="5">
        <v>1.3626372</v>
      </c>
      <c r="W19" s="5">
        <v>1.6144016999999999</v>
      </c>
      <c r="X19" s="5">
        <v>1.5154334</v>
      </c>
      <c r="Y19" s="48">
        <v>0.90954409999999997</v>
      </c>
      <c r="Z19" s="34" t="e">
        <v>#NAME?</v>
      </c>
      <c r="AA19" s="5">
        <v>0.51653899999999997</v>
      </c>
      <c r="AB19" s="5">
        <v>0.3465896</v>
      </c>
      <c r="AC19" s="5">
        <v>0.96031219999999995</v>
      </c>
      <c r="AD19" s="5">
        <v>1.4569106000000001</v>
      </c>
      <c r="AE19" s="5">
        <v>1.5546636</v>
      </c>
      <c r="AF19" s="5">
        <v>1.2862212</v>
      </c>
      <c r="AG19" s="5">
        <v>1.8539900000000002E-2</v>
      </c>
      <c r="AH19" s="48">
        <v>0.1071979</v>
      </c>
      <c r="AI19" s="34" t="e">
        <v>#NAME?</v>
      </c>
      <c r="AJ19" s="21"/>
      <c r="AK19" s="5"/>
      <c r="AL19" s="5"/>
      <c r="AM19" s="5"/>
      <c r="AN19" s="5"/>
      <c r="AO19" s="5"/>
      <c r="AP19" s="5"/>
      <c r="AQ19" s="48"/>
      <c r="AR19" s="34" t="e">
        <v>#NAME?</v>
      </c>
      <c r="AS19" s="21"/>
      <c r="AT19" s="5"/>
      <c r="AU19" s="5"/>
      <c r="AV19" s="5"/>
      <c r="AW19" s="5"/>
      <c r="AX19" s="5"/>
      <c r="AY19" s="16"/>
      <c r="AZ19" s="33" t="e">
        <v>#NAME?</v>
      </c>
      <c r="BA19" s="21"/>
      <c r="BB19" s="5"/>
      <c r="BC19" s="5"/>
      <c r="BD19" s="5"/>
      <c r="BE19" s="5"/>
      <c r="BF19" s="48"/>
      <c r="BG19" s="53" t="e">
        <v>#NAME?</v>
      </c>
      <c r="BH19" s="33" t="e">
        <v>#NAME?</v>
      </c>
      <c r="BI19" s="3"/>
    </row>
    <row r="20" spans="1:62" ht="12" customHeight="1">
      <c r="A20" s="217"/>
      <c r="B20" s="218"/>
      <c r="C20" s="59" t="s">
        <v>78</v>
      </c>
      <c r="D20" s="245">
        <v>-7.0728610999999999</v>
      </c>
      <c r="E20" s="246">
        <v>-9.2607725999999992</v>
      </c>
      <c r="F20" s="246">
        <v>-6.7140401000000001</v>
      </c>
      <c r="G20" s="246">
        <v>-5.5072638999999999</v>
      </c>
      <c r="H20" s="246">
        <v>-6.1169625999999999</v>
      </c>
      <c r="I20" s="246">
        <v>-5.3917244999999996</v>
      </c>
      <c r="J20" s="246">
        <v>-9.0224442000000007</v>
      </c>
      <c r="K20" s="632">
        <v>-4.3108297999999996</v>
      </c>
      <c r="L20" s="632">
        <v>-2.6218944999999998</v>
      </c>
      <c r="M20" s="632">
        <v>-2.5181298999999999</v>
      </c>
      <c r="N20" s="632">
        <v>-2.1441672000000001</v>
      </c>
      <c r="O20" s="246">
        <v>-4.1823034999999997</v>
      </c>
      <c r="P20" s="246">
        <v>-3.2388387000000001</v>
      </c>
      <c r="Q20" s="246">
        <v>-2.3938141000000002</v>
      </c>
      <c r="R20" s="5">
        <v>-2.4070133999999999</v>
      </c>
      <c r="S20" s="5">
        <v>-3.4891266999999999</v>
      </c>
      <c r="T20" s="5">
        <v>-2.4257800999999999</v>
      </c>
      <c r="U20" s="5">
        <v>-1.7576148</v>
      </c>
      <c r="V20" s="5">
        <v>-1.0949711</v>
      </c>
      <c r="W20" s="5">
        <v>0.99070670000000005</v>
      </c>
      <c r="X20" s="5">
        <v>3.9306511999999998</v>
      </c>
      <c r="Y20" s="48">
        <v>1.1202403999999999</v>
      </c>
      <c r="Z20" s="34" t="e">
        <v>#NAME?</v>
      </c>
      <c r="AA20" s="5">
        <v>-2.5353021999999998</v>
      </c>
      <c r="AB20" s="5">
        <v>-3.6273973000000002</v>
      </c>
      <c r="AC20" s="5">
        <v>-2.5958996000000001</v>
      </c>
      <c r="AD20" s="5">
        <v>-2.0505643999999998</v>
      </c>
      <c r="AE20" s="5">
        <v>-1.3685160999999999</v>
      </c>
      <c r="AF20" s="5">
        <v>-0.72134330000000002</v>
      </c>
      <c r="AG20" s="5">
        <v>-0.62887249999999995</v>
      </c>
      <c r="AH20" s="48">
        <v>-0.56189440000000002</v>
      </c>
      <c r="AI20" s="34" t="e">
        <v>#NAME?</v>
      </c>
      <c r="AJ20" s="21"/>
      <c r="AK20" s="5"/>
      <c r="AL20" s="5"/>
      <c r="AM20" s="5"/>
      <c r="AN20" s="5"/>
      <c r="AO20" s="5"/>
      <c r="AP20" s="5"/>
      <c r="AQ20" s="48"/>
      <c r="AR20" s="34" t="e">
        <v>#NAME?</v>
      </c>
      <c r="AS20" s="21"/>
      <c r="AT20" s="5"/>
      <c r="AU20" s="5"/>
      <c r="AV20" s="5"/>
      <c r="AW20" s="5"/>
      <c r="AX20" s="5"/>
      <c r="AY20" s="16"/>
      <c r="AZ20" s="33" t="e">
        <v>#NAME?</v>
      </c>
      <c r="BA20" s="21"/>
      <c r="BB20" s="5"/>
      <c r="BC20" s="5"/>
      <c r="BD20" s="5"/>
      <c r="BE20" s="5"/>
      <c r="BF20" s="48"/>
      <c r="BG20" s="53" t="s">
        <v>86</v>
      </c>
      <c r="BH20" s="33" t="e">
        <v>#NAME?</v>
      </c>
      <c r="BI20" s="3"/>
    </row>
    <row r="21" spans="1:62" ht="12" customHeight="1">
      <c r="A21" s="217"/>
      <c r="B21" s="218"/>
      <c r="C21" s="59" t="s">
        <v>79</v>
      </c>
      <c r="D21" s="245">
        <v>-1.2730127</v>
      </c>
      <c r="E21" s="246">
        <v>-0.90466590000000002</v>
      </c>
      <c r="F21" s="246">
        <v>0.32615139999999998</v>
      </c>
      <c r="G21" s="246">
        <v>1.8792084</v>
      </c>
      <c r="H21" s="246">
        <v>-0.34823029999999999</v>
      </c>
      <c r="I21" s="246">
        <v>-2.0794700000000002</v>
      </c>
      <c r="J21" s="246">
        <v>-3.0163557999999999</v>
      </c>
      <c r="K21" s="632">
        <v>-1.7227196</v>
      </c>
      <c r="L21" s="632">
        <v>-0.2560442</v>
      </c>
      <c r="M21" s="632">
        <v>0.21045829999999999</v>
      </c>
      <c r="N21" s="632">
        <v>0.2116488</v>
      </c>
      <c r="O21" s="246">
        <v>0.22373009999999999</v>
      </c>
      <c r="P21" s="246">
        <v>-5.4309032999999998</v>
      </c>
      <c r="Q21" s="246">
        <v>-4.9915124000000004</v>
      </c>
      <c r="R21" s="5">
        <v>-4.2884983999999999</v>
      </c>
      <c r="S21" s="5">
        <v>-3.8849037000000002</v>
      </c>
      <c r="T21" s="5">
        <v>-2.3741167999999999</v>
      </c>
      <c r="U21" s="5">
        <v>-2.2666393</v>
      </c>
      <c r="V21" s="5">
        <v>-2.0511898</v>
      </c>
      <c r="W21" s="5">
        <v>0.36618980000000001</v>
      </c>
      <c r="X21" s="5">
        <v>1.0930645999999999</v>
      </c>
      <c r="Y21" s="48">
        <v>0.72966209999999998</v>
      </c>
      <c r="Z21" s="34" t="e">
        <v>#NAME?</v>
      </c>
      <c r="AA21" s="5">
        <v>-4.2884983999999999</v>
      </c>
      <c r="AB21" s="5">
        <v>-3.8849037000000002</v>
      </c>
      <c r="AC21" s="5">
        <v>-2.3741167999999999</v>
      </c>
      <c r="AD21" s="5">
        <v>-2.2666393</v>
      </c>
      <c r="AE21" s="5">
        <v>-1.8859446</v>
      </c>
      <c r="AF21" s="5">
        <v>-0.82525999999999999</v>
      </c>
      <c r="AG21" s="5">
        <v>-0.26006879999999999</v>
      </c>
      <c r="AH21" s="48">
        <v>-6.1003300000000003E-2</v>
      </c>
      <c r="AI21" s="34" t="e">
        <v>#NAME?</v>
      </c>
      <c r="AJ21" s="21"/>
      <c r="AK21" s="5"/>
      <c r="AL21" s="5"/>
      <c r="AM21" s="5"/>
      <c r="AN21" s="5"/>
      <c r="AO21" s="5"/>
      <c r="AP21" s="5"/>
      <c r="AQ21" s="48"/>
      <c r="AR21" s="34" t="e">
        <v>#NAME?</v>
      </c>
      <c r="AS21" s="21"/>
      <c r="AT21" s="5"/>
      <c r="AU21" s="5"/>
      <c r="AV21" s="5"/>
      <c r="AW21" s="5"/>
      <c r="AX21" s="5"/>
      <c r="AY21" s="16"/>
      <c r="AZ21" s="33" t="e">
        <v>#NAME?</v>
      </c>
      <c r="BA21" s="21"/>
      <c r="BB21" s="5"/>
      <c r="BC21" s="5"/>
      <c r="BD21" s="5"/>
      <c r="BE21" s="5"/>
      <c r="BF21" s="48"/>
      <c r="BG21" s="53" t="e">
        <v>#NAME?</v>
      </c>
      <c r="BH21" s="33" t="e">
        <v>#NAME?</v>
      </c>
      <c r="BI21" s="3"/>
    </row>
    <row r="22" spans="1:62" ht="12" customHeight="1">
      <c r="A22" s="217"/>
      <c r="B22" s="218"/>
      <c r="C22" s="59" t="s">
        <v>80</v>
      </c>
      <c r="D22" s="245">
        <v>-2.5757911999999998</v>
      </c>
      <c r="E22" s="246">
        <v>-2.6962267999999998</v>
      </c>
      <c r="F22" s="246">
        <v>-2.5958866999999999</v>
      </c>
      <c r="G22" s="246">
        <v>-2.4046696000000001</v>
      </c>
      <c r="H22" s="246">
        <v>-0.66157549999999998</v>
      </c>
      <c r="I22" s="246">
        <v>-1.3811749</v>
      </c>
      <c r="J22" s="246">
        <v>-1.7864255</v>
      </c>
      <c r="K22" s="632">
        <v>-4.8049860000000004</v>
      </c>
      <c r="L22" s="632">
        <v>-2.5083535000000001</v>
      </c>
      <c r="M22" s="632">
        <v>-2.5354407000000001</v>
      </c>
      <c r="N22" s="632">
        <v>-1.3546085999999999</v>
      </c>
      <c r="O22" s="246">
        <v>-1.4952653</v>
      </c>
      <c r="P22" s="246">
        <v>-5.3297097000000004</v>
      </c>
      <c r="Q22" s="246">
        <v>-4.4412772</v>
      </c>
      <c r="R22" s="5">
        <v>-2.5535627999999999</v>
      </c>
      <c r="S22" s="5">
        <v>-2.1890580000000002</v>
      </c>
      <c r="T22" s="5">
        <v>-1.9500774999999999</v>
      </c>
      <c r="U22" s="5">
        <v>-2.7298290000000001</v>
      </c>
      <c r="V22" s="5">
        <v>-1.0455592</v>
      </c>
      <c r="W22" s="5">
        <v>-1.5914348</v>
      </c>
      <c r="X22" s="5">
        <v>-0.70123360000000001</v>
      </c>
      <c r="Y22" s="48">
        <v>-0.4539492</v>
      </c>
      <c r="Z22" s="34" t="e">
        <v>#NAME?</v>
      </c>
      <c r="AA22" s="5">
        <v>-2.5896487000000001</v>
      </c>
      <c r="AB22" s="5">
        <v>-2.2219530999999999</v>
      </c>
      <c r="AC22" s="5">
        <v>-1.3670647</v>
      </c>
      <c r="AD22" s="5">
        <v>-2.7403594999999998</v>
      </c>
      <c r="AE22" s="5">
        <v>-1.042254</v>
      </c>
      <c r="AF22" s="5">
        <v>-1.5235075</v>
      </c>
      <c r="AG22" s="5">
        <v>-1.3428545000000001</v>
      </c>
      <c r="AH22" s="48">
        <v>-1.1419143</v>
      </c>
      <c r="AI22" s="34" t="e">
        <v>#NAME?</v>
      </c>
      <c r="AJ22" s="21"/>
      <c r="AK22" s="5"/>
      <c r="AL22" s="5"/>
      <c r="AM22" s="5"/>
      <c r="AN22" s="5"/>
      <c r="AO22" s="5"/>
      <c r="AP22" s="5"/>
      <c r="AQ22" s="48"/>
      <c r="AR22" s="34" t="e">
        <v>#NAME?</v>
      </c>
      <c r="AS22" s="21"/>
      <c r="AT22" s="5"/>
      <c r="AU22" s="5"/>
      <c r="AV22" s="5"/>
      <c r="AW22" s="5"/>
      <c r="AX22" s="5"/>
      <c r="AY22" s="16"/>
      <c r="AZ22" s="33" t="e">
        <v>#NAME?</v>
      </c>
      <c r="BA22" s="21"/>
      <c r="BB22" s="5"/>
      <c r="BC22" s="5"/>
      <c r="BD22" s="5"/>
      <c r="BE22" s="5"/>
      <c r="BF22" s="48"/>
      <c r="BG22" s="53" t="e">
        <v>#NAME?</v>
      </c>
      <c r="BH22" s="33" t="e">
        <v>#NAME?</v>
      </c>
      <c r="BI22" s="3"/>
    </row>
    <row r="23" spans="1:62" ht="12" customHeight="1">
      <c r="A23" s="217"/>
      <c r="B23" s="218"/>
      <c r="C23" s="59" t="s">
        <v>81</v>
      </c>
      <c r="D23" s="245">
        <v>-3.7046648000000002</v>
      </c>
      <c r="E23" s="246">
        <v>-4.3862923</v>
      </c>
      <c r="F23" s="246">
        <v>-3.0305879999999998</v>
      </c>
      <c r="G23" s="246">
        <v>-3.2148973999999999</v>
      </c>
      <c r="H23" s="246">
        <v>-4.7884036999999999</v>
      </c>
      <c r="I23" s="246">
        <v>-3.3402881</v>
      </c>
      <c r="J23" s="246">
        <v>-4.4215901000000004</v>
      </c>
      <c r="K23" s="632">
        <v>-6.1945287000000002</v>
      </c>
      <c r="L23" s="632">
        <v>-6.1937923000000001</v>
      </c>
      <c r="M23" s="632">
        <v>-4.3275581000000001</v>
      </c>
      <c r="N23" s="632">
        <v>-3.0087641999999999</v>
      </c>
      <c r="O23" s="246">
        <v>-3.7656638</v>
      </c>
      <c r="P23" s="246">
        <v>-9.8055272000000002</v>
      </c>
      <c r="Q23" s="246">
        <v>-11.171139500000001</v>
      </c>
      <c r="R23" s="5">
        <v>-7.3828418999999998</v>
      </c>
      <c r="S23" s="5">
        <v>-5.6586667999999998</v>
      </c>
      <c r="T23" s="5">
        <v>-4.8424223</v>
      </c>
      <c r="U23" s="5">
        <v>-7.1656620000000002</v>
      </c>
      <c r="V23" s="5">
        <v>-4.4034320999999998</v>
      </c>
      <c r="W23" s="5">
        <v>-1.9759024000000001</v>
      </c>
      <c r="X23" s="5">
        <v>-2.9575033999999998</v>
      </c>
      <c r="Y23" s="48">
        <v>-0.87494859999999997</v>
      </c>
      <c r="Z23" s="34" t="e">
        <v>#NAME?</v>
      </c>
      <c r="AA23" s="5">
        <v>-7.3828418999999998</v>
      </c>
      <c r="AB23" s="5">
        <v>-5.6586667999999998</v>
      </c>
      <c r="AC23" s="5">
        <v>-4.8424224000000002</v>
      </c>
      <c r="AD23" s="5">
        <v>-7.1656620000000002</v>
      </c>
      <c r="AE23" s="5">
        <v>-4.3560913000000001</v>
      </c>
      <c r="AF23" s="5">
        <v>-2.6540374999999998</v>
      </c>
      <c r="AG23" s="5">
        <v>-2.1605379</v>
      </c>
      <c r="AH23" s="48">
        <v>-2.4235608000000002</v>
      </c>
      <c r="AI23" s="34" t="e">
        <v>#NAME?</v>
      </c>
      <c r="AJ23" s="21"/>
      <c r="AK23" s="5"/>
      <c r="AL23" s="5"/>
      <c r="AM23" s="5"/>
      <c r="AN23" s="5"/>
      <c r="AO23" s="5"/>
      <c r="AP23" s="5"/>
      <c r="AQ23" s="48"/>
      <c r="AR23" s="34" t="e">
        <v>#NAME?</v>
      </c>
      <c r="AS23" s="21"/>
      <c r="AT23" s="5"/>
      <c r="AU23" s="5"/>
      <c r="AV23" s="5"/>
      <c r="AW23" s="5"/>
      <c r="AX23" s="5"/>
      <c r="AY23" s="16"/>
      <c r="AZ23" s="33" t="e">
        <v>#NAME?</v>
      </c>
      <c r="BA23" s="21"/>
      <c r="BB23" s="5"/>
      <c r="BC23" s="5"/>
      <c r="BD23" s="5"/>
      <c r="BE23" s="5"/>
      <c r="BF23" s="48"/>
      <c r="BG23" s="53" t="e">
        <v>#NAME?</v>
      </c>
      <c r="BH23" s="33" t="e">
        <v>#NAME?</v>
      </c>
      <c r="BI23" s="3"/>
    </row>
    <row r="24" spans="1:62" ht="12" customHeight="1">
      <c r="A24" s="217"/>
      <c r="B24" s="218"/>
      <c r="C24" s="59" t="s">
        <v>82</v>
      </c>
      <c r="D24" s="245">
        <v>-2.3106580000000001</v>
      </c>
      <c r="E24" s="246">
        <v>-2.3304547000000002</v>
      </c>
      <c r="F24" s="246">
        <v>-2.9768697</v>
      </c>
      <c r="G24" s="246">
        <v>-3.6395677000000002</v>
      </c>
      <c r="H24" s="246">
        <v>-3.8827205999999999</v>
      </c>
      <c r="I24" s="246">
        <v>-2.4034300000000002</v>
      </c>
      <c r="J24" s="246">
        <v>-2.6186812000000002</v>
      </c>
      <c r="K24" s="632">
        <v>-1.9647884</v>
      </c>
      <c r="L24" s="632">
        <v>-1.3328954</v>
      </c>
      <c r="M24" s="632">
        <v>-1.2043271</v>
      </c>
      <c r="N24" s="632">
        <v>-8.1075099999999997E-2</v>
      </c>
      <c r="O24" s="246">
        <v>-1.4131572999999999</v>
      </c>
      <c r="P24" s="246">
        <v>-5.8406190999999996</v>
      </c>
      <c r="Q24" s="246">
        <v>-5.6349049999999998</v>
      </c>
      <c r="R24" s="5">
        <v>-6.6719156000000002</v>
      </c>
      <c r="S24" s="5">
        <v>-4.0435645999999998</v>
      </c>
      <c r="T24" s="5">
        <v>-14.678607700000001</v>
      </c>
      <c r="U24" s="5">
        <v>-5.5151846999999998</v>
      </c>
      <c r="V24" s="5">
        <v>-2.8555259</v>
      </c>
      <c r="W24" s="5">
        <v>-1.9317808999999999</v>
      </c>
      <c r="X24" s="5">
        <v>3.0985700000000001E-2</v>
      </c>
      <c r="Y24" s="48">
        <v>0.52161460000000004</v>
      </c>
      <c r="Z24" s="34" t="e">
        <v>#NAME?</v>
      </c>
      <c r="AA24" s="5">
        <v>-6.6576594</v>
      </c>
      <c r="AB24" s="5">
        <v>-4.1007432000000001</v>
      </c>
      <c r="AC24" s="5">
        <v>-15.023659200000001</v>
      </c>
      <c r="AD24" s="5">
        <v>-5.0358141999999999</v>
      </c>
      <c r="AE24" s="5">
        <v>-2.6725167999999999</v>
      </c>
      <c r="AF24" s="5">
        <v>-2.3713692000000002</v>
      </c>
      <c r="AG24" s="5">
        <v>-1.9677741</v>
      </c>
      <c r="AH24" s="48">
        <v>-1.5145154000000001</v>
      </c>
      <c r="AI24" s="34" t="e">
        <v>#NAME?</v>
      </c>
      <c r="AJ24" s="21"/>
      <c r="AK24" s="5"/>
      <c r="AL24" s="5"/>
      <c r="AM24" s="5"/>
      <c r="AN24" s="5"/>
      <c r="AO24" s="5"/>
      <c r="AP24" s="5"/>
      <c r="AQ24" s="48"/>
      <c r="AR24" s="34" t="e">
        <v>#NAME?</v>
      </c>
      <c r="AS24" s="21"/>
      <c r="AT24" s="5"/>
      <c r="AU24" s="5"/>
      <c r="AV24" s="5"/>
      <c r="AW24" s="5"/>
      <c r="AX24" s="5"/>
      <c r="AY24" s="16"/>
      <c r="AZ24" s="33" t="e">
        <v>#NAME?</v>
      </c>
      <c r="BA24" s="21"/>
      <c r="BB24" s="5"/>
      <c r="BC24" s="5"/>
      <c r="BD24" s="5"/>
      <c r="BE24" s="5"/>
      <c r="BF24" s="48"/>
      <c r="BG24" s="53" t="e">
        <v>#NAME?</v>
      </c>
      <c r="BH24" s="33" t="e">
        <v>#NAME?</v>
      </c>
      <c r="BI24" s="3"/>
    </row>
    <row r="25" spans="1:62" ht="12" customHeight="1">
      <c r="A25" s="217"/>
      <c r="B25" s="218"/>
      <c r="C25" s="59" t="s">
        <v>83</v>
      </c>
      <c r="D25" s="245">
        <v>-6.1626557999999996</v>
      </c>
      <c r="E25" s="246">
        <v>-5.2054358000000001</v>
      </c>
      <c r="F25" s="246">
        <v>-7.2762308000000004</v>
      </c>
      <c r="G25" s="246">
        <v>-12.023433199999999</v>
      </c>
      <c r="H25" s="246">
        <v>-6.4013125000000004</v>
      </c>
      <c r="I25" s="246">
        <v>-8.0880443999999994</v>
      </c>
      <c r="J25" s="246">
        <v>-2.7030251999999999</v>
      </c>
      <c r="K25" s="632">
        <v>-2.3084699999999998</v>
      </c>
      <c r="L25" s="632">
        <v>-2.8833232</v>
      </c>
      <c r="M25" s="632">
        <v>-3.5919759</v>
      </c>
      <c r="N25" s="632">
        <v>-1.9487619</v>
      </c>
      <c r="O25" s="246">
        <v>-2.4277568999999999</v>
      </c>
      <c r="P25" s="246">
        <v>-7.8042037000000004</v>
      </c>
      <c r="Q25" s="246">
        <v>-7.4849258000000001</v>
      </c>
      <c r="R25" s="5">
        <v>-4.2769494000000003</v>
      </c>
      <c r="S25" s="5">
        <v>-4.3448934000000001</v>
      </c>
      <c r="T25" s="5">
        <v>-2.7199859000000002</v>
      </c>
      <c r="U25" s="5">
        <v>-2.7022995999999999</v>
      </c>
      <c r="V25" s="5">
        <v>-2.7261812000000001</v>
      </c>
      <c r="W25" s="5">
        <v>-2.2064971999999998</v>
      </c>
      <c r="X25" s="5">
        <v>-1.0407225</v>
      </c>
      <c r="Y25" s="48">
        <v>-0.90730120000000003</v>
      </c>
      <c r="Z25" s="34" t="e">
        <v>#NAME?</v>
      </c>
      <c r="AA25" s="5">
        <v>-4.2769494000000003</v>
      </c>
      <c r="AB25" s="5">
        <v>-4.3448931999999996</v>
      </c>
      <c r="AC25" s="5">
        <v>-2.7199857999999999</v>
      </c>
      <c r="AD25" s="5">
        <v>-2.7073318999999998</v>
      </c>
      <c r="AE25" s="5">
        <v>-2.7073692999999999</v>
      </c>
      <c r="AF25" s="5">
        <v>-2.1796232</v>
      </c>
      <c r="AG25" s="5">
        <v>-1.4959404999999999</v>
      </c>
      <c r="AH25" s="48">
        <v>-0.53585669999999996</v>
      </c>
      <c r="AI25" s="34" t="e">
        <v>#NAME?</v>
      </c>
      <c r="AJ25" s="21"/>
      <c r="AK25" s="5"/>
      <c r="AL25" s="5"/>
      <c r="AM25" s="5"/>
      <c r="AN25" s="5"/>
      <c r="AO25" s="5"/>
      <c r="AP25" s="5"/>
      <c r="AQ25" s="48"/>
      <c r="AR25" s="34" t="e">
        <v>#NAME?</v>
      </c>
      <c r="AS25" s="21"/>
      <c r="AT25" s="5"/>
      <c r="AU25" s="5"/>
      <c r="AV25" s="5"/>
      <c r="AW25" s="5"/>
      <c r="AX25" s="5"/>
      <c r="AY25" s="16"/>
      <c r="AZ25" s="33" t="e">
        <v>#NAME?</v>
      </c>
      <c r="BA25" s="21"/>
      <c r="BB25" s="5"/>
      <c r="BC25" s="5"/>
      <c r="BD25" s="5"/>
      <c r="BE25" s="5"/>
      <c r="BF25" s="48"/>
      <c r="BG25" s="53" t="e">
        <v>#NAME?</v>
      </c>
      <c r="BH25" s="33" t="e">
        <v>#NAME?</v>
      </c>
      <c r="BI25" s="3"/>
    </row>
    <row r="26" spans="1:62" ht="12" customHeight="1">
      <c r="A26" s="217"/>
      <c r="B26" s="218"/>
      <c r="C26" s="60" t="s">
        <v>84</v>
      </c>
      <c r="D26" s="247">
        <v>-1.2091604</v>
      </c>
      <c r="E26" s="248">
        <v>1.6356265999999999</v>
      </c>
      <c r="F26" s="248">
        <v>1.6836979999999999</v>
      </c>
      <c r="G26" s="248">
        <v>6.8552264000000003</v>
      </c>
      <c r="H26" s="248">
        <v>4.9827953000000003</v>
      </c>
      <c r="I26" s="248">
        <v>4.0711044000000003</v>
      </c>
      <c r="J26" s="248">
        <v>2.4417922000000001</v>
      </c>
      <c r="K26" s="633">
        <v>2.2097844000000002</v>
      </c>
      <c r="L26" s="633">
        <v>2.5932708</v>
      </c>
      <c r="M26" s="633">
        <v>3.9313150000000001</v>
      </c>
      <c r="N26" s="633">
        <v>5.1328088000000003</v>
      </c>
      <c r="O26" s="248">
        <v>4.1804544000000003</v>
      </c>
      <c r="P26" s="248">
        <v>-2.5283242000000001</v>
      </c>
      <c r="Q26" s="248">
        <v>-2.6098343000000002</v>
      </c>
      <c r="R26" s="9">
        <v>-1.0443492999999999</v>
      </c>
      <c r="S26" s="9">
        <v>-2.1832596999999998</v>
      </c>
      <c r="T26" s="9">
        <v>-2.6138743999999998</v>
      </c>
      <c r="U26" s="9">
        <v>-3.2106252</v>
      </c>
      <c r="V26" s="9">
        <v>-2.7585351</v>
      </c>
      <c r="W26" s="9">
        <v>-1.7921612</v>
      </c>
      <c r="X26" s="9">
        <v>-0.57220320000000002</v>
      </c>
      <c r="Y26" s="49">
        <v>-0.74594729999999998</v>
      </c>
      <c r="Z26" s="35" t="e">
        <v>#NAME?</v>
      </c>
      <c r="AA26" s="9">
        <v>-1.0443492999999999</v>
      </c>
      <c r="AB26" s="9">
        <v>-2.1832596999999998</v>
      </c>
      <c r="AC26" s="9">
        <v>-2.6138743999999998</v>
      </c>
      <c r="AD26" s="9">
        <v>-3.162677</v>
      </c>
      <c r="AE26" s="9">
        <v>-2.7501924</v>
      </c>
      <c r="AF26" s="9">
        <v>-2.3701804000000002</v>
      </c>
      <c r="AG26" s="9">
        <v>-2.5029129999999999</v>
      </c>
      <c r="AH26" s="49">
        <v>-2.0320611</v>
      </c>
      <c r="AI26" s="35" t="e">
        <v>#NAME?</v>
      </c>
      <c r="AJ26" s="22"/>
      <c r="AK26" s="9"/>
      <c r="AL26" s="9"/>
      <c r="AM26" s="9"/>
      <c r="AN26" s="9"/>
      <c r="AO26" s="9"/>
      <c r="AP26" s="9"/>
      <c r="AQ26" s="49"/>
      <c r="AR26" s="35" t="e">
        <v>#NAME?</v>
      </c>
      <c r="AS26" s="22"/>
      <c r="AT26" s="9"/>
      <c r="AU26" s="9"/>
      <c r="AV26" s="9"/>
      <c r="AW26" s="9"/>
      <c r="AX26" s="9"/>
      <c r="AY26" s="17"/>
      <c r="AZ26" s="33" t="e">
        <v>#NAME?</v>
      </c>
      <c r="BA26" s="22"/>
      <c r="BB26" s="9"/>
      <c r="BC26" s="9"/>
      <c r="BD26" s="9"/>
      <c r="BE26" s="9"/>
      <c r="BF26" s="49"/>
      <c r="BG26" s="53" t="e">
        <v>#NAME?</v>
      </c>
      <c r="BH26" s="33" t="e">
        <v>#NAME?</v>
      </c>
      <c r="BI26" s="3"/>
    </row>
    <row r="27" spans="1:62" ht="12" customHeight="1">
      <c r="A27" s="217"/>
      <c r="B27" s="218"/>
      <c r="C27" s="57" t="s">
        <v>85</v>
      </c>
      <c r="D27" s="249">
        <v>-3.0390543000000001</v>
      </c>
      <c r="E27" s="250">
        <v>-2.4344317000000002</v>
      </c>
      <c r="F27" s="250">
        <v>-1.5252927000000001</v>
      </c>
      <c r="G27" s="250">
        <v>-0.4849504</v>
      </c>
      <c r="H27" s="250">
        <v>-2.0147210000000002</v>
      </c>
      <c r="I27" s="250">
        <v>-2.714073</v>
      </c>
      <c r="J27" s="250">
        <v>-3.2046801999999999</v>
      </c>
      <c r="K27" s="634">
        <v>-2.9604612000000001</v>
      </c>
      <c r="L27" s="634">
        <v>-2.6146999000000002</v>
      </c>
      <c r="M27" s="634">
        <v>-1.4952049000000001</v>
      </c>
      <c r="N27" s="634">
        <v>-0.65209819999999996</v>
      </c>
      <c r="O27" s="250">
        <v>-2.1634308999999998</v>
      </c>
      <c r="P27" s="250">
        <v>-6.2550568000000002</v>
      </c>
      <c r="Q27" s="250">
        <v>-6.1843355000000004</v>
      </c>
      <c r="R27" s="10">
        <v>-4.2326452000000003</v>
      </c>
      <c r="S27" s="10">
        <v>-3.6742528000000001</v>
      </c>
      <c r="T27" s="10">
        <v>-3.0265126000000002</v>
      </c>
      <c r="U27" s="10">
        <v>-2.4942218999999999</v>
      </c>
      <c r="V27" s="10">
        <v>-2.0301840000000002</v>
      </c>
      <c r="W27" s="10">
        <v>-1.4737499000000001</v>
      </c>
      <c r="X27" s="10">
        <v>-0.88574609999999998</v>
      </c>
      <c r="Y27" s="50">
        <v>-0.66530529999999999</v>
      </c>
      <c r="Z27" s="36" t="e">
        <v>#NAME?</v>
      </c>
      <c r="AA27" s="10">
        <v>-4.2215341000000004</v>
      </c>
      <c r="AB27" s="10">
        <v>-3.6386166000000002</v>
      </c>
      <c r="AC27" s="10">
        <v>-2.9626337999999999</v>
      </c>
      <c r="AD27" s="10">
        <v>-2.5777682</v>
      </c>
      <c r="AE27" s="10">
        <v>-2.0559169000000002</v>
      </c>
      <c r="AF27" s="10">
        <v>-1.7646716</v>
      </c>
      <c r="AG27" s="10">
        <v>-1.5390512999999999</v>
      </c>
      <c r="AH27" s="50">
        <v>-1.4749277000000001</v>
      </c>
      <c r="AI27" s="36" t="e">
        <v>#NAME?</v>
      </c>
      <c r="AJ27" s="23"/>
      <c r="AK27" s="10"/>
      <c r="AL27" s="10"/>
      <c r="AM27" s="10"/>
      <c r="AN27" s="10"/>
      <c r="AO27" s="10"/>
      <c r="AP27" s="10"/>
      <c r="AQ27" s="50"/>
      <c r="AR27" s="36" t="e">
        <v>#NAME?</v>
      </c>
      <c r="AS27" s="23"/>
      <c r="AT27" s="10"/>
      <c r="AU27" s="10"/>
      <c r="AV27" s="10"/>
      <c r="AW27" s="10"/>
      <c r="AX27" s="10"/>
      <c r="AY27" s="18"/>
      <c r="AZ27" s="207" t="s">
        <v>86</v>
      </c>
      <c r="BA27" s="10" t="s">
        <v>86</v>
      </c>
      <c r="BB27" s="10" t="s">
        <v>86</v>
      </c>
      <c r="BC27" s="10" t="s">
        <v>86</v>
      </c>
      <c r="BD27" s="10" t="s">
        <v>86</v>
      </c>
      <c r="BE27" s="10" t="s">
        <v>86</v>
      </c>
      <c r="BF27" s="50" t="s">
        <v>86</v>
      </c>
      <c r="BG27" s="53" t="e">
        <v>#NAME?</v>
      </c>
      <c r="BH27" s="33" t="e">
        <v>#NAME?</v>
      </c>
      <c r="BI27" s="3"/>
      <c r="BJ27" s="588">
        <f>AVERAGE(E27:X27)</f>
        <v>-2.6260374450000001</v>
      </c>
    </row>
    <row r="28" spans="1:62" ht="12" customHeight="1">
      <c r="A28" s="217"/>
      <c r="B28" s="218"/>
      <c r="C28" s="58" t="s">
        <v>87</v>
      </c>
      <c r="D28" s="243">
        <v>0.76845750000000002</v>
      </c>
      <c r="E28" s="244">
        <v>1.1080753999999999</v>
      </c>
      <c r="F28" s="244">
        <v>9.4153700000000007E-2</v>
      </c>
      <c r="G28" s="244">
        <v>-0.53022380000000002</v>
      </c>
      <c r="H28" s="244">
        <v>1.0548932</v>
      </c>
      <c r="I28" s="244">
        <v>-1.1679507</v>
      </c>
      <c r="J28" s="244">
        <v>-0.39371060000000002</v>
      </c>
      <c r="K28" s="631">
        <v>1.8103575000000001</v>
      </c>
      <c r="L28" s="631">
        <v>1.0162479</v>
      </c>
      <c r="M28" s="631">
        <v>1.8217892</v>
      </c>
      <c r="N28" s="631">
        <v>1.1008606999999999</v>
      </c>
      <c r="O28" s="244">
        <v>1.5898648</v>
      </c>
      <c r="P28" s="244">
        <v>-4.0564010000000001</v>
      </c>
      <c r="Q28" s="244">
        <v>-3.1134824000000001</v>
      </c>
      <c r="R28" s="8">
        <v>-1.9684748000000001</v>
      </c>
      <c r="S28" s="8">
        <v>-0.31991550000000002</v>
      </c>
      <c r="T28" s="8">
        <v>-0.36067189999999999</v>
      </c>
      <c r="U28" s="8">
        <v>-5.4532873000000004</v>
      </c>
      <c r="V28" s="8">
        <v>-1.6039729</v>
      </c>
      <c r="W28" s="8">
        <v>0.22185299999999999</v>
      </c>
      <c r="X28" s="8">
        <v>0.93310289999999996</v>
      </c>
      <c r="Y28" s="47">
        <v>0.62420089999999995</v>
      </c>
      <c r="Z28" s="37" t="e">
        <v>#NAME?</v>
      </c>
      <c r="AA28" s="8">
        <v>-1.9684748000000001</v>
      </c>
      <c r="AB28" s="8">
        <v>-0.31991550000000002</v>
      </c>
      <c r="AC28" s="8">
        <v>-0.41326049999999998</v>
      </c>
      <c r="AD28" s="8">
        <v>-5.4511111999999997</v>
      </c>
      <c r="AE28" s="8">
        <v>-1.682102</v>
      </c>
      <c r="AF28" s="8">
        <v>-0.86770760000000002</v>
      </c>
      <c r="AG28" s="8">
        <v>-0.81194540000000004</v>
      </c>
      <c r="AH28" s="47">
        <v>-0.67550600000000005</v>
      </c>
      <c r="AI28" s="37"/>
      <c r="AJ28" s="20"/>
      <c r="AK28" s="8"/>
      <c r="AL28" s="8"/>
      <c r="AM28" s="8"/>
      <c r="AN28" s="8"/>
      <c r="AO28" s="8"/>
      <c r="AP28" s="8"/>
      <c r="AQ28" s="47"/>
      <c r="AR28" s="36" t="e">
        <v>#NAME?</v>
      </c>
      <c r="AS28" s="20"/>
      <c r="AT28" s="8"/>
      <c r="AU28" s="8"/>
      <c r="AV28" s="8"/>
      <c r="AW28" s="8"/>
      <c r="AX28" s="8"/>
      <c r="AY28" s="15"/>
      <c r="AZ28" s="33" t="e">
        <v>#NAME?</v>
      </c>
      <c r="BA28" s="20"/>
      <c r="BB28" s="8"/>
      <c r="BC28" s="8"/>
      <c r="BD28" s="8"/>
      <c r="BE28" s="8"/>
      <c r="BF28" s="47"/>
      <c r="BG28" s="53" t="s">
        <v>86</v>
      </c>
      <c r="BH28" s="33" t="e">
        <v>#NAME?</v>
      </c>
      <c r="BI28" s="3"/>
    </row>
    <row r="29" spans="1:62" ht="12" customHeight="1">
      <c r="A29" s="217"/>
      <c r="B29" s="218"/>
      <c r="C29" s="59" t="s">
        <v>88</v>
      </c>
      <c r="D29" s="245">
        <v>-3.1843162999999999</v>
      </c>
      <c r="E29" s="246">
        <v>-4.1816278000000002</v>
      </c>
      <c r="F29" s="246">
        <v>-3.1320223</v>
      </c>
      <c r="G29" s="246">
        <v>-3.5745250999999998</v>
      </c>
      <c r="H29" s="246">
        <v>-5.4849709000000004</v>
      </c>
      <c r="I29" s="246">
        <v>-6.3562874000000003</v>
      </c>
      <c r="J29" s="246">
        <v>-6.8845444999999996</v>
      </c>
      <c r="K29" s="632">
        <v>-2.3812679999999999</v>
      </c>
      <c r="L29" s="632">
        <v>-2.9913343000000001</v>
      </c>
      <c r="M29" s="632">
        <v>-2.1715168</v>
      </c>
      <c r="N29" s="632">
        <v>-0.65352180000000004</v>
      </c>
      <c r="O29" s="246">
        <v>-1.979689</v>
      </c>
      <c r="P29" s="246">
        <v>-5.4500944000000002</v>
      </c>
      <c r="Q29" s="246">
        <v>-4.1897415000000002</v>
      </c>
      <c r="R29" s="5">
        <v>-2.7244093999999999</v>
      </c>
      <c r="S29" s="5">
        <v>-3.9299374</v>
      </c>
      <c r="T29" s="5">
        <v>-1.2476183999999999</v>
      </c>
      <c r="U29" s="5">
        <v>-2.0993377</v>
      </c>
      <c r="V29" s="5">
        <v>-0.60770930000000001</v>
      </c>
      <c r="W29" s="5">
        <v>0.72575440000000002</v>
      </c>
      <c r="X29" s="5">
        <v>1.5948671999999999</v>
      </c>
      <c r="Y29" s="48">
        <v>1.3969478</v>
      </c>
      <c r="Z29" s="34" t="e">
        <v>#NAME?</v>
      </c>
      <c r="AA29" s="5">
        <v>-2.7244093999999999</v>
      </c>
      <c r="AB29" s="5">
        <v>-3.9299374</v>
      </c>
      <c r="AC29" s="5">
        <v>-1.2476183999999999</v>
      </c>
      <c r="AD29" s="5">
        <v>-1.9255230000000001</v>
      </c>
      <c r="AE29" s="5">
        <v>-0.62808819999999999</v>
      </c>
      <c r="AF29" s="5">
        <v>2.0751100000000001E-2</v>
      </c>
      <c r="AG29" s="5">
        <v>-0.16472390000000001</v>
      </c>
      <c r="AH29" s="48">
        <v>-8.6124800000000001E-2</v>
      </c>
      <c r="AI29" s="34"/>
      <c r="AJ29" s="21"/>
      <c r="AK29" s="5"/>
      <c r="AL29" s="5"/>
      <c r="AM29" s="5"/>
      <c r="AN29" s="5"/>
      <c r="AO29" s="5"/>
      <c r="AP29" s="5"/>
      <c r="AQ29" s="48"/>
      <c r="AR29" s="36" t="e">
        <v>#NAME?</v>
      </c>
      <c r="AS29" s="21"/>
      <c r="AT29" s="5"/>
      <c r="AU29" s="5"/>
      <c r="AV29" s="5"/>
      <c r="AW29" s="5"/>
      <c r="AX29" s="5"/>
      <c r="AY29" s="16"/>
      <c r="AZ29" s="33" t="e">
        <v>#NAME?</v>
      </c>
      <c r="BA29" s="21"/>
      <c r="BB29" s="5"/>
      <c r="BC29" s="5"/>
      <c r="BD29" s="5"/>
      <c r="BE29" s="5"/>
      <c r="BF29" s="48"/>
      <c r="BG29" s="53" t="e">
        <v>#NAME?</v>
      </c>
      <c r="BH29" s="33" t="e">
        <v>#NAME?</v>
      </c>
      <c r="BI29" s="3"/>
    </row>
    <row r="30" spans="1:62" ht="12" customHeight="1">
      <c r="A30" s="217"/>
      <c r="B30" s="218"/>
      <c r="C30" s="59" t="s">
        <v>89</v>
      </c>
      <c r="D30" s="245">
        <v>-1.2002139000000001</v>
      </c>
      <c r="E30" s="246">
        <v>-0.38853680000000002</v>
      </c>
      <c r="F30" s="246">
        <v>0.8688536</v>
      </c>
      <c r="G30" s="246">
        <v>1.8873142999999999</v>
      </c>
      <c r="H30" s="246">
        <v>1.1405544000000001</v>
      </c>
      <c r="I30" s="246">
        <v>-1.5387100000000001E-2</v>
      </c>
      <c r="J30" s="246">
        <v>-0.1331476</v>
      </c>
      <c r="K30" s="632">
        <v>2.0731725999999999</v>
      </c>
      <c r="L30" s="632">
        <v>4.9550311000000002</v>
      </c>
      <c r="M30" s="632">
        <v>4.9871007000000001</v>
      </c>
      <c r="N30" s="632">
        <v>5.0204589999999998</v>
      </c>
      <c r="O30" s="246">
        <v>3.173908</v>
      </c>
      <c r="P30" s="246">
        <v>-2.7981416000000001</v>
      </c>
      <c r="Q30" s="246">
        <v>-2.7102708999999998</v>
      </c>
      <c r="R30" s="5">
        <v>-2.0557661999999999</v>
      </c>
      <c r="S30" s="5">
        <v>-3.4904449</v>
      </c>
      <c r="T30" s="5">
        <v>-1.2356472000000001</v>
      </c>
      <c r="U30" s="5">
        <v>1.1444276</v>
      </c>
      <c r="V30" s="5">
        <v>-1.4710118999999999</v>
      </c>
      <c r="W30" s="5">
        <v>-0.40876839999999998</v>
      </c>
      <c r="X30" s="5">
        <v>1.0004219000000001</v>
      </c>
      <c r="Y30" s="48">
        <v>-7.7979000000000007E-2</v>
      </c>
      <c r="Z30" s="34" t="e">
        <v>#NAME?</v>
      </c>
      <c r="AA30" s="5">
        <v>-2.0708475000000002</v>
      </c>
      <c r="AB30" s="5">
        <v>-3.5133922000000002</v>
      </c>
      <c r="AC30" s="5">
        <v>-1.0694398000000001</v>
      </c>
      <c r="AD30" s="5">
        <v>1.4667577000000001</v>
      </c>
      <c r="AE30" s="5">
        <v>-1.7265496</v>
      </c>
      <c r="AF30" s="5">
        <v>-0.92337020000000003</v>
      </c>
      <c r="AG30" s="5">
        <v>-1.9565234</v>
      </c>
      <c r="AH30" s="48">
        <v>-1.3554236</v>
      </c>
      <c r="AI30" s="34"/>
      <c r="AJ30" s="21"/>
      <c r="AK30" s="5"/>
      <c r="AL30" s="5"/>
      <c r="AM30" s="5"/>
      <c r="AN30" s="5"/>
      <c r="AO30" s="5"/>
      <c r="AP30" s="5"/>
      <c r="AQ30" s="48"/>
      <c r="AR30" s="36" t="e">
        <v>#NAME?</v>
      </c>
      <c r="AS30" s="21"/>
      <c r="AT30" s="5"/>
      <c r="AU30" s="5"/>
      <c r="AV30" s="5"/>
      <c r="AW30" s="5"/>
      <c r="AX30" s="5"/>
      <c r="AY30" s="16"/>
      <c r="AZ30" s="33" t="e">
        <v>#NAME?</v>
      </c>
      <c r="BA30" s="21"/>
      <c r="BB30" s="5"/>
      <c r="BC30" s="5"/>
      <c r="BD30" s="5"/>
      <c r="BE30" s="5"/>
      <c r="BF30" s="48"/>
      <c r="BG30" s="53" t="e">
        <v>#NAME?</v>
      </c>
      <c r="BH30" s="33" t="e">
        <v>#NAME?</v>
      </c>
      <c r="BI30" s="3"/>
    </row>
    <row r="31" spans="1:62" ht="12" customHeight="1">
      <c r="A31" s="217"/>
      <c r="B31" s="218"/>
      <c r="C31" s="59" t="s">
        <v>342</v>
      </c>
      <c r="D31" s="245"/>
      <c r="E31" s="246"/>
      <c r="F31" s="246"/>
      <c r="G31" s="246"/>
      <c r="H31" s="246">
        <v>-2.0854344999999999</v>
      </c>
      <c r="I31" s="246">
        <v>-3.4810512</v>
      </c>
      <c r="J31" s="246">
        <v>-4.6749402</v>
      </c>
      <c r="K31" s="632">
        <v>-5.1972512000000002</v>
      </c>
      <c r="L31" s="632">
        <v>-3.8541270999999999</v>
      </c>
      <c r="M31" s="632">
        <v>-3.3867756</v>
      </c>
      <c r="N31" s="632">
        <v>-2.4450463</v>
      </c>
      <c r="O31" s="246">
        <v>-2.7624545</v>
      </c>
      <c r="P31" s="246">
        <v>-5.9957865999999997</v>
      </c>
      <c r="Q31" s="246">
        <v>-6.4620771000000001</v>
      </c>
      <c r="R31" s="5">
        <v>-7.7792117999999997</v>
      </c>
      <c r="S31" s="5">
        <v>-5.2178901</v>
      </c>
      <c r="T31" s="295">
        <v>-5.2860360999999996</v>
      </c>
      <c r="U31" s="5">
        <v>-5.1419132000000003</v>
      </c>
      <c r="V31" s="5">
        <v>-3.4476903999999999</v>
      </c>
      <c r="W31" s="5">
        <v>-0.93724739999999995</v>
      </c>
      <c r="X31" s="5">
        <v>0.7580173</v>
      </c>
      <c r="Y31" s="48">
        <v>0.74652149999999995</v>
      </c>
      <c r="Z31" s="34" t="e">
        <v>#NAME?</v>
      </c>
      <c r="AA31" s="5">
        <v>-7.8446727000000003</v>
      </c>
      <c r="AB31" s="5">
        <v>-5.3105412000000003</v>
      </c>
      <c r="AC31" s="5">
        <v>-5.2934457000000004</v>
      </c>
      <c r="AD31" s="5">
        <v>-5.4226551000000001</v>
      </c>
      <c r="AE31" s="5">
        <v>-3.3031668000000001</v>
      </c>
      <c r="AF31" s="5">
        <v>-2.1323329000000002</v>
      </c>
      <c r="AG31" s="5">
        <v>-1.812743</v>
      </c>
      <c r="AH31" s="48">
        <v>-1.4080086999999999</v>
      </c>
      <c r="AI31" s="34"/>
      <c r="AJ31" s="21"/>
      <c r="AK31" s="5"/>
      <c r="AL31" s="5"/>
      <c r="AM31" s="5"/>
      <c r="AN31" s="5"/>
      <c r="AO31" s="5"/>
      <c r="AP31" s="5"/>
      <c r="AQ31" s="48"/>
      <c r="AR31" s="36" t="e">
        <v>#NAME?</v>
      </c>
      <c r="AS31" s="21"/>
      <c r="AT31" s="5"/>
      <c r="AU31" s="5"/>
      <c r="AV31" s="5"/>
      <c r="AW31" s="5"/>
      <c r="AX31" s="5"/>
      <c r="AY31" s="16"/>
      <c r="AZ31" s="33" t="e">
        <v>#NAME?</v>
      </c>
      <c r="BA31" s="21"/>
      <c r="BB31" s="5"/>
      <c r="BC31" s="5"/>
      <c r="BD31" s="5"/>
      <c r="BE31" s="5"/>
      <c r="BF31" s="48"/>
      <c r="BG31" s="53" t="s">
        <v>86</v>
      </c>
      <c r="BH31" s="33" t="e">
        <v>#NAME?</v>
      </c>
      <c r="BI31" s="3"/>
    </row>
    <row r="32" spans="1:62" ht="12" customHeight="1">
      <c r="A32" s="217"/>
      <c r="B32" s="218"/>
      <c r="C32" s="59" t="s">
        <v>93</v>
      </c>
      <c r="D32" s="245">
        <v>-5.5278352999999996</v>
      </c>
      <c r="E32" s="246">
        <v>-7.4484747999999996</v>
      </c>
      <c r="F32" s="246">
        <v>-5.1270771000000002</v>
      </c>
      <c r="G32" s="246">
        <v>-3.0266573999999999</v>
      </c>
      <c r="H32" s="246">
        <v>-4.0489952000000002</v>
      </c>
      <c r="I32" s="246">
        <v>-8.8265518000000007</v>
      </c>
      <c r="J32" s="246">
        <v>-7.1162017000000004</v>
      </c>
      <c r="K32" s="632">
        <v>-6.5354403000000003</v>
      </c>
      <c r="L32" s="632">
        <v>-7.7709545000000002</v>
      </c>
      <c r="M32" s="632">
        <v>-9.2729190999999993</v>
      </c>
      <c r="N32" s="632">
        <v>-5.0247010999999997</v>
      </c>
      <c r="O32" s="246">
        <v>-3.6809539999999998</v>
      </c>
      <c r="P32" s="246">
        <v>-4.5387814000000004</v>
      </c>
      <c r="Q32" s="246">
        <v>-4.4741963</v>
      </c>
      <c r="R32" s="5">
        <v>-5.4141082999999997</v>
      </c>
      <c r="S32" s="5">
        <v>-2.3993519000000001</v>
      </c>
      <c r="T32" s="5">
        <v>-2.6167503999999999</v>
      </c>
      <c r="U32" s="5">
        <v>-2.5987290999999999</v>
      </c>
      <c r="V32" s="5">
        <v>-1.9059330000000001</v>
      </c>
      <c r="W32" s="5">
        <v>-1.6641269999999999</v>
      </c>
      <c r="X32" s="5">
        <v>-1.9545706</v>
      </c>
      <c r="Y32" s="48">
        <v>-2.4256408999999999</v>
      </c>
      <c r="Z32" s="34" t="e">
        <v>#NAME?</v>
      </c>
      <c r="AA32" s="5">
        <v>-5.4606750000000002</v>
      </c>
      <c r="AB32" s="5">
        <v>-2.3107852000000002</v>
      </c>
      <c r="AC32" s="5">
        <v>-2.5568694999999999</v>
      </c>
      <c r="AD32" s="5">
        <v>-2.0758393000000002</v>
      </c>
      <c r="AE32" s="5">
        <v>-1.5703456</v>
      </c>
      <c r="AF32" s="5">
        <v>-1.5210649999999999</v>
      </c>
      <c r="AG32" s="5">
        <v>-2.3275646000000001</v>
      </c>
      <c r="AH32" s="48">
        <v>-2.2723176</v>
      </c>
      <c r="AI32" s="34"/>
      <c r="AJ32" s="21"/>
      <c r="AK32" s="5"/>
      <c r="AL32" s="5"/>
      <c r="AM32" s="5"/>
      <c r="AN32" s="5"/>
      <c r="AO32" s="5"/>
      <c r="AP32" s="5"/>
      <c r="AQ32" s="48"/>
      <c r="AR32" s="36" t="e">
        <v>#NAME?</v>
      </c>
      <c r="AS32" s="21"/>
      <c r="AT32" s="5"/>
      <c r="AU32" s="5"/>
      <c r="AV32" s="5"/>
      <c r="AW32" s="5"/>
      <c r="AX32" s="5"/>
      <c r="AY32" s="16"/>
      <c r="AZ32" s="33" t="e">
        <v>#NAME?</v>
      </c>
      <c r="BA32" s="21"/>
      <c r="BB32" s="5"/>
      <c r="BC32" s="5"/>
      <c r="BD32" s="5"/>
      <c r="BE32" s="5"/>
      <c r="BF32" s="48"/>
      <c r="BG32" s="53" t="e">
        <v>#NAME?</v>
      </c>
      <c r="BH32" s="33" t="e">
        <v>#NAME?</v>
      </c>
      <c r="BI32" s="3"/>
    </row>
    <row r="33" spans="1:62" ht="12" customHeight="1">
      <c r="A33" s="217"/>
      <c r="B33" s="218"/>
      <c r="C33" s="59" t="s">
        <v>94</v>
      </c>
      <c r="D33" s="245">
        <v>-4.5515958999999997</v>
      </c>
      <c r="E33" s="246">
        <v>-4.1655322999999997</v>
      </c>
      <c r="F33" s="246">
        <v>-2.2454019999999999</v>
      </c>
      <c r="G33" s="246">
        <v>-2.9709571000000001</v>
      </c>
      <c r="H33" s="246">
        <v>-4.7833584</v>
      </c>
      <c r="I33" s="246">
        <v>-4.8456916000000003</v>
      </c>
      <c r="J33" s="246">
        <v>-6.0770986000000002</v>
      </c>
      <c r="K33" s="632">
        <v>-5.0438235000000002</v>
      </c>
      <c r="L33" s="632">
        <v>-3.9618443000000001</v>
      </c>
      <c r="M33" s="632">
        <v>-3.5573141000000001</v>
      </c>
      <c r="N33" s="632">
        <v>-1.852973</v>
      </c>
      <c r="O33" s="246">
        <v>-3.6001178999999999</v>
      </c>
      <c r="P33" s="246">
        <v>-7.2526906000000002</v>
      </c>
      <c r="Q33" s="246">
        <v>-7.3421536999999999</v>
      </c>
      <c r="R33" s="5">
        <v>-4.8272174000000003</v>
      </c>
      <c r="S33" s="5">
        <v>-3.7117388</v>
      </c>
      <c r="T33" s="5">
        <v>-4.1128738</v>
      </c>
      <c r="U33" s="5">
        <v>-3.6248024999999999</v>
      </c>
      <c r="V33" s="5">
        <v>-2.6470940999999999</v>
      </c>
      <c r="W33" s="5">
        <v>-2.3482783</v>
      </c>
      <c r="X33" s="5">
        <v>-1.6625464000000001</v>
      </c>
      <c r="Y33" s="48">
        <v>-1.3897505999999999</v>
      </c>
      <c r="Z33" s="34" t="e">
        <v>#NAME?</v>
      </c>
      <c r="AA33" s="5">
        <v>-4.8206774000000001</v>
      </c>
      <c r="AB33" s="5">
        <v>-3.6908246</v>
      </c>
      <c r="AC33" s="5">
        <v>-4.0516838999999996</v>
      </c>
      <c r="AD33" s="5">
        <v>-3.4296658</v>
      </c>
      <c r="AE33" s="5">
        <v>-2.5566173000000001</v>
      </c>
      <c r="AF33" s="5">
        <v>-2.4434844999999998</v>
      </c>
      <c r="AG33" s="5">
        <v>-2.9510212</v>
      </c>
      <c r="AH33" s="48">
        <v>-3.0847060000000002</v>
      </c>
      <c r="AI33" s="34"/>
      <c r="AJ33" s="21"/>
      <c r="AK33" s="5"/>
      <c r="AL33" s="5"/>
      <c r="AM33" s="5"/>
      <c r="AN33" s="5"/>
      <c r="AO33" s="5"/>
      <c r="AP33" s="5"/>
      <c r="AQ33" s="48"/>
      <c r="AR33" s="36" t="e">
        <v>#NAME?</v>
      </c>
      <c r="AS33" s="21"/>
      <c r="AT33" s="5"/>
      <c r="AU33" s="5"/>
      <c r="AV33" s="5"/>
      <c r="AW33" s="5"/>
      <c r="AX33" s="5"/>
      <c r="AY33" s="16"/>
      <c r="AZ33" s="33" t="e">
        <v>#NAME?</v>
      </c>
      <c r="BA33" s="21"/>
      <c r="BB33" s="5"/>
      <c r="BC33" s="5"/>
      <c r="BD33" s="5"/>
      <c r="BE33" s="5"/>
      <c r="BF33" s="48"/>
      <c r="BG33" s="53" t="e">
        <v>#NAME?</v>
      </c>
      <c r="BH33" s="33" t="e">
        <v>#NAME?</v>
      </c>
      <c r="BI33" s="3"/>
    </row>
    <row r="34" spans="1:62" ht="12" customHeight="1">
      <c r="A34" s="217"/>
      <c r="B34" s="218"/>
      <c r="C34" s="59" t="s">
        <v>95</v>
      </c>
      <c r="D34" s="245">
        <v>-4.3940815000000004</v>
      </c>
      <c r="E34" s="246">
        <v>-3.2156939000000002</v>
      </c>
      <c r="F34" s="246">
        <v>-4.3915398999999997</v>
      </c>
      <c r="G34" s="246">
        <v>-4.5721147999999996</v>
      </c>
      <c r="H34" s="246">
        <v>-3.4271072</v>
      </c>
      <c r="I34" s="246">
        <v>-1.9295027</v>
      </c>
      <c r="J34" s="246">
        <v>-1.4008776999999999</v>
      </c>
      <c r="K34" s="632">
        <v>-1.0927141</v>
      </c>
      <c r="L34" s="632">
        <v>-0.81624490000000005</v>
      </c>
      <c r="M34" s="632">
        <v>-2.1252186000000002</v>
      </c>
      <c r="N34" s="632">
        <v>-2.7208790999999999</v>
      </c>
      <c r="O34" s="246">
        <v>-5.3842413999999996</v>
      </c>
      <c r="P34" s="246">
        <v>-9.1645351000000002</v>
      </c>
      <c r="Q34" s="246">
        <v>-6.9297718000000001</v>
      </c>
      <c r="R34" s="5">
        <v>-5.4337916999999996</v>
      </c>
      <c r="S34" s="5">
        <v>-3.6634359999999999</v>
      </c>
      <c r="T34" s="5">
        <v>-2.1436774000000001</v>
      </c>
      <c r="U34" s="5">
        <v>-1.3383499999999999</v>
      </c>
      <c r="V34" s="5">
        <v>-0.79324110000000003</v>
      </c>
      <c r="W34" s="5">
        <v>-2.9748204999999999</v>
      </c>
      <c r="X34" s="5">
        <v>-2.9146736999999998</v>
      </c>
      <c r="Y34" s="48">
        <v>-3.3895670999999998</v>
      </c>
      <c r="Z34" s="34" t="e">
        <v>#NAME?</v>
      </c>
      <c r="AA34" s="5">
        <v>-5.4109983000000001</v>
      </c>
      <c r="AB34" s="5">
        <v>-3.6694323</v>
      </c>
      <c r="AC34" s="5">
        <v>-2.0847712999999999</v>
      </c>
      <c r="AD34" s="5">
        <v>-0.84559669999999998</v>
      </c>
      <c r="AE34" s="5">
        <v>-0.75568970000000002</v>
      </c>
      <c r="AF34" s="5">
        <v>-2.8377759999999999</v>
      </c>
      <c r="AG34" s="5">
        <v>-3.2413173</v>
      </c>
      <c r="AH34" s="48">
        <v>-3.1970348</v>
      </c>
      <c r="AI34" s="34"/>
      <c r="AJ34" s="21"/>
      <c r="AK34" s="5"/>
      <c r="AL34" s="5"/>
      <c r="AM34" s="5"/>
      <c r="AN34" s="5"/>
      <c r="AO34" s="5"/>
      <c r="AP34" s="5"/>
      <c r="AQ34" s="48"/>
      <c r="AR34" s="36" t="e">
        <v>#NAME?</v>
      </c>
      <c r="AS34" s="21"/>
      <c r="AT34" s="5"/>
      <c r="AU34" s="5"/>
      <c r="AV34" s="5"/>
      <c r="AW34" s="5"/>
      <c r="AX34" s="5"/>
      <c r="AY34" s="16"/>
      <c r="AZ34" s="33" t="e">
        <v>#NAME?</v>
      </c>
      <c r="BA34" s="21"/>
      <c r="BB34" s="5"/>
      <c r="BC34" s="5"/>
      <c r="BD34" s="5"/>
      <c r="BE34" s="5"/>
      <c r="BF34" s="48"/>
      <c r="BG34" s="53" t="s">
        <v>86</v>
      </c>
      <c r="BH34" s="33" t="e">
        <v>#NAME?</v>
      </c>
      <c r="BI34" s="3"/>
    </row>
    <row r="35" spans="1:62" ht="12" customHeight="1">
      <c r="A35" s="217"/>
      <c r="B35" s="218"/>
      <c r="C35" s="59" t="s">
        <v>96</v>
      </c>
      <c r="D35" s="245">
        <v>-1.5745363999999999</v>
      </c>
      <c r="E35" s="246">
        <v>0.838835</v>
      </c>
      <c r="F35" s="246">
        <v>0.75844979999999995</v>
      </c>
      <c r="G35" s="246">
        <v>3.2249770999999998</v>
      </c>
      <c r="H35" s="246">
        <v>1.4236945000000001</v>
      </c>
      <c r="I35" s="246">
        <v>-1.4527549</v>
      </c>
      <c r="J35" s="246">
        <v>-1.2822294000000001</v>
      </c>
      <c r="K35" s="632">
        <v>0.35110859999999999</v>
      </c>
      <c r="L35" s="632">
        <v>1.8295686</v>
      </c>
      <c r="M35" s="632">
        <v>2.2060411000000002</v>
      </c>
      <c r="N35" s="632">
        <v>3.3545715</v>
      </c>
      <c r="O35" s="246">
        <v>1.9004611</v>
      </c>
      <c r="P35" s="246">
        <v>-0.71682939999999995</v>
      </c>
      <c r="Q35" s="246">
        <v>-3.2301200000000002E-2</v>
      </c>
      <c r="R35" s="5">
        <v>-0.20718829999999999</v>
      </c>
      <c r="S35" s="5">
        <v>-0.98189859999999995</v>
      </c>
      <c r="T35" s="5">
        <v>-1.3649666</v>
      </c>
      <c r="U35" s="5">
        <v>-1.5605663000000001</v>
      </c>
      <c r="V35" s="5">
        <v>0.1831728</v>
      </c>
      <c r="W35" s="5">
        <v>1.1858195</v>
      </c>
      <c r="X35" s="5">
        <v>1.2703169999999999</v>
      </c>
      <c r="Y35" s="48">
        <v>0.76121459999999996</v>
      </c>
      <c r="Z35" s="34" t="e">
        <v>#NAME?</v>
      </c>
      <c r="AA35" s="5">
        <v>-0.18987699999999999</v>
      </c>
      <c r="AB35" s="5">
        <v>-0.97628090000000001</v>
      </c>
      <c r="AC35" s="5">
        <v>-1.3893704</v>
      </c>
      <c r="AD35" s="5">
        <v>-1.5886344999999999</v>
      </c>
      <c r="AE35" s="5">
        <v>0.18203530000000001</v>
      </c>
      <c r="AF35" s="5">
        <v>4.7758000000000002E-3</v>
      </c>
      <c r="AG35" s="5">
        <v>-0.1078828</v>
      </c>
      <c r="AH35" s="48">
        <v>5.2697500000000001E-2</v>
      </c>
      <c r="AI35" s="34"/>
      <c r="AJ35" s="21"/>
      <c r="AK35" s="5"/>
      <c r="AL35" s="5"/>
      <c r="AM35" s="5"/>
      <c r="AN35" s="5"/>
      <c r="AO35" s="5"/>
      <c r="AP35" s="5"/>
      <c r="AQ35" s="48"/>
      <c r="AR35" s="36" t="e">
        <v>#NAME?</v>
      </c>
      <c r="AS35" s="21"/>
      <c r="AT35" s="5"/>
      <c r="AU35" s="5"/>
      <c r="AV35" s="5"/>
      <c r="AW35" s="5"/>
      <c r="AX35" s="5"/>
      <c r="AY35" s="16"/>
      <c r="AZ35" s="33" t="e">
        <v>#NAME?</v>
      </c>
      <c r="BA35" s="21"/>
      <c r="BB35" s="5"/>
      <c r="BC35" s="5"/>
      <c r="BD35" s="5"/>
      <c r="BE35" s="5"/>
      <c r="BF35" s="48"/>
      <c r="BG35" s="53" t="e">
        <v>#NAME?</v>
      </c>
      <c r="BH35" s="33" t="e">
        <v>#NAME?</v>
      </c>
      <c r="BI35" s="3"/>
    </row>
    <row r="36" spans="1:62" ht="12" customHeight="1">
      <c r="A36" s="217"/>
      <c r="B36" s="218"/>
      <c r="C36" s="60" t="s">
        <v>97</v>
      </c>
      <c r="D36" s="247">
        <v>-2.0792885999999999</v>
      </c>
      <c r="E36" s="248">
        <v>-0.3132413</v>
      </c>
      <c r="F36" s="248">
        <v>0.65525549999999999</v>
      </c>
      <c r="G36" s="248">
        <v>1.3968935</v>
      </c>
      <c r="H36" s="248">
        <v>0.24927579999999999</v>
      </c>
      <c r="I36" s="248">
        <v>-1.8634914</v>
      </c>
      <c r="J36" s="248">
        <v>-3.1326765999999999</v>
      </c>
      <c r="K36" s="633">
        <v>-3.0713134000000002</v>
      </c>
      <c r="L36" s="633">
        <v>-3.1431361999999998</v>
      </c>
      <c r="M36" s="633">
        <v>-2.7614481999999998</v>
      </c>
      <c r="N36" s="633">
        <v>-2.6359444999999999</v>
      </c>
      <c r="O36" s="248">
        <v>-5.1730815000000003</v>
      </c>
      <c r="P36" s="248">
        <v>-10.12307</v>
      </c>
      <c r="Q36" s="248">
        <v>-9.4174419999999994</v>
      </c>
      <c r="R36" s="9">
        <v>-7.4717656000000003</v>
      </c>
      <c r="S36" s="9">
        <v>-8.1519677999999995</v>
      </c>
      <c r="T36" s="9">
        <v>-5.4016025000000001</v>
      </c>
      <c r="U36" s="9">
        <v>-5.4482647000000002</v>
      </c>
      <c r="V36" s="9">
        <v>-4.2618426999999999</v>
      </c>
      <c r="W36" s="9">
        <v>-2.9706958999999999</v>
      </c>
      <c r="X36" s="9">
        <v>-1.9314028999999999</v>
      </c>
      <c r="Y36" s="49">
        <v>-1.925433</v>
      </c>
      <c r="Z36" s="35" t="e">
        <v>#NAME?</v>
      </c>
      <c r="AA36" s="9">
        <v>-7.6199706000000003</v>
      </c>
      <c r="AB36" s="9">
        <v>-8.2729766999999992</v>
      </c>
      <c r="AC36" s="9">
        <v>-5.6637212999999997</v>
      </c>
      <c r="AD36" s="9">
        <v>-5.7285127999999998</v>
      </c>
      <c r="AE36" s="9">
        <v>-4.3337415999999997</v>
      </c>
      <c r="AF36" s="9">
        <v>-3.4545998</v>
      </c>
      <c r="AG36" s="9">
        <v>-2.7539330999999998</v>
      </c>
      <c r="AH36" s="49">
        <v>-2.2899381999999999</v>
      </c>
      <c r="AI36" s="35"/>
      <c r="AJ36" s="22"/>
      <c r="AK36" s="9"/>
      <c r="AL36" s="9"/>
      <c r="AM36" s="9"/>
      <c r="AN36" s="9"/>
      <c r="AO36" s="9"/>
      <c r="AP36" s="9"/>
      <c r="AQ36" s="49"/>
      <c r="AR36" s="36" t="e">
        <v>#NAME?</v>
      </c>
      <c r="AS36" s="22"/>
      <c r="AT36" s="9"/>
      <c r="AU36" s="9"/>
      <c r="AV36" s="9"/>
      <c r="AW36" s="9"/>
      <c r="AX36" s="9"/>
      <c r="AY36" s="17"/>
      <c r="AZ36" s="33" t="e">
        <v>#NAME?</v>
      </c>
      <c r="BA36" s="22"/>
      <c r="BB36" s="9"/>
      <c r="BC36" s="9"/>
      <c r="BD36" s="9"/>
      <c r="BE36" s="9"/>
      <c r="BF36" s="49"/>
      <c r="BG36" s="53" t="e">
        <v>#NAME?</v>
      </c>
      <c r="BH36" s="33" t="e">
        <v>#NAME?</v>
      </c>
      <c r="BI36" s="3"/>
    </row>
    <row r="37" spans="1:62" ht="12" customHeight="1">
      <c r="A37" s="217"/>
      <c r="B37" s="218"/>
      <c r="C37" s="57" t="s">
        <v>98</v>
      </c>
      <c r="D37" s="249"/>
      <c r="E37" s="250"/>
      <c r="F37" s="250"/>
      <c r="G37" s="250"/>
      <c r="H37" s="250">
        <v>-1.5559959000000001</v>
      </c>
      <c r="I37" s="250">
        <v>-2.5892548999999998</v>
      </c>
      <c r="J37" s="250">
        <v>-3.1840299999999999</v>
      </c>
      <c r="K37" s="634">
        <v>-2.8443996999999999</v>
      </c>
      <c r="L37" s="634">
        <v>-2.5047712999999998</v>
      </c>
      <c r="M37" s="634">
        <v>-1.6116406000000001</v>
      </c>
      <c r="N37" s="634">
        <v>-0.86861829999999995</v>
      </c>
      <c r="O37" s="250">
        <v>-2.4879677999999998</v>
      </c>
      <c r="P37" s="250">
        <v>-6.6146114000000003</v>
      </c>
      <c r="Q37" s="250">
        <v>-6.3998944</v>
      </c>
      <c r="R37" s="10">
        <v>-4.5550268999999997</v>
      </c>
      <c r="S37" s="10">
        <v>-4.2665392999999998</v>
      </c>
      <c r="T37" s="10">
        <v>-3.2975430999999999</v>
      </c>
      <c r="U37" s="10">
        <v>-2.9101496999999998</v>
      </c>
      <c r="V37" s="10">
        <v>-2.3354547999999999</v>
      </c>
      <c r="W37" s="10">
        <v>-1.6218372999999999</v>
      </c>
      <c r="X37" s="10">
        <v>-0.95640429999999999</v>
      </c>
      <c r="Y37" s="50">
        <v>-0.83901519999999996</v>
      </c>
      <c r="Z37" s="36" t="e">
        <v>#NAME?</v>
      </c>
      <c r="AA37" s="10">
        <v>-4.5663818000000003</v>
      </c>
      <c r="AB37" s="10">
        <v>-4.2550182999999997</v>
      </c>
      <c r="AC37" s="10">
        <v>-3.2835277999999999</v>
      </c>
      <c r="AD37" s="10">
        <v>-2.9936905999999999</v>
      </c>
      <c r="AE37" s="10">
        <v>-2.3644115999999999</v>
      </c>
      <c r="AF37" s="10">
        <v>-1.9659145</v>
      </c>
      <c r="AG37" s="10">
        <v>-1.7303856</v>
      </c>
      <c r="AH37" s="50">
        <v>-1.6006731999999999</v>
      </c>
      <c r="AI37" s="36"/>
      <c r="AJ37" s="23"/>
      <c r="AK37" s="10"/>
      <c r="AL37" s="10"/>
      <c r="AM37" s="10"/>
      <c r="AN37" s="10"/>
      <c r="AO37" s="10"/>
      <c r="AP37" s="10"/>
      <c r="AQ37" s="50"/>
      <c r="AR37" s="36" t="e">
        <v>#NAME?</v>
      </c>
      <c r="AS37" s="23"/>
      <c r="AT37" s="10"/>
      <c r="AU37" s="10"/>
      <c r="AV37" s="10"/>
      <c r="AW37" s="10"/>
      <c r="AX37" s="10"/>
      <c r="AY37" s="18"/>
      <c r="AZ37" s="207" t="s">
        <v>86</v>
      </c>
      <c r="BA37" s="23" t="s">
        <v>86</v>
      </c>
      <c r="BB37" s="10" t="s">
        <v>86</v>
      </c>
      <c r="BC37" s="10" t="s">
        <v>86</v>
      </c>
      <c r="BD37" s="10" t="s">
        <v>86</v>
      </c>
      <c r="BE37" s="10" t="s">
        <v>86</v>
      </c>
      <c r="BF37" s="50" t="s">
        <v>86</v>
      </c>
      <c r="BG37" s="53" t="s">
        <v>86</v>
      </c>
      <c r="BH37" s="33" t="e">
        <v>#NAME?</v>
      </c>
      <c r="BI37" s="3"/>
      <c r="BJ37" s="588">
        <f>AVERAGE(H37:X37)</f>
        <v>-2.9767141000000001</v>
      </c>
    </row>
    <row r="38" spans="1:62" ht="12" customHeight="1">
      <c r="A38" s="217"/>
      <c r="B38" s="218"/>
      <c r="C38" s="61" t="s">
        <v>68</v>
      </c>
      <c r="D38" s="245">
        <v>-3.5317354000000001</v>
      </c>
      <c r="E38" s="246">
        <v>-10.159717199999999</v>
      </c>
      <c r="F38" s="246">
        <v>-6.8088284999999997</v>
      </c>
      <c r="G38" s="246">
        <v>-7.3535710999999999</v>
      </c>
      <c r="H38" s="246">
        <v>-6.2276078000000004</v>
      </c>
      <c r="I38" s="246">
        <v>-7.4120393</v>
      </c>
      <c r="J38" s="246">
        <v>-7.5028031999999998</v>
      </c>
      <c r="K38" s="632">
        <v>-5.3237700999999999</v>
      </c>
      <c r="L38" s="632">
        <v>-4.4100273999999997</v>
      </c>
      <c r="M38" s="632">
        <v>-2.9707919999999999</v>
      </c>
      <c r="N38" s="632">
        <v>-2.7563335000000002</v>
      </c>
      <c r="O38" s="246">
        <v>-4.1194264</v>
      </c>
      <c r="P38" s="246">
        <v>-9.7764457999999994</v>
      </c>
      <c r="Q38" s="246">
        <v>-9.1460264000000002</v>
      </c>
      <c r="R38" s="5">
        <v>-9.0880600999999999</v>
      </c>
      <c r="S38" s="5">
        <v>-8.3025158999999995</v>
      </c>
      <c r="T38" s="5">
        <v>-7.6418252000000004</v>
      </c>
      <c r="U38" s="5">
        <v>-5.3830106999999998</v>
      </c>
      <c r="V38" s="5">
        <v>-3.5515234000000002</v>
      </c>
      <c r="W38" s="5">
        <v>-3.4230006999999998</v>
      </c>
      <c r="X38" s="5">
        <v>-3.7679594999999999</v>
      </c>
      <c r="Y38" s="48">
        <v>-3.2421030000000002</v>
      </c>
      <c r="Z38" s="219" t="e">
        <v>#NAME?</v>
      </c>
      <c r="AA38" s="5">
        <v>-8.8053383000000007</v>
      </c>
      <c r="AB38" s="5">
        <v>-8.6571756000000004</v>
      </c>
      <c r="AC38" s="5">
        <v>-7.6836260999999997</v>
      </c>
      <c r="AD38" s="5">
        <v>-6.1828056</v>
      </c>
      <c r="AE38" s="5">
        <v>-5.3390392000000002</v>
      </c>
      <c r="AF38" s="5">
        <v>-5.0067645000000001</v>
      </c>
      <c r="AG38" s="5">
        <v>-5.0774413000000003</v>
      </c>
      <c r="AH38" s="48">
        <v>-4.9930035999999998</v>
      </c>
      <c r="AI38" s="219" t="s">
        <v>86</v>
      </c>
      <c r="AJ38" s="21" t="s">
        <v>86</v>
      </c>
      <c r="AK38" s="5" t="s">
        <v>86</v>
      </c>
      <c r="AL38" s="5" t="s">
        <v>86</v>
      </c>
      <c r="AM38" s="5" t="s">
        <v>86</v>
      </c>
      <c r="AN38" s="5" t="s">
        <v>86</v>
      </c>
      <c r="AO38" s="5" t="s">
        <v>86</v>
      </c>
      <c r="AP38" s="5" t="s">
        <v>86</v>
      </c>
      <c r="AQ38" s="5" t="s">
        <v>86</v>
      </c>
      <c r="AR38" s="219" t="s">
        <v>86</v>
      </c>
      <c r="AS38" s="21" t="s">
        <v>86</v>
      </c>
      <c r="AT38" s="5" t="s">
        <v>86</v>
      </c>
      <c r="AU38" s="5" t="s">
        <v>86</v>
      </c>
      <c r="AV38" s="5" t="s">
        <v>86</v>
      </c>
      <c r="AW38" s="5" t="s">
        <v>86</v>
      </c>
      <c r="AX38" s="5" t="s">
        <v>86</v>
      </c>
      <c r="AY38" s="5" t="s">
        <v>86</v>
      </c>
      <c r="AZ38" s="207" t="s">
        <v>86</v>
      </c>
      <c r="BA38" s="21" t="s">
        <v>86</v>
      </c>
      <c r="BB38" s="5" t="s">
        <v>86</v>
      </c>
      <c r="BC38" s="5" t="s">
        <v>86</v>
      </c>
      <c r="BD38" s="5" t="s">
        <v>86</v>
      </c>
      <c r="BE38" s="5" t="s">
        <v>86</v>
      </c>
      <c r="BF38" s="48" t="s">
        <v>86</v>
      </c>
      <c r="BG38" s="53" t="e">
        <v>#NAME?</v>
      </c>
      <c r="BH38" s="210" t="s">
        <v>86</v>
      </c>
      <c r="BI38" s="3"/>
      <c r="BJ38" s="588">
        <f>AVERAGE(E38:X38)</f>
        <v>-6.2562642099999994</v>
      </c>
    </row>
    <row r="39" spans="1:62" ht="12" customHeight="1" thickBot="1">
      <c r="A39" s="217"/>
      <c r="B39" s="218"/>
      <c r="C39" s="62" t="s">
        <v>69</v>
      </c>
      <c r="D39" s="251">
        <v>-1.5999186999999999</v>
      </c>
      <c r="E39" s="252">
        <v>-0.39480920000000003</v>
      </c>
      <c r="F39" s="252">
        <v>-2.7742000000000001E-3</v>
      </c>
      <c r="G39" s="252">
        <v>0.80193099999999995</v>
      </c>
      <c r="H39" s="252">
        <v>-1.365729</v>
      </c>
      <c r="I39" s="252">
        <v>-4.7302755999999997</v>
      </c>
      <c r="J39" s="252">
        <v>-5.8789648000000003</v>
      </c>
      <c r="K39" s="635">
        <v>-5.4373315</v>
      </c>
      <c r="L39" s="635">
        <v>-4.1504463999999999</v>
      </c>
      <c r="M39" s="635">
        <v>-2.9707634000000001</v>
      </c>
      <c r="N39" s="635">
        <v>-3.5475078999999998</v>
      </c>
      <c r="O39" s="252">
        <v>-7.0201038000000002</v>
      </c>
      <c r="P39" s="252">
        <v>-12.673874899999999</v>
      </c>
      <c r="Q39" s="252">
        <v>-12.0130176</v>
      </c>
      <c r="R39" s="26">
        <v>-10.6112296</v>
      </c>
      <c r="S39" s="26">
        <v>-8.8561648000000002</v>
      </c>
      <c r="T39" s="26">
        <v>-5.3558278000000001</v>
      </c>
      <c r="U39" s="26">
        <v>-4.7768081000000002</v>
      </c>
      <c r="V39" s="26">
        <v>-4.2227949000000002</v>
      </c>
      <c r="W39" s="26">
        <v>-4.9395527000000001</v>
      </c>
      <c r="X39" s="26">
        <v>-4.8643184000000002</v>
      </c>
      <c r="Y39" s="51">
        <v>-5.3483932000000003</v>
      </c>
      <c r="Z39" s="39" t="e">
        <v>#NAME?</v>
      </c>
      <c r="AA39" s="26">
        <v>-10.6112296</v>
      </c>
      <c r="AB39" s="26">
        <v>-8.8561648000000002</v>
      </c>
      <c r="AC39" s="26">
        <v>-5.3295089999999998</v>
      </c>
      <c r="AD39" s="26">
        <v>-4.9111659000000003</v>
      </c>
      <c r="AE39" s="26">
        <v>-4.4362015000000001</v>
      </c>
      <c r="AF39" s="26">
        <v>-4.6374053999999996</v>
      </c>
      <c r="AG39" s="26">
        <v>-4.1925952999999998</v>
      </c>
      <c r="AH39" s="51">
        <v>-3.9748782</v>
      </c>
      <c r="AI39" s="39" t="s">
        <v>86</v>
      </c>
      <c r="AJ39" s="25" t="s">
        <v>86</v>
      </c>
      <c r="AK39" s="26" t="s">
        <v>86</v>
      </c>
      <c r="AL39" s="26" t="s">
        <v>86</v>
      </c>
      <c r="AM39" s="26" t="s">
        <v>86</v>
      </c>
      <c r="AN39" s="26" t="s">
        <v>86</v>
      </c>
      <c r="AO39" s="26" t="s">
        <v>86</v>
      </c>
      <c r="AP39" s="26" t="s">
        <v>86</v>
      </c>
      <c r="AQ39" s="26" t="s">
        <v>86</v>
      </c>
      <c r="AR39" s="39" t="s">
        <v>86</v>
      </c>
      <c r="AS39" s="25" t="s">
        <v>86</v>
      </c>
      <c r="AT39" s="26" t="s">
        <v>86</v>
      </c>
      <c r="AU39" s="26" t="s">
        <v>86</v>
      </c>
      <c r="AV39" s="26" t="s">
        <v>86</v>
      </c>
      <c r="AW39" s="26" t="s">
        <v>86</v>
      </c>
      <c r="AX39" s="26" t="s">
        <v>86</v>
      </c>
      <c r="AY39" s="27" t="s">
        <v>86</v>
      </c>
      <c r="AZ39" s="207" t="s">
        <v>86</v>
      </c>
      <c r="BA39" s="25" t="s">
        <v>86</v>
      </c>
      <c r="BB39" s="26" t="s">
        <v>86</v>
      </c>
      <c r="BC39" s="26" t="s">
        <v>86</v>
      </c>
      <c r="BD39" s="26" t="s">
        <v>86</v>
      </c>
      <c r="BE39" s="26" t="s">
        <v>86</v>
      </c>
      <c r="BF39" s="51" t="s">
        <v>86</v>
      </c>
      <c r="BG39" s="53" t="e">
        <v>#NAME?</v>
      </c>
      <c r="BH39" s="211" t="s">
        <v>86</v>
      </c>
      <c r="BI39" s="3"/>
      <c r="BJ39" s="588">
        <f>AVERAGE(E39:X39)</f>
        <v>-5.1505181800000006</v>
      </c>
    </row>
    <row r="40" spans="1:62" ht="33" customHeight="1" thickTop="1">
      <c r="C40" s="672" t="s">
        <v>643</v>
      </c>
      <c r="D40" s="672"/>
      <c r="E40" s="672"/>
      <c r="F40" s="672"/>
      <c r="G40" s="672"/>
      <c r="H40" s="672"/>
      <c r="I40" s="672"/>
      <c r="J40" s="672"/>
      <c r="K40" s="672"/>
      <c r="L40" s="672"/>
      <c r="M40" s="672"/>
      <c r="N40" s="672"/>
      <c r="O40" s="672"/>
      <c r="P40" s="672"/>
      <c r="Q40" s="672"/>
      <c r="R40" s="672"/>
      <c r="S40" s="672"/>
      <c r="T40" s="672"/>
      <c r="U40" s="672"/>
      <c r="V40" s="672"/>
      <c r="W40" s="672"/>
      <c r="X40" s="672"/>
      <c r="Y40" s="672"/>
      <c r="Z40" s="672"/>
      <c r="AA40" s="672"/>
      <c r="AB40" s="672"/>
      <c r="AC40" s="672"/>
      <c r="AD40" s="672"/>
      <c r="AE40" s="672"/>
      <c r="AF40" s="672"/>
      <c r="AG40" s="672"/>
      <c r="AH40" s="672"/>
      <c r="AI40" s="672"/>
      <c r="AJ40" s="672"/>
      <c r="AK40" s="672"/>
      <c r="AL40" s="672"/>
      <c r="AM40" s="672"/>
      <c r="AN40" s="672"/>
      <c r="AO40" s="672"/>
      <c r="AP40" s="672"/>
      <c r="AQ40" s="672"/>
      <c r="AR40" s="672"/>
      <c r="AS40" s="672"/>
      <c r="AT40" s="672"/>
      <c r="AU40" s="672"/>
      <c r="AV40" s="672"/>
      <c r="AW40" s="672"/>
      <c r="AX40" s="672"/>
      <c r="AY40" s="672"/>
      <c r="AZ40" s="672"/>
      <c r="BA40" s="672"/>
      <c r="BB40" s="672"/>
      <c r="BC40" s="672"/>
      <c r="BD40" s="672"/>
      <c r="BE40" s="672"/>
      <c r="BF40" s="672"/>
      <c r="BG40" s="672"/>
      <c r="BH40" s="672"/>
      <c r="BI40" s="2"/>
    </row>
    <row r="41" spans="1:62" s="3" customFormat="1" ht="12" customHeight="1">
      <c r="A41" s="197"/>
      <c r="B41" s="197"/>
    </row>
    <row r="42" spans="1:62" ht="23.25" customHeight="1" thickBot="1">
      <c r="C42" s="4" t="s">
        <v>107</v>
      </c>
      <c r="D42" s="2"/>
      <c r="E42" s="2"/>
      <c r="F42" s="2"/>
      <c r="G42" s="2"/>
      <c r="H42" s="2"/>
      <c r="I42" s="2"/>
      <c r="J42" s="2"/>
      <c r="K42" s="2"/>
      <c r="L42" s="2"/>
      <c r="M42" s="2"/>
      <c r="N42" s="2"/>
      <c r="O42" s="2"/>
      <c r="P42" s="2"/>
      <c r="Q42" s="2"/>
      <c r="R42" s="2"/>
      <c r="S42" s="2"/>
      <c r="T42" s="2"/>
      <c r="U42" s="2"/>
      <c r="V42" s="2"/>
      <c r="W42" s="2"/>
      <c r="X42" s="2"/>
      <c r="Y42" s="336">
        <f>AVERAGE(E64:Y64)</f>
        <v>78.138388214285698</v>
      </c>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row>
    <row r="43" spans="1:62" ht="31.5" customHeight="1" thickTop="1">
      <c r="A43" s="197"/>
      <c r="B43" s="197"/>
      <c r="C43" s="56"/>
      <c r="D43" s="678" t="str">
        <f>D6</f>
        <v>European Commission's 
Spring 2018 economic forecast</v>
      </c>
      <c r="E43" s="681"/>
      <c r="F43" s="681"/>
      <c r="G43" s="681"/>
      <c r="H43" s="681"/>
      <c r="I43" s="681"/>
      <c r="J43" s="681"/>
      <c r="K43" s="681"/>
      <c r="L43" s="681"/>
      <c r="M43" s="681"/>
      <c r="N43" s="681"/>
      <c r="O43" s="681"/>
      <c r="P43" s="681"/>
      <c r="Q43" s="681"/>
      <c r="R43" s="681"/>
      <c r="S43" s="681"/>
      <c r="T43" s="681"/>
      <c r="U43" s="681"/>
      <c r="V43" s="681"/>
      <c r="W43" s="681"/>
      <c r="X43" s="681"/>
      <c r="Y43" s="682"/>
      <c r="Z43" s="30"/>
      <c r="AA43" s="674" t="str">
        <f>AA6</f>
        <v>European Commission's 
Autumn 2016 economic forecast</v>
      </c>
      <c r="AB43" s="675"/>
      <c r="AC43" s="675"/>
      <c r="AD43" s="675"/>
      <c r="AE43" s="675"/>
      <c r="AF43" s="675"/>
      <c r="AG43" s="675"/>
      <c r="AH43" s="676"/>
      <c r="AI43" s="30"/>
      <c r="AJ43" s="666" t="str">
        <f>AJ6</f>
        <v>ESCB June 2017 BMPE</v>
      </c>
      <c r="AK43" s="667"/>
      <c r="AL43" s="667"/>
      <c r="AM43" s="667"/>
      <c r="AN43" s="667"/>
      <c r="AO43" s="667"/>
      <c r="AP43" s="667"/>
      <c r="AQ43" s="668"/>
      <c r="AR43" s="30"/>
      <c r="AS43" s="674" t="str">
        <f>AS6</f>
        <v>ESCB December 2017 BMPE</v>
      </c>
      <c r="AT43" s="675"/>
      <c r="AU43" s="675"/>
      <c r="AV43" s="675"/>
      <c r="AW43" s="675"/>
      <c r="AX43" s="675"/>
      <c r="AY43" s="677"/>
      <c r="AZ43" s="31"/>
      <c r="BA43" s="669" t="str">
        <f>BA6</f>
        <v>2017 Stability program
 (Spring 2017)</v>
      </c>
      <c r="BB43" s="670"/>
      <c r="BC43" s="670"/>
      <c r="BD43" s="670"/>
      <c r="BE43" s="670"/>
      <c r="BF43" s="671"/>
      <c r="BG43" s="7"/>
      <c r="BH43" s="7"/>
      <c r="BI43" s="3"/>
    </row>
    <row r="44" spans="1:62" ht="12" customHeight="1">
      <c r="A44" s="216"/>
      <c r="B44" s="216"/>
      <c r="C44" s="57"/>
      <c r="D44" s="255">
        <v>1997</v>
      </c>
      <c r="E44" s="255">
        <v>1998</v>
      </c>
      <c r="F44" s="255">
        <v>1999</v>
      </c>
      <c r="G44" s="255">
        <v>2000</v>
      </c>
      <c r="H44" s="255">
        <v>2001</v>
      </c>
      <c r="I44" s="255">
        <v>2002</v>
      </c>
      <c r="J44" s="255">
        <v>2003</v>
      </c>
      <c r="K44" s="255">
        <v>2004</v>
      </c>
      <c r="L44" s="255">
        <v>2005</v>
      </c>
      <c r="M44" s="255">
        <v>2006</v>
      </c>
      <c r="N44" s="255">
        <v>2007</v>
      </c>
      <c r="O44" s="255">
        <v>2008</v>
      </c>
      <c r="P44" s="255">
        <v>2009</v>
      </c>
      <c r="Q44" s="255">
        <v>2010</v>
      </c>
      <c r="R44" s="256">
        <f>R$7</f>
        <v>2011</v>
      </c>
      <c r="S44" s="257">
        <f t="shared" ref="S44:AY44" si="3">S$7</f>
        <v>2012</v>
      </c>
      <c r="T44" s="257">
        <f t="shared" si="3"/>
        <v>2013</v>
      </c>
      <c r="U44" s="257">
        <f t="shared" si="3"/>
        <v>2014</v>
      </c>
      <c r="V44" s="257">
        <f t="shared" si="3"/>
        <v>2015</v>
      </c>
      <c r="W44" s="257">
        <f t="shared" si="3"/>
        <v>2016</v>
      </c>
      <c r="X44" s="257">
        <f t="shared" si="3"/>
        <v>2017</v>
      </c>
      <c r="Y44" s="257">
        <f t="shared" si="3"/>
        <v>2018</v>
      </c>
      <c r="Z44" s="6"/>
      <c r="AA44" s="6">
        <f t="shared" si="3"/>
        <v>2011</v>
      </c>
      <c r="AB44" s="6">
        <f t="shared" si="3"/>
        <v>2012</v>
      </c>
      <c r="AC44" s="6">
        <f t="shared" si="3"/>
        <v>2013</v>
      </c>
      <c r="AD44" s="6">
        <f t="shared" si="3"/>
        <v>2014</v>
      </c>
      <c r="AE44" s="6">
        <f t="shared" si="3"/>
        <v>2015</v>
      </c>
      <c r="AF44" s="6">
        <f t="shared" si="3"/>
        <v>2016</v>
      </c>
      <c r="AG44" s="6"/>
      <c r="AH44" s="6">
        <f t="shared" si="3"/>
        <v>2018</v>
      </c>
      <c r="AI44" s="6"/>
      <c r="AJ44" s="6">
        <f t="shared" si="3"/>
        <v>2012</v>
      </c>
      <c r="AK44" s="6">
        <f t="shared" si="3"/>
        <v>2013</v>
      </c>
      <c r="AL44" s="6">
        <f t="shared" si="3"/>
        <v>2014</v>
      </c>
      <c r="AM44" s="6">
        <f t="shared" si="3"/>
        <v>2015</v>
      </c>
      <c r="AN44" s="6">
        <f t="shared" si="3"/>
        <v>2016</v>
      </c>
      <c r="AO44" s="6">
        <f t="shared" si="3"/>
        <v>2017</v>
      </c>
      <c r="AP44" s="6">
        <f t="shared" si="3"/>
        <v>2018</v>
      </c>
      <c r="AQ44" s="6">
        <f t="shared" si="3"/>
        <v>2019</v>
      </c>
      <c r="AR44" s="6"/>
      <c r="AS44" s="6">
        <f t="shared" si="3"/>
        <v>2012</v>
      </c>
      <c r="AT44" s="6">
        <f t="shared" si="3"/>
        <v>2013</v>
      </c>
      <c r="AU44" s="6">
        <f t="shared" si="3"/>
        <v>2014</v>
      </c>
      <c r="AV44" s="6">
        <f t="shared" si="3"/>
        <v>2015</v>
      </c>
      <c r="AW44" s="6">
        <f t="shared" si="3"/>
        <v>2016</v>
      </c>
      <c r="AX44" s="6">
        <f t="shared" si="3"/>
        <v>2017</v>
      </c>
      <c r="AY44" s="6">
        <f t="shared" si="3"/>
        <v>2018</v>
      </c>
      <c r="AZ44" s="43"/>
      <c r="BA44" s="19">
        <f>BA7</f>
        <v>2016</v>
      </c>
      <c r="BB44" s="6">
        <f>BB7</f>
        <v>2017</v>
      </c>
      <c r="BC44" s="6">
        <f>BC7</f>
        <v>2018</v>
      </c>
      <c r="BD44" s="6">
        <f>BD7</f>
        <v>2019</v>
      </c>
      <c r="BE44" s="6">
        <f>BE7</f>
        <v>2020</v>
      </c>
      <c r="BF44" s="32">
        <f>BF7</f>
        <v>2021</v>
      </c>
      <c r="BG44" s="46"/>
      <c r="BH44" s="6"/>
      <c r="BI44" s="3"/>
    </row>
    <row r="45" spans="1:62" ht="12" customHeight="1">
      <c r="A45" s="217"/>
      <c r="B45" s="218"/>
      <c r="C45" s="12" t="s">
        <v>8</v>
      </c>
      <c r="D45" s="269">
        <v>123.20582450000001</v>
      </c>
      <c r="E45" s="258">
        <v>118.1965426</v>
      </c>
      <c r="F45" s="258">
        <v>114.41660589999999</v>
      </c>
      <c r="G45" s="258">
        <v>108.7707477</v>
      </c>
      <c r="H45" s="258">
        <v>107.59310790000001</v>
      </c>
      <c r="I45" s="258">
        <v>104.7126662</v>
      </c>
      <c r="J45" s="258">
        <v>101.1150365</v>
      </c>
      <c r="K45" s="258">
        <v>96.524799200000004</v>
      </c>
      <c r="L45" s="258">
        <v>94.678387900000004</v>
      </c>
      <c r="M45" s="258">
        <v>91.050354499999997</v>
      </c>
      <c r="N45" s="258">
        <v>87.028465800000006</v>
      </c>
      <c r="O45" s="258">
        <v>92.533056700000003</v>
      </c>
      <c r="P45" s="258">
        <v>99.538363700000005</v>
      </c>
      <c r="Q45" s="258">
        <v>99.721309599999998</v>
      </c>
      <c r="R45" s="259">
        <v>102.59338870000001</v>
      </c>
      <c r="S45" s="260">
        <v>104.3336505</v>
      </c>
      <c r="T45" s="260">
        <v>105.4527224</v>
      </c>
      <c r="U45" s="260">
        <v>106.95355499999999</v>
      </c>
      <c r="V45" s="260">
        <v>106.06116609999999</v>
      </c>
      <c r="W45" s="260">
        <v>105.9360882</v>
      </c>
      <c r="X45" s="260">
        <v>103.1211502</v>
      </c>
      <c r="Y45" s="261">
        <v>101.5483825</v>
      </c>
      <c r="Z45" s="33" t="e">
        <v>#NAME?</v>
      </c>
      <c r="AA45" s="20">
        <v>102.3369962</v>
      </c>
      <c r="AB45" s="8">
        <v>104.09140499999999</v>
      </c>
      <c r="AC45" s="8">
        <v>105.42794619999999</v>
      </c>
      <c r="AD45" s="8">
        <v>106.4513283</v>
      </c>
      <c r="AE45" s="8">
        <v>105.76132389999999</v>
      </c>
      <c r="AF45" s="8">
        <v>106.9611148</v>
      </c>
      <c r="AG45" s="8">
        <v>107.0605195</v>
      </c>
      <c r="AH45" s="15">
        <v>106.4498858</v>
      </c>
      <c r="AI45" s="33" t="e">
        <v>#NAME?</v>
      </c>
      <c r="AJ45" s="20"/>
      <c r="AK45" s="8"/>
      <c r="AL45" s="8"/>
      <c r="AM45" s="8"/>
      <c r="AN45" s="8"/>
      <c r="AO45" s="8"/>
      <c r="AP45" s="8"/>
      <c r="AQ45" s="47"/>
      <c r="AR45" s="33" t="e">
        <v>#NAME?</v>
      </c>
      <c r="AS45" s="20"/>
      <c r="AT45" s="8"/>
      <c r="AU45" s="8"/>
      <c r="AV45" s="8"/>
      <c r="AW45" s="8"/>
      <c r="AX45" s="8"/>
      <c r="AY45" s="15"/>
      <c r="AZ45" s="33" t="e">
        <v>#NAME?</v>
      </c>
      <c r="BA45" s="20"/>
      <c r="BB45" s="8"/>
      <c r="BC45" s="8"/>
      <c r="BD45" s="8"/>
      <c r="BE45" s="8"/>
      <c r="BF45" s="47"/>
      <c r="BG45" s="54" t="e">
        <v>#NAME?</v>
      </c>
      <c r="BH45" s="52" t="e">
        <v>#NAME?</v>
      </c>
      <c r="BI45" s="3"/>
    </row>
    <row r="46" spans="1:62" ht="12" customHeight="1">
      <c r="A46" s="217"/>
      <c r="B46" s="218"/>
      <c r="C46" s="13" t="s">
        <v>70</v>
      </c>
      <c r="D46" s="270">
        <v>58.688870399999999</v>
      </c>
      <c r="E46" s="258">
        <v>59.422548499999998</v>
      </c>
      <c r="F46" s="258">
        <v>59.9825704</v>
      </c>
      <c r="G46" s="258">
        <v>58.861175199999998</v>
      </c>
      <c r="H46" s="258">
        <v>57.744753099999997</v>
      </c>
      <c r="I46" s="258">
        <v>59.405827199999997</v>
      </c>
      <c r="J46" s="258">
        <v>63.072546899999999</v>
      </c>
      <c r="K46" s="258">
        <v>64.765834900000002</v>
      </c>
      <c r="L46" s="258">
        <v>66.992341999999994</v>
      </c>
      <c r="M46" s="258">
        <v>66.492593799999995</v>
      </c>
      <c r="N46" s="258">
        <v>63.663731499999997</v>
      </c>
      <c r="O46" s="258">
        <v>65.152396400000001</v>
      </c>
      <c r="P46" s="258">
        <v>72.580519300000006</v>
      </c>
      <c r="Q46" s="258">
        <v>80.945985800000003</v>
      </c>
      <c r="R46" s="259">
        <v>78.616524600000005</v>
      </c>
      <c r="S46" s="259">
        <v>79.844068399999998</v>
      </c>
      <c r="T46" s="259">
        <v>77.505661200000006</v>
      </c>
      <c r="U46" s="259">
        <v>74.749401300000002</v>
      </c>
      <c r="V46" s="259">
        <v>71.0257486</v>
      </c>
      <c r="W46" s="259">
        <v>68.239156100000002</v>
      </c>
      <c r="X46" s="259">
        <v>64.125610600000002</v>
      </c>
      <c r="Y46" s="262">
        <v>60.156475800000003</v>
      </c>
      <c r="Z46" s="34" t="e">
        <v>#NAME?</v>
      </c>
      <c r="AA46" s="21">
        <v>78.310685800000002</v>
      </c>
      <c r="AB46" s="5">
        <v>79.923822700000002</v>
      </c>
      <c r="AC46" s="5">
        <v>77.458133399999994</v>
      </c>
      <c r="AD46" s="5">
        <v>74.853744899999995</v>
      </c>
      <c r="AE46" s="5">
        <v>71.150928699999994</v>
      </c>
      <c r="AF46" s="5">
        <v>68.147512000000006</v>
      </c>
      <c r="AG46" s="5">
        <v>65.692887900000002</v>
      </c>
      <c r="AH46" s="16">
        <v>63.130679299999997</v>
      </c>
      <c r="AI46" s="34" t="e">
        <v>#NAME?</v>
      </c>
      <c r="AJ46" s="21"/>
      <c r="AK46" s="5"/>
      <c r="AL46" s="5"/>
      <c r="AM46" s="5"/>
      <c r="AN46" s="5"/>
      <c r="AO46" s="5"/>
      <c r="AP46" s="5"/>
      <c r="AQ46" s="48"/>
      <c r="AR46" s="34" t="e">
        <v>#NAME?</v>
      </c>
      <c r="AS46" s="21"/>
      <c r="AT46" s="5"/>
      <c r="AU46" s="5"/>
      <c r="AV46" s="5"/>
      <c r="AW46" s="5"/>
      <c r="AX46" s="5"/>
      <c r="AY46" s="16"/>
      <c r="AZ46" s="33" t="e">
        <v>#NAME?</v>
      </c>
      <c r="BA46" s="21"/>
      <c r="BB46" s="5"/>
      <c r="BC46" s="5"/>
      <c r="BD46" s="5"/>
      <c r="BE46" s="5"/>
      <c r="BF46" s="48"/>
      <c r="BG46" s="54" t="e">
        <v>#NAME?</v>
      </c>
      <c r="BH46" s="52" t="e">
        <v>#NAME?</v>
      </c>
      <c r="BI46" s="3"/>
    </row>
    <row r="47" spans="1:62" ht="12" customHeight="1">
      <c r="A47" s="217"/>
      <c r="B47" s="218"/>
      <c r="C47" s="13" t="s">
        <v>90</v>
      </c>
      <c r="D47" s="270">
        <v>6.9947961999999997</v>
      </c>
      <c r="E47" s="258">
        <v>5.9870633</v>
      </c>
      <c r="F47" s="258">
        <v>6.4699648999999999</v>
      </c>
      <c r="G47" s="258">
        <v>5.1144347000000003</v>
      </c>
      <c r="H47" s="258">
        <v>4.7789896000000001</v>
      </c>
      <c r="I47" s="258">
        <v>5.6973130000000003</v>
      </c>
      <c r="J47" s="258">
        <v>5.6229962999999996</v>
      </c>
      <c r="K47" s="258">
        <v>5.0619820000000004</v>
      </c>
      <c r="L47" s="258">
        <v>4.5488043999999999</v>
      </c>
      <c r="M47" s="258">
        <v>4.4040287999999999</v>
      </c>
      <c r="N47" s="258">
        <v>3.6635808999999999</v>
      </c>
      <c r="O47" s="258">
        <v>4.4868189000000003</v>
      </c>
      <c r="P47" s="258">
        <v>7.0381016000000001</v>
      </c>
      <c r="Q47" s="258">
        <v>6.5531752000000001</v>
      </c>
      <c r="R47" s="259">
        <v>6.0662494000000002</v>
      </c>
      <c r="S47" s="259">
        <v>9.7324266000000001</v>
      </c>
      <c r="T47" s="259">
        <v>10.1609526</v>
      </c>
      <c r="U47" s="259">
        <v>10.666639699999999</v>
      </c>
      <c r="V47" s="259">
        <v>10.0011303</v>
      </c>
      <c r="W47" s="259">
        <v>9.4168724000000008</v>
      </c>
      <c r="X47" s="259">
        <v>8.9795368</v>
      </c>
      <c r="Y47" s="262">
        <v>8.7808750999999994</v>
      </c>
      <c r="Z47" s="34" t="e">
        <v>#NAME?</v>
      </c>
      <c r="AA47" s="21">
        <v>5.9132581999999996</v>
      </c>
      <c r="AB47" s="5">
        <v>9.7329787000000003</v>
      </c>
      <c r="AC47" s="5">
        <v>10.1836412</v>
      </c>
      <c r="AD47" s="5">
        <v>10.670958499999999</v>
      </c>
      <c r="AE47" s="5">
        <v>10.0519956</v>
      </c>
      <c r="AF47" s="5">
        <v>9.3867148999999994</v>
      </c>
      <c r="AG47" s="5">
        <v>9.5343996000000004</v>
      </c>
      <c r="AH47" s="16">
        <v>9.4282093000000007</v>
      </c>
      <c r="AI47" s="34" t="e">
        <v>#NAME?</v>
      </c>
      <c r="AJ47" s="21"/>
      <c r="AK47" s="5"/>
      <c r="AL47" s="5"/>
      <c r="AM47" s="5"/>
      <c r="AN47" s="5"/>
      <c r="AO47" s="5"/>
      <c r="AP47" s="5"/>
      <c r="AQ47" s="48"/>
      <c r="AR47" s="34" t="e">
        <v>#NAME?</v>
      </c>
      <c r="AS47" s="21"/>
      <c r="AT47" s="5"/>
      <c r="AU47" s="5"/>
      <c r="AV47" s="5"/>
      <c r="AW47" s="5"/>
      <c r="AX47" s="5"/>
      <c r="AY47" s="16"/>
      <c r="AZ47" s="33" t="e">
        <v>#NAME?</v>
      </c>
      <c r="BA47" s="21"/>
      <c r="BB47" s="5"/>
      <c r="BC47" s="5"/>
      <c r="BD47" s="5"/>
      <c r="BE47" s="5"/>
      <c r="BF47" s="48"/>
      <c r="BG47" s="54" t="e">
        <v>#NAME?</v>
      </c>
      <c r="BH47" s="52" t="e">
        <v>#NAME?</v>
      </c>
      <c r="BI47" s="3"/>
    </row>
    <row r="48" spans="1:62" ht="12" customHeight="1">
      <c r="A48" s="217"/>
      <c r="B48" s="218"/>
      <c r="C48" s="13" t="s">
        <v>71</v>
      </c>
      <c r="D48" s="270">
        <v>61.600416699999997</v>
      </c>
      <c r="E48" s="258">
        <v>51.480993400000003</v>
      </c>
      <c r="F48" s="258">
        <v>46.649951799999997</v>
      </c>
      <c r="G48" s="258">
        <v>36.071020599999997</v>
      </c>
      <c r="H48" s="258">
        <v>33.2283671</v>
      </c>
      <c r="I48" s="258">
        <v>30.553185500000001</v>
      </c>
      <c r="J48" s="258">
        <v>29.9237115</v>
      </c>
      <c r="K48" s="258">
        <v>28.214994699999998</v>
      </c>
      <c r="L48" s="258">
        <v>26.076592300000002</v>
      </c>
      <c r="M48" s="258">
        <v>23.618076299999998</v>
      </c>
      <c r="N48" s="258">
        <v>23.908399599999999</v>
      </c>
      <c r="O48" s="258">
        <v>42.405844799999997</v>
      </c>
      <c r="P48" s="258">
        <v>61.543914100000002</v>
      </c>
      <c r="Q48" s="258">
        <v>86.062950799999996</v>
      </c>
      <c r="R48" s="259">
        <v>110.34429369999999</v>
      </c>
      <c r="S48" s="259">
        <v>119.6253351</v>
      </c>
      <c r="T48" s="259">
        <v>119.4342231</v>
      </c>
      <c r="U48" s="259">
        <v>104.5330359</v>
      </c>
      <c r="V48" s="259">
        <v>76.947481400000001</v>
      </c>
      <c r="W48" s="259">
        <v>72.828939399999996</v>
      </c>
      <c r="X48" s="259">
        <v>67.969713400000003</v>
      </c>
      <c r="Y48" s="262">
        <v>65.569007099999993</v>
      </c>
      <c r="Z48" s="34" t="e">
        <v>#NAME?</v>
      </c>
      <c r="AA48" s="21">
        <v>109.61296</v>
      </c>
      <c r="AB48" s="5">
        <v>119.4772426</v>
      </c>
      <c r="AC48" s="5">
        <v>119.4711981</v>
      </c>
      <c r="AD48" s="5">
        <v>105.2491995</v>
      </c>
      <c r="AE48" s="5">
        <v>78.624746400000006</v>
      </c>
      <c r="AF48" s="5">
        <v>75.360303599999995</v>
      </c>
      <c r="AG48" s="5">
        <v>73.575694299999995</v>
      </c>
      <c r="AH48" s="16">
        <v>71.938477300000002</v>
      </c>
      <c r="AI48" s="34" t="e">
        <v>#NAME?</v>
      </c>
      <c r="AJ48" s="21"/>
      <c r="AK48" s="5"/>
      <c r="AL48" s="5"/>
      <c r="AM48" s="5"/>
      <c r="AN48" s="5"/>
      <c r="AO48" s="5"/>
      <c r="AP48" s="5"/>
      <c r="AQ48" s="48"/>
      <c r="AR48" s="34" t="e">
        <v>#NAME?</v>
      </c>
      <c r="AS48" s="21"/>
      <c r="AT48" s="5"/>
      <c r="AU48" s="5"/>
      <c r="AV48" s="5"/>
      <c r="AW48" s="5"/>
      <c r="AX48" s="5"/>
      <c r="AY48" s="16"/>
      <c r="AZ48" s="33" t="e">
        <v>#NAME?</v>
      </c>
      <c r="BA48" s="21"/>
      <c r="BB48" s="5"/>
      <c r="BC48" s="5"/>
      <c r="BD48" s="5"/>
      <c r="BE48" s="5"/>
      <c r="BF48" s="48"/>
      <c r="BG48" s="54" t="e">
        <v>#NAME?</v>
      </c>
      <c r="BH48" s="52" t="e">
        <v>#NAME?</v>
      </c>
      <c r="BI48" s="3"/>
    </row>
    <row r="49" spans="1:61" ht="12" customHeight="1">
      <c r="A49" s="217"/>
      <c r="B49" s="218"/>
      <c r="C49" s="13" t="s">
        <v>72</v>
      </c>
      <c r="D49" s="270">
        <v>99.451514200000005</v>
      </c>
      <c r="E49" s="258">
        <v>97.4249686</v>
      </c>
      <c r="F49" s="258">
        <v>98.906686699999995</v>
      </c>
      <c r="G49" s="258">
        <v>104.93441009999999</v>
      </c>
      <c r="H49" s="258">
        <v>107.0812064</v>
      </c>
      <c r="I49" s="258">
        <v>104.8630876</v>
      </c>
      <c r="J49" s="258">
        <v>101.4561368</v>
      </c>
      <c r="K49" s="258">
        <v>102.87027670000001</v>
      </c>
      <c r="L49" s="258">
        <v>107.3918486</v>
      </c>
      <c r="M49" s="258">
        <v>103.57402639999999</v>
      </c>
      <c r="N49" s="258">
        <v>103.1029557</v>
      </c>
      <c r="O49" s="258">
        <v>109.415502</v>
      </c>
      <c r="P49" s="258">
        <v>126.7447068</v>
      </c>
      <c r="Q49" s="258">
        <v>146.2495595</v>
      </c>
      <c r="R49" s="259">
        <v>172.0701962</v>
      </c>
      <c r="S49" s="259">
        <v>159.5600215</v>
      </c>
      <c r="T49" s="259">
        <v>177.40958029999999</v>
      </c>
      <c r="U49" s="259">
        <v>178.90750940000001</v>
      </c>
      <c r="V49" s="259">
        <v>176.80248649999999</v>
      </c>
      <c r="W49" s="259">
        <v>180.8328406</v>
      </c>
      <c r="X49" s="259">
        <v>178.5844094</v>
      </c>
      <c r="Y49" s="262">
        <v>177.79092800000001</v>
      </c>
      <c r="Z49" s="34" t="e">
        <v>#NAME?</v>
      </c>
      <c r="AA49" s="21">
        <v>172.09627950000001</v>
      </c>
      <c r="AB49" s="5">
        <v>159.56569949999999</v>
      </c>
      <c r="AC49" s="5">
        <v>177.41705139999999</v>
      </c>
      <c r="AD49" s="5">
        <v>179.68259140000001</v>
      </c>
      <c r="AE49" s="5">
        <v>177.3923288</v>
      </c>
      <c r="AF49" s="5">
        <v>181.58251670000001</v>
      </c>
      <c r="AG49" s="5">
        <v>179.06540440000001</v>
      </c>
      <c r="AH49" s="16">
        <v>172.39497399999999</v>
      </c>
      <c r="AI49" s="34" t="e">
        <v>#NAME?</v>
      </c>
      <c r="AJ49" s="21"/>
      <c r="AK49" s="5"/>
      <c r="AL49" s="5"/>
      <c r="AM49" s="5"/>
      <c r="AN49" s="5"/>
      <c r="AO49" s="5"/>
      <c r="AP49" s="5"/>
      <c r="AQ49" s="48"/>
      <c r="AR49" s="34" t="e">
        <v>#NAME?</v>
      </c>
      <c r="AS49" s="21"/>
      <c r="AT49" s="5"/>
      <c r="AU49" s="5"/>
      <c r="AV49" s="5"/>
      <c r="AW49" s="5"/>
      <c r="AX49" s="5"/>
      <c r="AY49" s="16"/>
      <c r="AZ49" s="33" t="e">
        <v>#NAME?</v>
      </c>
      <c r="BA49" s="21"/>
      <c r="BB49" s="5"/>
      <c r="BC49" s="5"/>
      <c r="BD49" s="5"/>
      <c r="BE49" s="5"/>
      <c r="BF49" s="48"/>
      <c r="BG49" s="54" t="e">
        <v>#NAME?</v>
      </c>
      <c r="BH49" s="52" t="e">
        <v>#NAME?</v>
      </c>
      <c r="BI49" s="3"/>
    </row>
    <row r="50" spans="1:61" ht="12" customHeight="1">
      <c r="A50" s="217"/>
      <c r="B50" s="218"/>
      <c r="C50" s="13" t="s">
        <v>73</v>
      </c>
      <c r="D50" s="270">
        <v>64.400664800000001</v>
      </c>
      <c r="E50" s="258">
        <v>62.525404199999997</v>
      </c>
      <c r="F50" s="258">
        <v>60.9478796</v>
      </c>
      <c r="G50" s="258">
        <v>57.958530000000003</v>
      </c>
      <c r="H50" s="258">
        <v>54.162663999999999</v>
      </c>
      <c r="I50" s="258">
        <v>51.268003800000002</v>
      </c>
      <c r="J50" s="258">
        <v>47.640116900000002</v>
      </c>
      <c r="K50" s="258">
        <v>45.261080499999998</v>
      </c>
      <c r="L50" s="258">
        <v>42.2838359</v>
      </c>
      <c r="M50" s="258">
        <v>38.902987600000003</v>
      </c>
      <c r="N50" s="258">
        <v>35.590257999999999</v>
      </c>
      <c r="O50" s="258">
        <v>39.474209899999998</v>
      </c>
      <c r="P50" s="258">
        <v>52.781052299999999</v>
      </c>
      <c r="Q50" s="258">
        <v>60.140433999999999</v>
      </c>
      <c r="R50" s="259">
        <v>69.533719000000005</v>
      </c>
      <c r="S50" s="259">
        <v>85.736597399999994</v>
      </c>
      <c r="T50" s="259">
        <v>95.450685500000006</v>
      </c>
      <c r="U50" s="259">
        <v>100.36653750000001</v>
      </c>
      <c r="V50" s="259">
        <v>99.438517500000003</v>
      </c>
      <c r="W50" s="259">
        <v>98.989559400000005</v>
      </c>
      <c r="X50" s="259">
        <v>98.335942900000006</v>
      </c>
      <c r="Y50" s="262">
        <v>97.593488899999997</v>
      </c>
      <c r="Z50" s="34" t="e">
        <v>#NAME?</v>
      </c>
      <c r="AA50" s="21">
        <v>69.461973999999998</v>
      </c>
      <c r="AB50" s="5">
        <v>85.666664699999998</v>
      </c>
      <c r="AC50" s="5">
        <v>95.382173399999999</v>
      </c>
      <c r="AD50" s="5">
        <v>100.37202569999999</v>
      </c>
      <c r="AE50" s="5">
        <v>99.772228400000003</v>
      </c>
      <c r="AF50" s="5">
        <v>99.480385699999999</v>
      </c>
      <c r="AG50" s="5">
        <v>99.890226499999997</v>
      </c>
      <c r="AH50" s="16">
        <v>100.011543</v>
      </c>
      <c r="AI50" s="34" t="e">
        <v>#NAME?</v>
      </c>
      <c r="AJ50" s="21"/>
      <c r="AK50" s="5"/>
      <c r="AL50" s="5"/>
      <c r="AM50" s="5"/>
      <c r="AN50" s="5"/>
      <c r="AO50" s="5"/>
      <c r="AP50" s="5"/>
      <c r="AQ50" s="48"/>
      <c r="AR50" s="34" t="e">
        <v>#NAME?</v>
      </c>
      <c r="AS50" s="21"/>
      <c r="AT50" s="5"/>
      <c r="AU50" s="5"/>
      <c r="AV50" s="5"/>
      <c r="AW50" s="5"/>
      <c r="AX50" s="5"/>
      <c r="AY50" s="16"/>
      <c r="AZ50" s="33" t="e">
        <v>#NAME?</v>
      </c>
      <c r="BA50" s="21"/>
      <c r="BB50" s="5"/>
      <c r="BC50" s="5"/>
      <c r="BD50" s="5"/>
      <c r="BE50" s="5"/>
      <c r="BF50" s="48"/>
      <c r="BG50" s="54" t="e">
        <v>#NAME?</v>
      </c>
      <c r="BH50" s="52" t="e">
        <v>#NAME?</v>
      </c>
      <c r="BI50" s="3"/>
    </row>
    <row r="51" spans="1:61" ht="12" customHeight="1">
      <c r="A51" s="217"/>
      <c r="B51" s="218"/>
      <c r="C51" s="13" t="s">
        <v>74</v>
      </c>
      <c r="D51" s="270">
        <v>61.095958500000002</v>
      </c>
      <c r="E51" s="258">
        <v>61.036697699999998</v>
      </c>
      <c r="F51" s="258">
        <v>60.188870700000003</v>
      </c>
      <c r="G51" s="258">
        <v>58.616053399999998</v>
      </c>
      <c r="H51" s="258">
        <v>58.101071500000003</v>
      </c>
      <c r="I51" s="258">
        <v>60.014966200000003</v>
      </c>
      <c r="J51" s="258">
        <v>64.146306600000003</v>
      </c>
      <c r="K51" s="258">
        <v>65.679288700000001</v>
      </c>
      <c r="L51" s="258">
        <v>67.152018799999993</v>
      </c>
      <c r="M51" s="258">
        <v>64.432485999999997</v>
      </c>
      <c r="N51" s="258">
        <v>64.392574300000007</v>
      </c>
      <c r="O51" s="258">
        <v>68.658766900000003</v>
      </c>
      <c r="P51" s="258">
        <v>82.925832999999997</v>
      </c>
      <c r="Q51" s="258">
        <v>85.118897799999999</v>
      </c>
      <c r="R51" s="259">
        <v>87.793670000000006</v>
      </c>
      <c r="S51" s="259">
        <v>90.683104200000002</v>
      </c>
      <c r="T51" s="259">
        <v>93.497099199999994</v>
      </c>
      <c r="U51" s="259">
        <v>94.887206800000001</v>
      </c>
      <c r="V51" s="259">
        <v>95.579515700000002</v>
      </c>
      <c r="W51" s="259">
        <v>96.5877306</v>
      </c>
      <c r="X51" s="259">
        <v>96.984942200000006</v>
      </c>
      <c r="Y51" s="262">
        <v>96.354798200000005</v>
      </c>
      <c r="Z51" s="34" t="e">
        <v>#NAME?</v>
      </c>
      <c r="AA51" s="21">
        <v>85.208451100000005</v>
      </c>
      <c r="AB51" s="5">
        <v>89.530190099999999</v>
      </c>
      <c r="AC51" s="5">
        <v>92.323312099999995</v>
      </c>
      <c r="AD51" s="5">
        <v>95.252980899999997</v>
      </c>
      <c r="AE51" s="5">
        <v>96.173725300000001</v>
      </c>
      <c r="AF51" s="5">
        <v>96.381512499999999</v>
      </c>
      <c r="AG51" s="5">
        <v>96.773525899999996</v>
      </c>
      <c r="AH51" s="16">
        <v>97.103392799999995</v>
      </c>
      <c r="AI51" s="34" t="e">
        <v>#NAME?</v>
      </c>
      <c r="AJ51" s="21"/>
      <c r="AK51" s="5"/>
      <c r="AL51" s="5"/>
      <c r="AM51" s="5"/>
      <c r="AN51" s="5"/>
      <c r="AO51" s="5"/>
      <c r="AP51" s="5"/>
      <c r="AQ51" s="48"/>
      <c r="AR51" s="34" t="e">
        <v>#NAME?</v>
      </c>
      <c r="AS51" s="21"/>
      <c r="AT51" s="5"/>
      <c r="AU51" s="5"/>
      <c r="AV51" s="5"/>
      <c r="AW51" s="5"/>
      <c r="AX51" s="5"/>
      <c r="AY51" s="16"/>
      <c r="AZ51" s="33" t="e">
        <v>#NAME?</v>
      </c>
      <c r="BA51" s="21"/>
      <c r="BB51" s="5"/>
      <c r="BC51" s="5"/>
      <c r="BD51" s="5"/>
      <c r="BE51" s="5"/>
      <c r="BF51" s="48"/>
      <c r="BG51" s="54" t="e">
        <v>#NAME?</v>
      </c>
      <c r="BH51" s="52" t="e">
        <v>#NAME?</v>
      </c>
      <c r="BI51" s="3"/>
    </row>
    <row r="52" spans="1:61" ht="12" customHeight="1">
      <c r="A52" s="217"/>
      <c r="B52" s="218"/>
      <c r="C52" s="13" t="s">
        <v>75</v>
      </c>
      <c r="D52" s="270">
        <v>113.7639453</v>
      </c>
      <c r="E52" s="258">
        <v>110.8078515</v>
      </c>
      <c r="F52" s="258">
        <v>109.6554795</v>
      </c>
      <c r="G52" s="258">
        <v>105.1063843</v>
      </c>
      <c r="H52" s="258">
        <v>104.7267429</v>
      </c>
      <c r="I52" s="258">
        <v>101.9233996</v>
      </c>
      <c r="J52" s="258">
        <v>100.4854213</v>
      </c>
      <c r="K52" s="258">
        <v>100.0893354</v>
      </c>
      <c r="L52" s="258">
        <v>101.9409079</v>
      </c>
      <c r="M52" s="258">
        <v>102.5572864</v>
      </c>
      <c r="N52" s="258">
        <v>99.792016500000003</v>
      </c>
      <c r="O52" s="258">
        <v>102.4048023</v>
      </c>
      <c r="P52" s="258">
        <v>112.54715</v>
      </c>
      <c r="Q52" s="258">
        <v>115.41291150000001</v>
      </c>
      <c r="R52" s="259">
        <v>116.521956</v>
      </c>
      <c r="S52" s="259">
        <v>123.3603717</v>
      </c>
      <c r="T52" s="259">
        <v>129.0200026</v>
      </c>
      <c r="U52" s="259">
        <v>131.78467069999999</v>
      </c>
      <c r="V52" s="259">
        <v>131.51143200000001</v>
      </c>
      <c r="W52" s="259">
        <v>132.04130269999999</v>
      </c>
      <c r="X52" s="259">
        <v>131.807906</v>
      </c>
      <c r="Y52" s="262">
        <v>130.72143679999999</v>
      </c>
      <c r="Z52" s="34" t="e">
        <v>#NAME?</v>
      </c>
      <c r="AA52" s="21">
        <v>116.5083162</v>
      </c>
      <c r="AB52" s="5">
        <v>123.344791</v>
      </c>
      <c r="AC52" s="5">
        <v>129.00498630000001</v>
      </c>
      <c r="AD52" s="5">
        <v>131.88991859999999</v>
      </c>
      <c r="AE52" s="5">
        <v>132.28294220000001</v>
      </c>
      <c r="AF52" s="5">
        <v>133.00098940000001</v>
      </c>
      <c r="AG52" s="5">
        <v>133.05807150000001</v>
      </c>
      <c r="AH52" s="16">
        <v>133.0868419</v>
      </c>
      <c r="AI52" s="34" t="e">
        <v>#NAME?</v>
      </c>
      <c r="AJ52" s="21"/>
      <c r="AK52" s="5"/>
      <c r="AL52" s="5"/>
      <c r="AM52" s="5"/>
      <c r="AN52" s="5"/>
      <c r="AO52" s="5"/>
      <c r="AP52" s="5"/>
      <c r="AQ52" s="48"/>
      <c r="AR52" s="34" t="e">
        <v>#NAME?</v>
      </c>
      <c r="AS52" s="21"/>
      <c r="AT52" s="5"/>
      <c r="AU52" s="5"/>
      <c r="AV52" s="5"/>
      <c r="AW52" s="5"/>
      <c r="AX52" s="5"/>
      <c r="AY52" s="16"/>
      <c r="AZ52" s="33" t="e">
        <v>#NAME?</v>
      </c>
      <c r="BA52" s="21"/>
      <c r="BB52" s="5"/>
      <c r="BC52" s="5"/>
      <c r="BD52" s="5"/>
      <c r="BE52" s="5"/>
      <c r="BF52" s="48"/>
      <c r="BG52" s="54" t="e">
        <v>#NAME?</v>
      </c>
      <c r="BH52" s="52" t="e">
        <v>#NAME?</v>
      </c>
      <c r="BI52" s="3"/>
    </row>
    <row r="53" spans="1:61" ht="12" customHeight="1">
      <c r="A53" s="217"/>
      <c r="B53" s="218"/>
      <c r="C53" s="13" t="s">
        <v>76</v>
      </c>
      <c r="D53" s="270">
        <v>53.026059799999999</v>
      </c>
      <c r="E53" s="258">
        <v>54.6580601</v>
      </c>
      <c r="F53" s="258">
        <v>54.844238699999998</v>
      </c>
      <c r="G53" s="258">
        <v>54.870608500000003</v>
      </c>
      <c r="H53" s="258">
        <v>56.518982000000001</v>
      </c>
      <c r="I53" s="258">
        <v>59.747209699999999</v>
      </c>
      <c r="J53" s="258">
        <v>63.123837600000002</v>
      </c>
      <c r="K53" s="258">
        <v>64.104199899999998</v>
      </c>
      <c r="L53" s="258">
        <v>62.8184136</v>
      </c>
      <c r="M53" s="258">
        <v>58.687551599999999</v>
      </c>
      <c r="N53" s="258">
        <v>53.508307100000003</v>
      </c>
      <c r="O53" s="258">
        <v>45.074310099999998</v>
      </c>
      <c r="P53" s="258">
        <v>53.805145600000003</v>
      </c>
      <c r="Q53" s="258">
        <v>56.281221600000002</v>
      </c>
      <c r="R53" s="259">
        <v>65.715032899999997</v>
      </c>
      <c r="S53" s="259">
        <v>79.666357399999995</v>
      </c>
      <c r="T53" s="259">
        <v>102.6137111</v>
      </c>
      <c r="U53" s="259">
        <v>107.475903</v>
      </c>
      <c r="V53" s="259">
        <v>107.4980273</v>
      </c>
      <c r="W53" s="259">
        <v>106.5777124</v>
      </c>
      <c r="X53" s="259">
        <v>97.454954299999997</v>
      </c>
      <c r="Y53" s="262">
        <v>105.6538395</v>
      </c>
      <c r="Z53" s="34" t="e">
        <v>#NAME?</v>
      </c>
      <c r="AA53" s="21">
        <v>65.223662599999997</v>
      </c>
      <c r="AB53" s="5">
        <v>79.267371800000006</v>
      </c>
      <c r="AC53" s="5">
        <v>102.2110364</v>
      </c>
      <c r="AD53" s="5">
        <v>107.12228330000001</v>
      </c>
      <c r="AE53" s="5">
        <v>107.52443700000001</v>
      </c>
      <c r="AF53" s="5">
        <v>107.1011254</v>
      </c>
      <c r="AG53" s="5">
        <v>103.7408902</v>
      </c>
      <c r="AH53" s="16">
        <v>100.5575096</v>
      </c>
      <c r="AI53" s="34" t="e">
        <v>#NAME?</v>
      </c>
      <c r="AJ53" s="21"/>
      <c r="AK53" s="5"/>
      <c r="AL53" s="5"/>
      <c r="AM53" s="5"/>
      <c r="AN53" s="5"/>
      <c r="AO53" s="5"/>
      <c r="AP53" s="5"/>
      <c r="AQ53" s="48"/>
      <c r="AR53" s="34" t="e">
        <v>#NAME?</v>
      </c>
      <c r="AS53" s="21"/>
      <c r="AT53" s="5"/>
      <c r="AU53" s="5"/>
      <c r="AV53" s="5"/>
      <c r="AW53" s="5"/>
      <c r="AX53" s="5"/>
      <c r="AY53" s="16"/>
      <c r="AZ53" s="33" t="e">
        <v>#NAME?</v>
      </c>
      <c r="BA53" s="21"/>
      <c r="BB53" s="5"/>
      <c r="BC53" s="5"/>
      <c r="BD53" s="5"/>
      <c r="BE53" s="5"/>
      <c r="BF53" s="48"/>
      <c r="BG53" s="54" t="e">
        <v>#NAME?</v>
      </c>
      <c r="BH53" s="52" t="e">
        <v>#NAME?</v>
      </c>
      <c r="BI53" s="3"/>
    </row>
    <row r="54" spans="1:61" ht="12" customHeight="1">
      <c r="A54" s="217"/>
      <c r="B54" s="218"/>
      <c r="C54" s="13" t="s">
        <v>91</v>
      </c>
      <c r="D54" s="270">
        <v>10.646778299999999</v>
      </c>
      <c r="E54" s="258">
        <v>9.0120011000000009</v>
      </c>
      <c r="F54" s="258">
        <v>12.069265100000001</v>
      </c>
      <c r="G54" s="258">
        <v>12.1040131</v>
      </c>
      <c r="H54" s="258">
        <v>13.8402599</v>
      </c>
      <c r="I54" s="258">
        <v>13.020763199999999</v>
      </c>
      <c r="J54" s="258">
        <v>13.727395</v>
      </c>
      <c r="K54" s="258">
        <v>14.0358213</v>
      </c>
      <c r="L54" s="258">
        <v>11.4143101</v>
      </c>
      <c r="M54" s="258">
        <v>9.5576153999999995</v>
      </c>
      <c r="N54" s="258">
        <v>8.0465616000000004</v>
      </c>
      <c r="O54" s="258">
        <v>18.178827900000002</v>
      </c>
      <c r="P54" s="258">
        <v>35.793523899999997</v>
      </c>
      <c r="Q54" s="258">
        <v>46.836861399999997</v>
      </c>
      <c r="R54" s="259">
        <v>42.667942699999998</v>
      </c>
      <c r="S54" s="259">
        <v>41.214524099999998</v>
      </c>
      <c r="T54" s="259">
        <v>39.026111399999998</v>
      </c>
      <c r="U54" s="259">
        <v>40.936913699999998</v>
      </c>
      <c r="V54" s="259">
        <v>36.8142505</v>
      </c>
      <c r="W54" s="259">
        <v>40.486949600000003</v>
      </c>
      <c r="X54" s="259">
        <v>40.147544400000001</v>
      </c>
      <c r="Y54" s="262">
        <v>36.956383799999998</v>
      </c>
      <c r="Z54" s="34" t="e">
        <v>#NAME?</v>
      </c>
      <c r="AA54" s="21">
        <v>42.7589933</v>
      </c>
      <c r="AB54" s="5">
        <v>41.284529999999997</v>
      </c>
      <c r="AC54" s="5">
        <v>39.047647099999999</v>
      </c>
      <c r="AD54" s="5">
        <v>40.733516100000003</v>
      </c>
      <c r="AE54" s="5">
        <v>36.332084999999999</v>
      </c>
      <c r="AF54" s="5">
        <v>40.003311799999999</v>
      </c>
      <c r="AG54" s="5">
        <v>37.204462800000002</v>
      </c>
      <c r="AH54" s="16">
        <v>35.978270100000003</v>
      </c>
      <c r="AI54" s="34" t="e">
        <v>#NAME?</v>
      </c>
      <c r="AJ54" s="21"/>
      <c r="AK54" s="5"/>
      <c r="AL54" s="5"/>
      <c r="AM54" s="5"/>
      <c r="AN54" s="5"/>
      <c r="AO54" s="5"/>
      <c r="AP54" s="5"/>
      <c r="AQ54" s="48"/>
      <c r="AR54" s="34" t="e">
        <v>#NAME?</v>
      </c>
      <c r="AS54" s="21"/>
      <c r="AT54" s="5"/>
      <c r="AU54" s="5"/>
      <c r="AV54" s="5"/>
      <c r="AW54" s="5"/>
      <c r="AX54" s="5"/>
      <c r="AY54" s="16"/>
      <c r="AZ54" s="33" t="e">
        <v>#NAME?</v>
      </c>
      <c r="BA54" s="21"/>
      <c r="BB54" s="5"/>
      <c r="BC54" s="5"/>
      <c r="BD54" s="5"/>
      <c r="BE54" s="5"/>
      <c r="BF54" s="48"/>
      <c r="BG54" s="54" t="e">
        <v>#NAME?</v>
      </c>
      <c r="BH54" s="52" t="e">
        <v>#NAME?</v>
      </c>
      <c r="BI54" s="3"/>
    </row>
    <row r="55" spans="1:61" ht="12" customHeight="1">
      <c r="A55" s="217"/>
      <c r="B55" s="218"/>
      <c r="C55" s="13" t="s">
        <v>92</v>
      </c>
      <c r="D55" s="270">
        <v>15.371441000000001</v>
      </c>
      <c r="E55" s="258">
        <v>16.538984899999999</v>
      </c>
      <c r="F55" s="258">
        <v>22.699668299999999</v>
      </c>
      <c r="G55" s="258">
        <v>23.488313300000002</v>
      </c>
      <c r="H55" s="258">
        <v>22.8946805</v>
      </c>
      <c r="I55" s="258">
        <v>22.1377606</v>
      </c>
      <c r="J55" s="258">
        <v>20.365924199999998</v>
      </c>
      <c r="K55" s="258">
        <v>18.667465</v>
      </c>
      <c r="L55" s="258">
        <v>17.6260276</v>
      </c>
      <c r="M55" s="258">
        <v>17.2426137</v>
      </c>
      <c r="N55" s="258">
        <v>15.873399600000001</v>
      </c>
      <c r="O55" s="258">
        <v>14.564531499999999</v>
      </c>
      <c r="P55" s="258">
        <v>27.95092</v>
      </c>
      <c r="Q55" s="258">
        <v>36.216901399999998</v>
      </c>
      <c r="R55" s="259">
        <v>37.183312600000001</v>
      </c>
      <c r="S55" s="259">
        <v>39.774106600000003</v>
      </c>
      <c r="T55" s="259">
        <v>38.758912100000003</v>
      </c>
      <c r="U55" s="259">
        <v>40.540577499999998</v>
      </c>
      <c r="V55" s="259">
        <v>42.588693599999999</v>
      </c>
      <c r="W55" s="259">
        <v>40.119943200000002</v>
      </c>
      <c r="X55" s="259">
        <v>39.734572499999999</v>
      </c>
      <c r="Y55" s="262">
        <v>35.977775600000001</v>
      </c>
      <c r="Z55" s="34" t="e">
        <v>#NAME?</v>
      </c>
      <c r="AA55" s="21">
        <v>37.183312600000001</v>
      </c>
      <c r="AB55" s="5">
        <v>39.7745605</v>
      </c>
      <c r="AC55" s="5">
        <v>38.711962999999997</v>
      </c>
      <c r="AD55" s="5">
        <v>40.5165346</v>
      </c>
      <c r="AE55" s="5">
        <v>42.698329800000003</v>
      </c>
      <c r="AF55" s="5">
        <v>40.782619799999999</v>
      </c>
      <c r="AG55" s="5">
        <v>43.277949700000001</v>
      </c>
      <c r="AH55" s="16">
        <v>40.191288800000002</v>
      </c>
      <c r="AI55" s="34" t="e">
        <v>#NAME?</v>
      </c>
      <c r="AJ55" s="21"/>
      <c r="AK55" s="5"/>
      <c r="AL55" s="5"/>
      <c r="AM55" s="5"/>
      <c r="AN55" s="5"/>
      <c r="AO55" s="5"/>
      <c r="AP55" s="5"/>
      <c r="AQ55" s="48"/>
      <c r="AR55" s="34" t="e">
        <v>#NAME?</v>
      </c>
      <c r="AS55" s="21"/>
      <c r="AT55" s="5"/>
      <c r="AU55" s="5"/>
      <c r="AV55" s="5"/>
      <c r="AW55" s="5"/>
      <c r="AX55" s="5"/>
      <c r="AY55" s="16"/>
      <c r="AZ55" s="33" t="e">
        <v>#NAME?</v>
      </c>
      <c r="BA55" s="21"/>
      <c r="BB55" s="5"/>
      <c r="BC55" s="5"/>
      <c r="BD55" s="5"/>
      <c r="BE55" s="5"/>
      <c r="BF55" s="48"/>
      <c r="BG55" s="54" t="e">
        <v>#NAME?</v>
      </c>
      <c r="BH55" s="52" t="e">
        <v>#NAME?</v>
      </c>
      <c r="BI55" s="3"/>
    </row>
    <row r="56" spans="1:61" ht="12" customHeight="1">
      <c r="A56" s="217"/>
      <c r="B56" s="218"/>
      <c r="C56" s="13" t="s">
        <v>77</v>
      </c>
      <c r="D56" s="270">
        <v>9.2860662000000005</v>
      </c>
      <c r="E56" s="258">
        <v>8.9352441999999996</v>
      </c>
      <c r="F56" s="258">
        <v>7.7975567999999997</v>
      </c>
      <c r="G56" s="258">
        <v>7.2454159999999996</v>
      </c>
      <c r="H56" s="258">
        <v>7.3053808</v>
      </c>
      <c r="I56" s="258">
        <v>7.0465847000000004</v>
      </c>
      <c r="J56" s="258">
        <v>6.9418993000000002</v>
      </c>
      <c r="K56" s="258">
        <v>7.3451263999999998</v>
      </c>
      <c r="L56" s="258">
        <v>7.3828611999999998</v>
      </c>
      <c r="M56" s="258">
        <v>7.7754821999999999</v>
      </c>
      <c r="N56" s="258">
        <v>7.7125529000000004</v>
      </c>
      <c r="O56" s="258">
        <v>14.907268999999999</v>
      </c>
      <c r="P56" s="258">
        <v>15.7263042</v>
      </c>
      <c r="Q56" s="258">
        <v>19.787912800000001</v>
      </c>
      <c r="R56" s="259">
        <v>18.704935599999999</v>
      </c>
      <c r="S56" s="259">
        <v>21.987436599999999</v>
      </c>
      <c r="T56" s="259">
        <v>23.6852564</v>
      </c>
      <c r="U56" s="259">
        <v>22.6629957</v>
      </c>
      <c r="V56" s="259">
        <v>21.968968499999999</v>
      </c>
      <c r="W56" s="259">
        <v>20.797813900000001</v>
      </c>
      <c r="X56" s="259">
        <v>22.9505412</v>
      </c>
      <c r="Y56" s="262">
        <v>22.6237444</v>
      </c>
      <c r="Z56" s="34" t="e">
        <v>#NAME?</v>
      </c>
      <c r="AA56" s="21">
        <v>18.837559899999999</v>
      </c>
      <c r="AB56" s="5">
        <v>21.8225753</v>
      </c>
      <c r="AC56" s="5">
        <v>23.491358900000002</v>
      </c>
      <c r="AD56" s="5">
        <v>22.7476862</v>
      </c>
      <c r="AE56" s="5">
        <v>22.090710900000001</v>
      </c>
      <c r="AF56" s="5">
        <v>23.162047300000001</v>
      </c>
      <c r="AG56" s="5">
        <v>23.297897899999999</v>
      </c>
      <c r="AH56" s="16">
        <v>23.450564100000001</v>
      </c>
      <c r="AI56" s="34" t="e">
        <v>#NAME?</v>
      </c>
      <c r="AJ56" s="21"/>
      <c r="AK56" s="5"/>
      <c r="AL56" s="5"/>
      <c r="AM56" s="5"/>
      <c r="AN56" s="5"/>
      <c r="AO56" s="5"/>
      <c r="AP56" s="5"/>
      <c r="AQ56" s="48"/>
      <c r="AR56" s="34" t="e">
        <v>#NAME?</v>
      </c>
      <c r="AS56" s="21"/>
      <c r="AT56" s="5"/>
      <c r="AU56" s="5"/>
      <c r="AV56" s="5"/>
      <c r="AW56" s="5"/>
      <c r="AX56" s="5"/>
      <c r="AY56" s="16"/>
      <c r="AZ56" s="33" t="e">
        <v>#NAME?</v>
      </c>
      <c r="BA56" s="21"/>
      <c r="BB56" s="5"/>
      <c r="BC56" s="5"/>
      <c r="BD56" s="5"/>
      <c r="BE56" s="5"/>
      <c r="BF56" s="48"/>
      <c r="BG56" s="54" t="e">
        <v>#NAME?</v>
      </c>
      <c r="BH56" s="52" t="e">
        <v>#NAME?</v>
      </c>
      <c r="BI56" s="3"/>
    </row>
    <row r="57" spans="1:61" ht="12" customHeight="1">
      <c r="A57" s="217"/>
      <c r="B57" s="218"/>
      <c r="C57" s="13" t="s">
        <v>78</v>
      </c>
      <c r="D57" s="270">
        <v>46.6025937</v>
      </c>
      <c r="E57" s="258">
        <v>51.187756100000001</v>
      </c>
      <c r="F57" s="258">
        <v>62.071812000000001</v>
      </c>
      <c r="G57" s="258">
        <v>60.896323299999999</v>
      </c>
      <c r="H57" s="258">
        <v>65.236810599999998</v>
      </c>
      <c r="I57" s="258">
        <v>63.198953899999999</v>
      </c>
      <c r="J57" s="258">
        <v>69.041860400000004</v>
      </c>
      <c r="K57" s="258">
        <v>71.917575299999996</v>
      </c>
      <c r="L57" s="258">
        <v>70.035907600000002</v>
      </c>
      <c r="M57" s="258">
        <v>64.478829000000005</v>
      </c>
      <c r="N57" s="258">
        <v>62.260051300000001</v>
      </c>
      <c r="O57" s="258">
        <v>62.607282499999997</v>
      </c>
      <c r="P57" s="258">
        <v>67.648103300000002</v>
      </c>
      <c r="Q57" s="258">
        <v>67.460766000000007</v>
      </c>
      <c r="R57" s="259">
        <v>70.142358900000005</v>
      </c>
      <c r="S57" s="259">
        <v>67.762808000000007</v>
      </c>
      <c r="T57" s="259">
        <v>68.389359999999996</v>
      </c>
      <c r="U57" s="259">
        <v>63.756296200000001</v>
      </c>
      <c r="V57" s="259">
        <v>58.688927700000001</v>
      </c>
      <c r="W57" s="259">
        <v>56.206450699999998</v>
      </c>
      <c r="X57" s="259">
        <v>50.795281799999998</v>
      </c>
      <c r="Y57" s="262">
        <v>47.117538500000002</v>
      </c>
      <c r="Z57" s="34" t="e">
        <v>#NAME?</v>
      </c>
      <c r="AA57" s="21">
        <v>69.9557231</v>
      </c>
      <c r="AB57" s="5">
        <v>67.590927199999996</v>
      </c>
      <c r="AC57" s="5">
        <v>68.388125900000006</v>
      </c>
      <c r="AD57" s="5">
        <v>66.9864295</v>
      </c>
      <c r="AE57" s="5">
        <v>63.970350500000002</v>
      </c>
      <c r="AF57" s="5">
        <v>62.061671199999999</v>
      </c>
      <c r="AG57" s="5">
        <v>59.894922999999999</v>
      </c>
      <c r="AH57" s="16">
        <v>57.1851518</v>
      </c>
      <c r="AI57" s="34" t="e">
        <v>#NAME?</v>
      </c>
      <c r="AJ57" s="21"/>
      <c r="AK57" s="5"/>
      <c r="AL57" s="5"/>
      <c r="AM57" s="5"/>
      <c r="AN57" s="5"/>
      <c r="AO57" s="5"/>
      <c r="AP57" s="5"/>
      <c r="AQ57" s="48"/>
      <c r="AR57" s="34" t="e">
        <v>#NAME?</v>
      </c>
      <c r="AS57" s="21"/>
      <c r="AT57" s="5"/>
      <c r="AU57" s="5"/>
      <c r="AV57" s="5"/>
      <c r="AW57" s="5"/>
      <c r="AX57" s="5"/>
      <c r="AY57" s="16"/>
      <c r="AZ57" s="33" t="e">
        <v>#NAME?</v>
      </c>
      <c r="BA57" s="21"/>
      <c r="BB57" s="5"/>
      <c r="BC57" s="5"/>
      <c r="BD57" s="5"/>
      <c r="BE57" s="5"/>
      <c r="BF57" s="48"/>
      <c r="BG57" s="54" t="e">
        <v>#NAME?</v>
      </c>
      <c r="BH57" s="52" t="e">
        <v>#NAME?</v>
      </c>
      <c r="BI57" s="3"/>
    </row>
    <row r="58" spans="1:61" ht="12" customHeight="1">
      <c r="A58" s="217"/>
      <c r="B58" s="218"/>
      <c r="C58" s="13" t="s">
        <v>79</v>
      </c>
      <c r="D58" s="270">
        <v>65.792783299999996</v>
      </c>
      <c r="E58" s="258">
        <v>62.716823099999999</v>
      </c>
      <c r="F58" s="258">
        <v>58.449804499999999</v>
      </c>
      <c r="G58" s="258">
        <v>51.678677700000001</v>
      </c>
      <c r="H58" s="258">
        <v>49.076140799999997</v>
      </c>
      <c r="I58" s="258">
        <v>48.447626999999997</v>
      </c>
      <c r="J58" s="258">
        <v>49.574576</v>
      </c>
      <c r="K58" s="258">
        <v>49.774878399999999</v>
      </c>
      <c r="L58" s="258">
        <v>49.195852700000003</v>
      </c>
      <c r="M58" s="258">
        <v>44.738023400000003</v>
      </c>
      <c r="N58" s="258">
        <v>42.650502199999998</v>
      </c>
      <c r="O58" s="258">
        <v>54.745503100000001</v>
      </c>
      <c r="P58" s="258">
        <v>56.7955112</v>
      </c>
      <c r="Q58" s="258">
        <v>59.2761499</v>
      </c>
      <c r="R58" s="259">
        <v>61.551275500000003</v>
      </c>
      <c r="S58" s="259">
        <v>66.303606500000001</v>
      </c>
      <c r="T58" s="259">
        <v>67.796914000000001</v>
      </c>
      <c r="U58" s="259">
        <v>67.965243299999997</v>
      </c>
      <c r="V58" s="259">
        <v>64.5835802</v>
      </c>
      <c r="W58" s="259">
        <v>61.796137700000003</v>
      </c>
      <c r="X58" s="259">
        <v>56.7492035</v>
      </c>
      <c r="Y58" s="262">
        <v>53.464109899999997</v>
      </c>
      <c r="Z58" s="34" t="e">
        <v>#NAME?</v>
      </c>
      <c r="AA58" s="21">
        <v>61.658596799999998</v>
      </c>
      <c r="AB58" s="5">
        <v>66.387616199999997</v>
      </c>
      <c r="AC58" s="5">
        <v>67.740383699999995</v>
      </c>
      <c r="AD58" s="5">
        <v>67.945937299999997</v>
      </c>
      <c r="AE58" s="5">
        <v>65.119262800000001</v>
      </c>
      <c r="AF58" s="5">
        <v>62.968858300000001</v>
      </c>
      <c r="AG58" s="5">
        <v>61.275781199999997</v>
      </c>
      <c r="AH58" s="16">
        <v>59.3430331</v>
      </c>
      <c r="AI58" s="34" t="e">
        <v>#NAME?</v>
      </c>
      <c r="AJ58" s="21"/>
      <c r="AK58" s="5"/>
      <c r="AL58" s="5"/>
      <c r="AM58" s="5"/>
      <c r="AN58" s="5"/>
      <c r="AO58" s="5"/>
      <c r="AP58" s="5"/>
      <c r="AQ58" s="48"/>
      <c r="AR58" s="34" t="e">
        <v>#NAME?</v>
      </c>
      <c r="AS58" s="21"/>
      <c r="AT58" s="5"/>
      <c r="AU58" s="5"/>
      <c r="AV58" s="5"/>
      <c r="AW58" s="5"/>
      <c r="AX58" s="5"/>
      <c r="AY58" s="16"/>
      <c r="AZ58" s="33" t="e">
        <v>#NAME?</v>
      </c>
      <c r="BA58" s="21"/>
      <c r="BB58" s="5"/>
      <c r="BC58" s="5"/>
      <c r="BD58" s="5"/>
      <c r="BE58" s="5"/>
      <c r="BF58" s="48"/>
      <c r="BG58" s="54" t="e">
        <v>#NAME?</v>
      </c>
      <c r="BH58" s="52" t="e">
        <v>#NAME?</v>
      </c>
      <c r="BI58" s="3"/>
    </row>
    <row r="59" spans="1:61" ht="12" customHeight="1">
      <c r="A59" s="217"/>
      <c r="B59" s="218"/>
      <c r="C59" s="13" t="s">
        <v>80</v>
      </c>
      <c r="D59" s="270">
        <v>63.493383100000003</v>
      </c>
      <c r="E59" s="258">
        <v>63.858958399999999</v>
      </c>
      <c r="F59" s="258">
        <v>66.690514199999996</v>
      </c>
      <c r="G59" s="258">
        <v>66.124164399999998</v>
      </c>
      <c r="H59" s="258">
        <v>66.729017900000002</v>
      </c>
      <c r="I59" s="258">
        <v>66.727996599999997</v>
      </c>
      <c r="J59" s="258">
        <v>65.852855199999993</v>
      </c>
      <c r="K59" s="258">
        <v>65.189393100000004</v>
      </c>
      <c r="L59" s="258">
        <v>68.642506900000001</v>
      </c>
      <c r="M59" s="258">
        <v>67.309007800000003</v>
      </c>
      <c r="N59" s="258">
        <v>65.0312804</v>
      </c>
      <c r="O59" s="258">
        <v>68.698447000000002</v>
      </c>
      <c r="P59" s="258">
        <v>79.853964700000006</v>
      </c>
      <c r="Q59" s="258">
        <v>82.696721400000001</v>
      </c>
      <c r="R59" s="259">
        <v>82.444418400000004</v>
      </c>
      <c r="S59" s="259">
        <v>81.920081499999995</v>
      </c>
      <c r="T59" s="259">
        <v>81.266196600000001</v>
      </c>
      <c r="U59" s="259">
        <v>84.026856300000006</v>
      </c>
      <c r="V59" s="259">
        <v>84.585937999999999</v>
      </c>
      <c r="W59" s="259">
        <v>83.555905100000004</v>
      </c>
      <c r="X59" s="259">
        <v>78.406234400000002</v>
      </c>
      <c r="Y59" s="262">
        <v>74.785732100000004</v>
      </c>
      <c r="Z59" s="34" t="e">
        <v>#NAME?</v>
      </c>
      <c r="AA59" s="21">
        <v>82.193173000000002</v>
      </c>
      <c r="AB59" s="5">
        <v>82.017404600000006</v>
      </c>
      <c r="AC59" s="5">
        <v>81.323363400000005</v>
      </c>
      <c r="AD59" s="5">
        <v>84.414026399999997</v>
      </c>
      <c r="AE59" s="5">
        <v>85.544306399999996</v>
      </c>
      <c r="AF59" s="5">
        <v>83.508228599999995</v>
      </c>
      <c r="AG59" s="5">
        <v>81.134011099999995</v>
      </c>
      <c r="AH59" s="16">
        <v>79.246556799999993</v>
      </c>
      <c r="AI59" s="34" t="e">
        <v>#NAME?</v>
      </c>
      <c r="AJ59" s="21"/>
      <c r="AK59" s="5"/>
      <c r="AL59" s="5"/>
      <c r="AM59" s="5"/>
      <c r="AN59" s="5"/>
      <c r="AO59" s="5"/>
      <c r="AP59" s="5"/>
      <c r="AQ59" s="48"/>
      <c r="AR59" s="34" t="e">
        <v>#NAME?</v>
      </c>
      <c r="AS59" s="21"/>
      <c r="AT59" s="5"/>
      <c r="AU59" s="5"/>
      <c r="AV59" s="5"/>
      <c r="AW59" s="5"/>
      <c r="AX59" s="5"/>
      <c r="AY59" s="16"/>
      <c r="AZ59" s="33" t="e">
        <v>#NAME?</v>
      </c>
      <c r="BA59" s="21"/>
      <c r="BB59" s="5"/>
      <c r="BC59" s="5"/>
      <c r="BD59" s="5"/>
      <c r="BE59" s="5"/>
      <c r="BF59" s="48"/>
      <c r="BG59" s="54" t="e">
        <v>#NAME?</v>
      </c>
      <c r="BH59" s="52" t="e">
        <v>#NAME?</v>
      </c>
      <c r="BI59" s="3"/>
    </row>
    <row r="60" spans="1:61" ht="12" customHeight="1">
      <c r="A60" s="217"/>
      <c r="B60" s="218"/>
      <c r="C60" s="13" t="s">
        <v>81</v>
      </c>
      <c r="D60" s="270">
        <v>55.1841644</v>
      </c>
      <c r="E60" s="258">
        <v>51.827267200000001</v>
      </c>
      <c r="F60" s="258">
        <v>51.049004400000001</v>
      </c>
      <c r="G60" s="258">
        <v>50.317051999999997</v>
      </c>
      <c r="H60" s="258">
        <v>53.416421100000001</v>
      </c>
      <c r="I60" s="258">
        <v>56.182323400000001</v>
      </c>
      <c r="J60" s="258">
        <v>58.652948000000002</v>
      </c>
      <c r="K60" s="258">
        <v>61.989330600000002</v>
      </c>
      <c r="L60" s="258">
        <v>67.392199700000006</v>
      </c>
      <c r="M60" s="258">
        <v>69.174794199999994</v>
      </c>
      <c r="N60" s="258">
        <v>68.439072400000001</v>
      </c>
      <c r="O60" s="258">
        <v>71.666300100000001</v>
      </c>
      <c r="P60" s="258">
        <v>83.609451899999996</v>
      </c>
      <c r="Q60" s="258">
        <v>96.183311700000004</v>
      </c>
      <c r="R60" s="259">
        <v>111.3896915</v>
      </c>
      <c r="S60" s="259">
        <v>126.22242420000001</v>
      </c>
      <c r="T60" s="259">
        <v>129.03953989999999</v>
      </c>
      <c r="U60" s="259">
        <v>130.5995752</v>
      </c>
      <c r="V60" s="259">
        <v>128.75467789999999</v>
      </c>
      <c r="W60" s="259">
        <v>129.8600155</v>
      </c>
      <c r="X60" s="259">
        <v>125.6783473</v>
      </c>
      <c r="Y60" s="262">
        <v>122.47988650000001</v>
      </c>
      <c r="Z60" s="34" t="e">
        <v>#NAME?</v>
      </c>
      <c r="AA60" s="21">
        <v>111.3896915</v>
      </c>
      <c r="AB60" s="5">
        <v>126.2224259</v>
      </c>
      <c r="AC60" s="5">
        <v>129.03966410000001</v>
      </c>
      <c r="AD60" s="5">
        <v>130.60256469999999</v>
      </c>
      <c r="AE60" s="5">
        <v>128.98764840000001</v>
      </c>
      <c r="AF60" s="5">
        <v>130.3010328</v>
      </c>
      <c r="AG60" s="5">
        <v>129.5495646</v>
      </c>
      <c r="AH60" s="16">
        <v>127.7836669</v>
      </c>
      <c r="AI60" s="34" t="e">
        <v>#NAME?</v>
      </c>
      <c r="AJ60" s="21"/>
      <c r="AK60" s="5"/>
      <c r="AL60" s="5"/>
      <c r="AM60" s="5"/>
      <c r="AN60" s="5"/>
      <c r="AO60" s="5"/>
      <c r="AP60" s="5"/>
      <c r="AQ60" s="48"/>
      <c r="AR60" s="34" t="e">
        <v>#NAME?</v>
      </c>
      <c r="AS60" s="21"/>
      <c r="AT60" s="5"/>
      <c r="AU60" s="5"/>
      <c r="AV60" s="5"/>
      <c r="AW60" s="5"/>
      <c r="AX60" s="5"/>
      <c r="AY60" s="16"/>
      <c r="AZ60" s="33" t="e">
        <v>#NAME?</v>
      </c>
      <c r="BA60" s="21"/>
      <c r="BB60" s="5"/>
      <c r="BC60" s="5"/>
      <c r="BD60" s="5"/>
      <c r="BE60" s="5"/>
      <c r="BF60" s="48"/>
      <c r="BG60" s="54" t="e">
        <v>#NAME?</v>
      </c>
      <c r="BH60" s="52" t="e">
        <v>#NAME?</v>
      </c>
      <c r="BI60" s="3"/>
    </row>
    <row r="61" spans="1:61" ht="12" customHeight="1">
      <c r="A61" s="217"/>
      <c r="B61" s="218"/>
      <c r="C61" s="13" t="s">
        <v>82</v>
      </c>
      <c r="D61" s="270">
        <v>22.073112299999998</v>
      </c>
      <c r="E61" s="258">
        <v>22.751648800000002</v>
      </c>
      <c r="F61" s="258">
        <v>23.732798200000001</v>
      </c>
      <c r="G61" s="258">
        <v>25.8510092</v>
      </c>
      <c r="H61" s="258">
        <v>26.063460299999999</v>
      </c>
      <c r="I61" s="258">
        <v>27.272315500000001</v>
      </c>
      <c r="J61" s="258">
        <v>26.712184700000002</v>
      </c>
      <c r="K61" s="258">
        <v>26.846386500000001</v>
      </c>
      <c r="L61" s="258">
        <v>26.287115199999999</v>
      </c>
      <c r="M61" s="258">
        <v>25.9999404</v>
      </c>
      <c r="N61" s="258">
        <v>22.829356199999999</v>
      </c>
      <c r="O61" s="258">
        <v>21.803084399999999</v>
      </c>
      <c r="P61" s="258">
        <v>34.6376451</v>
      </c>
      <c r="Q61" s="258">
        <v>38.362559400000002</v>
      </c>
      <c r="R61" s="259">
        <v>46.626978899999997</v>
      </c>
      <c r="S61" s="259">
        <v>53.786399799999998</v>
      </c>
      <c r="T61" s="259">
        <v>70.379368200000002</v>
      </c>
      <c r="U61" s="259">
        <v>80.340299299999998</v>
      </c>
      <c r="V61" s="259">
        <v>82.621518600000002</v>
      </c>
      <c r="W61" s="259">
        <v>78.562152499999996</v>
      </c>
      <c r="X61" s="259">
        <v>73.617370600000001</v>
      </c>
      <c r="Y61" s="262">
        <v>69.332537299999998</v>
      </c>
      <c r="Z61" s="34" t="e">
        <v>#NAME?</v>
      </c>
      <c r="AA61" s="21">
        <v>46.626897499999998</v>
      </c>
      <c r="AB61" s="5">
        <v>53.896353699999999</v>
      </c>
      <c r="AC61" s="5">
        <v>71.010547799999998</v>
      </c>
      <c r="AD61" s="5">
        <v>80.892273099999997</v>
      </c>
      <c r="AE61" s="5">
        <v>83.149029499999997</v>
      </c>
      <c r="AF61" s="5">
        <v>80.156456899999995</v>
      </c>
      <c r="AG61" s="5">
        <v>78.305486799999997</v>
      </c>
      <c r="AH61" s="16">
        <v>76.594661000000002</v>
      </c>
      <c r="AI61" s="34" t="e">
        <v>#NAME?</v>
      </c>
      <c r="AJ61" s="21"/>
      <c r="AK61" s="5"/>
      <c r="AL61" s="5"/>
      <c r="AM61" s="5"/>
      <c r="AN61" s="5"/>
      <c r="AO61" s="5"/>
      <c r="AP61" s="5"/>
      <c r="AQ61" s="48"/>
      <c r="AR61" s="34" t="e">
        <v>#NAME?</v>
      </c>
      <c r="AS61" s="21"/>
      <c r="AT61" s="5"/>
      <c r="AU61" s="5"/>
      <c r="AV61" s="5"/>
      <c r="AW61" s="5"/>
      <c r="AX61" s="5"/>
      <c r="AY61" s="16"/>
      <c r="AZ61" s="33" t="e">
        <v>#NAME?</v>
      </c>
      <c r="BA61" s="21"/>
      <c r="BB61" s="5"/>
      <c r="BC61" s="5"/>
      <c r="BD61" s="5"/>
      <c r="BE61" s="5"/>
      <c r="BF61" s="48"/>
      <c r="BG61" s="54" t="e">
        <v>#NAME?</v>
      </c>
      <c r="BH61" s="52" t="e">
        <v>#NAME?</v>
      </c>
      <c r="BI61" s="3"/>
    </row>
    <row r="62" spans="1:61" ht="12" customHeight="1">
      <c r="A62" s="217"/>
      <c r="B62" s="218"/>
      <c r="C62" s="13" t="s">
        <v>83</v>
      </c>
      <c r="D62" s="270">
        <v>32.980539899999997</v>
      </c>
      <c r="E62" s="258">
        <v>33.860947600000003</v>
      </c>
      <c r="F62" s="258">
        <v>47.079948199999997</v>
      </c>
      <c r="G62" s="258">
        <v>49.623607100000001</v>
      </c>
      <c r="H62" s="258">
        <v>48.281406699999998</v>
      </c>
      <c r="I62" s="258">
        <v>42.882265599999997</v>
      </c>
      <c r="J62" s="258">
        <v>41.588746100000002</v>
      </c>
      <c r="K62" s="258">
        <v>40.6392369</v>
      </c>
      <c r="L62" s="258">
        <v>34.119109999999999</v>
      </c>
      <c r="M62" s="258">
        <v>30.975154</v>
      </c>
      <c r="N62" s="258">
        <v>30.1009232</v>
      </c>
      <c r="O62" s="258">
        <v>28.461438099999999</v>
      </c>
      <c r="P62" s="258">
        <v>36.294485100000003</v>
      </c>
      <c r="Q62" s="258">
        <v>41.200645999999999</v>
      </c>
      <c r="R62" s="259">
        <v>43.6756174</v>
      </c>
      <c r="S62" s="259">
        <v>52.1648955</v>
      </c>
      <c r="T62" s="259">
        <v>54.739222300000002</v>
      </c>
      <c r="U62" s="259">
        <v>53.523723799999999</v>
      </c>
      <c r="V62" s="259">
        <v>52.340737300000001</v>
      </c>
      <c r="W62" s="259">
        <v>51.8190855</v>
      </c>
      <c r="X62" s="259">
        <v>50.863564599999997</v>
      </c>
      <c r="Y62" s="262">
        <v>48.986148900000003</v>
      </c>
      <c r="Z62" s="34" t="e">
        <v>#NAME?</v>
      </c>
      <c r="AA62" s="21">
        <v>43.156440699999997</v>
      </c>
      <c r="AB62" s="5">
        <v>52.164893300000003</v>
      </c>
      <c r="AC62" s="5">
        <v>54.739220099999997</v>
      </c>
      <c r="AD62" s="5">
        <v>53.623397500000003</v>
      </c>
      <c r="AE62" s="5">
        <v>52.4788663</v>
      </c>
      <c r="AF62" s="5">
        <v>53.331535000000002</v>
      </c>
      <c r="AG62" s="5">
        <v>52.748934400000003</v>
      </c>
      <c r="AH62" s="16">
        <v>51.480565200000001</v>
      </c>
      <c r="AI62" s="34" t="e">
        <v>#NAME?</v>
      </c>
      <c r="AJ62" s="21"/>
      <c r="AK62" s="5"/>
      <c r="AL62" s="5"/>
      <c r="AM62" s="5"/>
      <c r="AN62" s="5"/>
      <c r="AO62" s="5"/>
      <c r="AP62" s="5"/>
      <c r="AQ62" s="48"/>
      <c r="AR62" s="34" t="e">
        <v>#NAME?</v>
      </c>
      <c r="AS62" s="21"/>
      <c r="AT62" s="5"/>
      <c r="AU62" s="5"/>
      <c r="AV62" s="5"/>
      <c r="AW62" s="5"/>
      <c r="AX62" s="5"/>
      <c r="AY62" s="16"/>
      <c r="AZ62" s="33" t="e">
        <v>#NAME?</v>
      </c>
      <c r="BA62" s="21"/>
      <c r="BB62" s="5"/>
      <c r="BC62" s="5"/>
      <c r="BD62" s="5"/>
      <c r="BE62" s="5"/>
      <c r="BF62" s="48"/>
      <c r="BG62" s="54" t="e">
        <v>#NAME?</v>
      </c>
      <c r="BH62" s="52" t="e">
        <v>#NAME?</v>
      </c>
      <c r="BI62" s="3"/>
    </row>
    <row r="63" spans="1:61" ht="12" customHeight="1">
      <c r="A63" s="217"/>
      <c r="B63" s="218"/>
      <c r="C63" s="14" t="s">
        <v>84</v>
      </c>
      <c r="D63" s="270">
        <v>52.247647600000001</v>
      </c>
      <c r="E63" s="258">
        <v>46.8625708</v>
      </c>
      <c r="F63" s="258">
        <v>44.052220599999998</v>
      </c>
      <c r="G63" s="258">
        <v>42.511063300000004</v>
      </c>
      <c r="H63" s="258">
        <v>40.977727299999998</v>
      </c>
      <c r="I63" s="258">
        <v>40.232923499999998</v>
      </c>
      <c r="J63" s="258">
        <v>42.798989200000001</v>
      </c>
      <c r="K63" s="258">
        <v>42.7172397</v>
      </c>
      <c r="L63" s="258">
        <v>40.0025549</v>
      </c>
      <c r="M63" s="258">
        <v>38.174192099999999</v>
      </c>
      <c r="N63" s="258">
        <v>33.992732500000002</v>
      </c>
      <c r="O63" s="258">
        <v>32.653798700000003</v>
      </c>
      <c r="P63" s="258">
        <v>41.696081800000002</v>
      </c>
      <c r="Q63" s="258">
        <v>47.119187599999997</v>
      </c>
      <c r="R63" s="263">
        <v>48.504335400000002</v>
      </c>
      <c r="S63" s="263">
        <v>53.9097966</v>
      </c>
      <c r="T63" s="263">
        <v>56.458212400000001</v>
      </c>
      <c r="U63" s="263">
        <v>60.200317300000002</v>
      </c>
      <c r="V63" s="263">
        <v>63.536478299999999</v>
      </c>
      <c r="W63" s="263">
        <v>63.047739999999997</v>
      </c>
      <c r="X63" s="263">
        <v>61.419457600000001</v>
      </c>
      <c r="Y63" s="264">
        <v>60.425908399999997</v>
      </c>
      <c r="Z63" s="35" t="e">
        <v>#NAME?</v>
      </c>
      <c r="AA63" s="22">
        <v>48.504335400000002</v>
      </c>
      <c r="AB63" s="9">
        <v>53.9097966</v>
      </c>
      <c r="AC63" s="9">
        <v>56.458212400000001</v>
      </c>
      <c r="AD63" s="9">
        <v>60.232562700000003</v>
      </c>
      <c r="AE63" s="9">
        <v>63.644100600000002</v>
      </c>
      <c r="AF63" s="9">
        <v>65.385216499999999</v>
      </c>
      <c r="AG63" s="9">
        <v>67.050170600000001</v>
      </c>
      <c r="AH63" s="17">
        <v>68.063544199999995</v>
      </c>
      <c r="AI63" s="35" t="e">
        <v>#NAME?</v>
      </c>
      <c r="AJ63" s="22"/>
      <c r="AK63" s="9"/>
      <c r="AL63" s="9"/>
      <c r="AM63" s="9"/>
      <c r="AN63" s="9"/>
      <c r="AO63" s="9"/>
      <c r="AP63" s="9"/>
      <c r="AQ63" s="49"/>
      <c r="AR63" s="35" t="e">
        <v>#NAME?</v>
      </c>
      <c r="AS63" s="22"/>
      <c r="AT63" s="9"/>
      <c r="AU63" s="9"/>
      <c r="AV63" s="9"/>
      <c r="AW63" s="9"/>
      <c r="AX63" s="9"/>
      <c r="AY63" s="17"/>
      <c r="AZ63" s="33" t="e">
        <v>#NAME?</v>
      </c>
      <c r="BA63" s="22"/>
      <c r="BB63" s="9"/>
      <c r="BC63" s="9"/>
      <c r="BD63" s="9"/>
      <c r="BE63" s="9"/>
      <c r="BF63" s="49"/>
      <c r="BG63" s="54" t="e">
        <v>#NAME?</v>
      </c>
      <c r="BH63" s="52" t="e">
        <v>#NAME?</v>
      </c>
      <c r="BI63" s="3"/>
    </row>
    <row r="64" spans="1:61" ht="12" customHeight="1">
      <c r="A64" s="217"/>
      <c r="B64" s="218"/>
      <c r="C64" s="57" t="s">
        <v>85</v>
      </c>
      <c r="D64" s="271">
        <v>72.194624500000003</v>
      </c>
      <c r="E64" s="272">
        <v>71.792881699999995</v>
      </c>
      <c r="F64" s="272">
        <v>70.601381399999994</v>
      </c>
      <c r="G64" s="272">
        <v>68.075224399999996</v>
      </c>
      <c r="H64" s="272">
        <v>67.027768199999997</v>
      </c>
      <c r="I64" s="272">
        <v>66.897778500000001</v>
      </c>
      <c r="J64" s="272">
        <v>68.114582799999994</v>
      </c>
      <c r="K64" s="272">
        <v>68.4359295</v>
      </c>
      <c r="L64" s="272">
        <v>69.191387199999994</v>
      </c>
      <c r="M64" s="272">
        <v>67.351204899999999</v>
      </c>
      <c r="N64" s="272">
        <v>64.962610600000005</v>
      </c>
      <c r="O64" s="272">
        <v>68.724312999999995</v>
      </c>
      <c r="P64" s="272">
        <v>79.214427000000001</v>
      </c>
      <c r="Q64" s="272">
        <v>84.786106399999994</v>
      </c>
      <c r="R64" s="265">
        <v>87.3337875</v>
      </c>
      <c r="S64" s="265">
        <v>91.654033799999993</v>
      </c>
      <c r="T64" s="265">
        <v>93.939534199999997</v>
      </c>
      <c r="U64" s="265">
        <v>94.247989500000003</v>
      </c>
      <c r="V64" s="265">
        <v>92.137590799999998</v>
      </c>
      <c r="W64" s="265">
        <v>91.128034299999996</v>
      </c>
      <c r="X64" s="265">
        <v>88.790235499999994</v>
      </c>
      <c r="Y64" s="266">
        <v>86.499351300000001</v>
      </c>
      <c r="Z64" s="36" t="e">
        <v>#NAME?</v>
      </c>
      <c r="AA64" s="23">
        <v>86.674228400000004</v>
      </c>
      <c r="AB64" s="10">
        <v>91.421275199999997</v>
      </c>
      <c r="AC64" s="10">
        <v>93.667749000000001</v>
      </c>
      <c r="AD64" s="10">
        <v>94.410182399999997</v>
      </c>
      <c r="AE64" s="10">
        <v>92.582782100000003</v>
      </c>
      <c r="AF64" s="10">
        <v>91.5589528</v>
      </c>
      <c r="AG64" s="10">
        <v>90.607233300000004</v>
      </c>
      <c r="AH64" s="18">
        <v>89.433669199999997</v>
      </c>
      <c r="AI64" s="36" t="e">
        <v>#NAME?</v>
      </c>
      <c r="AJ64" s="23"/>
      <c r="AK64" s="10"/>
      <c r="AL64" s="10"/>
      <c r="AM64" s="10"/>
      <c r="AN64" s="10"/>
      <c r="AO64" s="10"/>
      <c r="AP64" s="10"/>
      <c r="AQ64" s="50"/>
      <c r="AR64" s="36" t="e">
        <v>#NAME?</v>
      </c>
      <c r="AS64" s="23"/>
      <c r="AT64" s="10"/>
      <c r="AU64" s="10"/>
      <c r="AV64" s="10"/>
      <c r="AW64" s="10"/>
      <c r="AX64" s="10"/>
      <c r="AY64" s="18"/>
      <c r="AZ64" s="207" t="s">
        <v>86</v>
      </c>
      <c r="BA64" s="10" t="s">
        <v>86</v>
      </c>
      <c r="BB64" s="10" t="s">
        <v>86</v>
      </c>
      <c r="BC64" s="10" t="s">
        <v>86</v>
      </c>
      <c r="BD64" s="10" t="s">
        <v>86</v>
      </c>
      <c r="BE64" s="10" t="s">
        <v>86</v>
      </c>
      <c r="BF64" s="50" t="s">
        <v>86</v>
      </c>
      <c r="BG64" s="54" t="e">
        <v>#NAME?</v>
      </c>
      <c r="BH64" s="52" t="e">
        <v>#NAME?</v>
      </c>
      <c r="BI64" s="3"/>
    </row>
    <row r="65" spans="1:61" ht="12" customHeight="1">
      <c r="A65" s="217"/>
      <c r="B65" s="218"/>
      <c r="C65" s="12" t="s">
        <v>87</v>
      </c>
      <c r="D65" s="270">
        <v>97.261115700000005</v>
      </c>
      <c r="E65" s="258">
        <v>69.297420399999993</v>
      </c>
      <c r="F65" s="258">
        <v>76.083432700000003</v>
      </c>
      <c r="G65" s="258">
        <v>71.155689499999994</v>
      </c>
      <c r="H65" s="258">
        <v>64.999684599999995</v>
      </c>
      <c r="I65" s="258">
        <v>51.401428500000002</v>
      </c>
      <c r="J65" s="258">
        <v>43.7140111</v>
      </c>
      <c r="K65" s="258">
        <v>36.003243099999999</v>
      </c>
      <c r="L65" s="258">
        <v>26.7904968</v>
      </c>
      <c r="M65" s="258">
        <v>21.024759700000001</v>
      </c>
      <c r="N65" s="258">
        <v>16.323779300000002</v>
      </c>
      <c r="O65" s="258">
        <v>13.0309898</v>
      </c>
      <c r="P65" s="258">
        <v>13.6897438</v>
      </c>
      <c r="Q65" s="258">
        <v>15.317850699999999</v>
      </c>
      <c r="R65" s="260">
        <v>15.2189534</v>
      </c>
      <c r="S65" s="260">
        <v>16.699392400000001</v>
      </c>
      <c r="T65" s="260">
        <v>17.011969300000001</v>
      </c>
      <c r="U65" s="260">
        <v>26.967275799999999</v>
      </c>
      <c r="V65" s="260">
        <v>25.9941019</v>
      </c>
      <c r="W65" s="260">
        <v>29.024872899999998</v>
      </c>
      <c r="X65" s="260">
        <v>25.411539000000001</v>
      </c>
      <c r="Y65" s="261">
        <v>23.333472700000002</v>
      </c>
      <c r="Z65" s="37" t="e">
        <v>#NAME?</v>
      </c>
      <c r="AA65" s="20">
        <v>15.2189534</v>
      </c>
      <c r="AB65" s="8">
        <v>16.6993987</v>
      </c>
      <c r="AC65" s="8">
        <v>17.011975799999998</v>
      </c>
      <c r="AD65" s="8">
        <v>26.967275799999999</v>
      </c>
      <c r="AE65" s="8">
        <v>26.0236199</v>
      </c>
      <c r="AF65" s="8">
        <v>29.4204282</v>
      </c>
      <c r="AG65" s="8">
        <v>26.255909299999999</v>
      </c>
      <c r="AH65" s="15">
        <v>25.862743300000002</v>
      </c>
      <c r="AI65" s="37" t="e">
        <v>#NAME?</v>
      </c>
      <c r="AJ65" s="20"/>
      <c r="AK65" s="8"/>
      <c r="AL65" s="8"/>
      <c r="AM65" s="8"/>
      <c r="AN65" s="8"/>
      <c r="AO65" s="8"/>
      <c r="AP65" s="8"/>
      <c r="AQ65" s="47"/>
      <c r="AR65" s="37"/>
      <c r="AS65" s="20"/>
      <c r="AT65" s="8"/>
      <c r="AU65" s="8"/>
      <c r="AV65" s="8"/>
      <c r="AW65" s="8"/>
      <c r="AX65" s="8"/>
      <c r="AY65" s="15"/>
      <c r="AZ65" s="33" t="e">
        <v>#NAME?</v>
      </c>
      <c r="BA65" s="20"/>
      <c r="BB65" s="8"/>
      <c r="BC65" s="8"/>
      <c r="BD65" s="8"/>
      <c r="BE65" s="8"/>
      <c r="BF65" s="47"/>
      <c r="BG65" s="54" t="e">
        <v>#NAME?</v>
      </c>
      <c r="BH65" s="52" t="e">
        <v>#NAME?</v>
      </c>
      <c r="BI65" s="3"/>
    </row>
    <row r="66" spans="1:61" ht="12" customHeight="1">
      <c r="A66" s="217"/>
      <c r="B66" s="218"/>
      <c r="C66" s="13" t="s">
        <v>88</v>
      </c>
      <c r="D66" s="270">
        <v>12.2702779</v>
      </c>
      <c r="E66" s="258">
        <v>14.0224349</v>
      </c>
      <c r="F66" s="258">
        <v>15.255102000000001</v>
      </c>
      <c r="G66" s="258">
        <v>17.0387153</v>
      </c>
      <c r="H66" s="258">
        <v>22.801578800000001</v>
      </c>
      <c r="I66" s="258">
        <v>25.9218972</v>
      </c>
      <c r="J66" s="258">
        <v>28.300316500000001</v>
      </c>
      <c r="K66" s="258">
        <v>28.531460500000001</v>
      </c>
      <c r="L66" s="258">
        <v>27.8814162</v>
      </c>
      <c r="M66" s="258">
        <v>27.703073199999999</v>
      </c>
      <c r="N66" s="258">
        <v>27.464892299999999</v>
      </c>
      <c r="O66" s="258">
        <v>28.250147800000001</v>
      </c>
      <c r="P66" s="258">
        <v>33.560476800000004</v>
      </c>
      <c r="Q66" s="258">
        <v>37.354661100000001</v>
      </c>
      <c r="R66" s="259">
        <v>39.826216500000001</v>
      </c>
      <c r="S66" s="259">
        <v>44.469658500000001</v>
      </c>
      <c r="T66" s="259">
        <v>44.908602199999997</v>
      </c>
      <c r="U66" s="259">
        <v>42.169378199999997</v>
      </c>
      <c r="V66" s="259">
        <v>39.955215500000001</v>
      </c>
      <c r="W66" s="259">
        <v>36.765027500000002</v>
      </c>
      <c r="X66" s="259">
        <v>34.601997300000001</v>
      </c>
      <c r="Y66" s="262">
        <v>32.693331299999997</v>
      </c>
      <c r="Z66" s="34" t="e">
        <v>#NAME?</v>
      </c>
      <c r="AA66" s="21">
        <v>39.826216500000001</v>
      </c>
      <c r="AB66" s="5">
        <v>44.469658500000001</v>
      </c>
      <c r="AC66" s="5">
        <v>44.908602199999997</v>
      </c>
      <c r="AD66" s="5">
        <v>42.169378199999997</v>
      </c>
      <c r="AE66" s="5">
        <v>40.316360400000001</v>
      </c>
      <c r="AF66" s="5">
        <v>39.496222699999997</v>
      </c>
      <c r="AG66" s="5">
        <v>38.446180900000002</v>
      </c>
      <c r="AH66" s="16">
        <v>37.259539500000002</v>
      </c>
      <c r="AI66" s="34" t="e">
        <v>#NAME?</v>
      </c>
      <c r="AJ66" s="21"/>
      <c r="AK66" s="5"/>
      <c r="AL66" s="5"/>
      <c r="AM66" s="5"/>
      <c r="AN66" s="5"/>
      <c r="AO66" s="5"/>
      <c r="AP66" s="5"/>
      <c r="AQ66" s="48"/>
      <c r="AR66" s="34"/>
      <c r="AS66" s="21"/>
      <c r="AT66" s="5"/>
      <c r="AU66" s="5"/>
      <c r="AV66" s="5"/>
      <c r="AW66" s="5"/>
      <c r="AX66" s="5"/>
      <c r="AY66" s="16"/>
      <c r="AZ66" s="33" t="e">
        <v>#NAME?</v>
      </c>
      <c r="BA66" s="21"/>
      <c r="BB66" s="5"/>
      <c r="BC66" s="5"/>
      <c r="BD66" s="5"/>
      <c r="BE66" s="5"/>
      <c r="BF66" s="48"/>
      <c r="BG66" s="54" t="e">
        <v>#NAME?</v>
      </c>
      <c r="BH66" s="52" t="e">
        <v>#NAME?</v>
      </c>
      <c r="BI66" s="3"/>
    </row>
    <row r="67" spans="1:61" ht="12" customHeight="1">
      <c r="A67" s="217"/>
      <c r="B67" s="218"/>
      <c r="C67" s="13" t="s">
        <v>89</v>
      </c>
      <c r="D67" s="270"/>
      <c r="E67" s="258"/>
      <c r="F67" s="258"/>
      <c r="G67" s="258">
        <v>52.354263099999997</v>
      </c>
      <c r="H67" s="258">
        <v>48.508303900000001</v>
      </c>
      <c r="I67" s="258">
        <v>49.080992199999997</v>
      </c>
      <c r="J67" s="258">
        <v>46.150098399999997</v>
      </c>
      <c r="K67" s="258">
        <v>44.155946800000002</v>
      </c>
      <c r="L67" s="258">
        <v>37.4122311</v>
      </c>
      <c r="M67" s="258">
        <v>31.5494038</v>
      </c>
      <c r="N67" s="258">
        <v>27.345968200000002</v>
      </c>
      <c r="O67" s="258">
        <v>33.313183100000003</v>
      </c>
      <c r="P67" s="258">
        <v>40.1817967</v>
      </c>
      <c r="Q67" s="258">
        <v>42.587880499999997</v>
      </c>
      <c r="R67" s="259">
        <v>46.0708859</v>
      </c>
      <c r="S67" s="259">
        <v>44.894200599999998</v>
      </c>
      <c r="T67" s="259">
        <v>44.0456097</v>
      </c>
      <c r="U67" s="259">
        <v>44.270285100000002</v>
      </c>
      <c r="V67" s="259">
        <v>39.926150999999997</v>
      </c>
      <c r="W67" s="259">
        <v>37.868384300000002</v>
      </c>
      <c r="X67" s="259">
        <v>36.405570400000002</v>
      </c>
      <c r="Y67" s="262">
        <v>33.553917200000001</v>
      </c>
      <c r="Z67" s="34" t="e">
        <v>#NAME?</v>
      </c>
      <c r="AA67" s="21">
        <v>46.408870100000001</v>
      </c>
      <c r="AB67" s="5">
        <v>45.189365500000001</v>
      </c>
      <c r="AC67" s="5">
        <v>44.650861399999997</v>
      </c>
      <c r="AD67" s="5">
        <v>44.765126700000003</v>
      </c>
      <c r="AE67" s="5">
        <v>40.387561900000001</v>
      </c>
      <c r="AF67" s="5">
        <v>38.913399200000001</v>
      </c>
      <c r="AG67" s="5">
        <v>38.349488600000001</v>
      </c>
      <c r="AH67" s="16">
        <v>38.2276849</v>
      </c>
      <c r="AI67" s="34" t="e">
        <v>#NAME?</v>
      </c>
      <c r="AJ67" s="21"/>
      <c r="AK67" s="5"/>
      <c r="AL67" s="5"/>
      <c r="AM67" s="5"/>
      <c r="AN67" s="5"/>
      <c r="AO67" s="5"/>
      <c r="AP67" s="5"/>
      <c r="AQ67" s="48"/>
      <c r="AR67" s="34"/>
      <c r="AS67" s="21"/>
      <c r="AT67" s="5"/>
      <c r="AU67" s="5"/>
      <c r="AV67" s="5"/>
      <c r="AW67" s="5"/>
      <c r="AX67" s="5"/>
      <c r="AY67" s="16"/>
      <c r="AZ67" s="33" t="e">
        <v>#NAME?</v>
      </c>
      <c r="BA67" s="21"/>
      <c r="BB67" s="5"/>
      <c r="BC67" s="5"/>
      <c r="BD67" s="5"/>
      <c r="BE67" s="5"/>
      <c r="BF67" s="48"/>
      <c r="BG67" s="54" t="e">
        <v>#NAME?</v>
      </c>
      <c r="BH67" s="52" t="e">
        <v>#NAME?</v>
      </c>
      <c r="BI67" s="3"/>
    </row>
    <row r="68" spans="1:61" ht="12" customHeight="1">
      <c r="A68" s="217"/>
      <c r="B68" s="218"/>
      <c r="C68" s="59" t="s">
        <v>342</v>
      </c>
      <c r="D68" s="270"/>
      <c r="E68" s="258"/>
      <c r="F68" s="258"/>
      <c r="G68" s="258">
        <v>35.498633499999997</v>
      </c>
      <c r="H68" s="258">
        <v>36.462269999999997</v>
      </c>
      <c r="I68" s="258">
        <v>36.587881799999998</v>
      </c>
      <c r="J68" s="258">
        <v>38.093545300000002</v>
      </c>
      <c r="K68" s="258">
        <v>40.219108300000002</v>
      </c>
      <c r="L68" s="258">
        <v>41.090170499999999</v>
      </c>
      <c r="M68" s="258">
        <v>38.605821900000002</v>
      </c>
      <c r="N68" s="258">
        <v>37.254424</v>
      </c>
      <c r="O68" s="258">
        <v>38.968744700000002</v>
      </c>
      <c r="P68" s="258">
        <v>48.311742199999998</v>
      </c>
      <c r="Q68" s="258">
        <v>57.340284400000002</v>
      </c>
      <c r="R68" s="259">
        <v>63.849737099999999</v>
      </c>
      <c r="S68" s="259">
        <v>69.4234261</v>
      </c>
      <c r="T68" s="259">
        <v>80.459760299999999</v>
      </c>
      <c r="U68" s="259">
        <v>84.030754700000003</v>
      </c>
      <c r="V68" s="259">
        <v>83.841815999999994</v>
      </c>
      <c r="W68" s="259">
        <v>80.632368999999997</v>
      </c>
      <c r="X68" s="259">
        <v>77.981177700000003</v>
      </c>
      <c r="Y68" s="262">
        <v>73.657606599999994</v>
      </c>
      <c r="Z68" s="34" t="e">
        <v>#NAME?</v>
      </c>
      <c r="AA68" s="21">
        <v>65.158010700000005</v>
      </c>
      <c r="AB68" s="5">
        <v>70.6774068</v>
      </c>
      <c r="AC68" s="5">
        <v>82.184716399999999</v>
      </c>
      <c r="AD68" s="5">
        <v>86.612492200000005</v>
      </c>
      <c r="AE68" s="5">
        <v>86.744134099999997</v>
      </c>
      <c r="AF68" s="5">
        <v>84.979031300000003</v>
      </c>
      <c r="AG68" s="5">
        <v>84.328045200000005</v>
      </c>
      <c r="AH68" s="16">
        <v>82.811600499999997</v>
      </c>
      <c r="AI68" s="34" t="e">
        <v>#NAME?</v>
      </c>
      <c r="AJ68" s="21"/>
      <c r="AK68" s="5"/>
      <c r="AL68" s="5"/>
      <c r="AM68" s="5"/>
      <c r="AN68" s="5"/>
      <c r="AO68" s="5"/>
      <c r="AP68" s="5"/>
      <c r="AQ68" s="48"/>
      <c r="AR68" s="34"/>
      <c r="AS68" s="21"/>
      <c r="AT68" s="5"/>
      <c r="AU68" s="5"/>
      <c r="AV68" s="5"/>
      <c r="AW68" s="5"/>
      <c r="AX68" s="5"/>
      <c r="AY68" s="16"/>
      <c r="AZ68" s="33" t="e">
        <v>#NAME?</v>
      </c>
      <c r="BA68" s="21"/>
      <c r="BB68" s="5"/>
      <c r="BC68" s="5"/>
      <c r="BD68" s="5"/>
      <c r="BE68" s="5"/>
      <c r="BF68" s="48"/>
      <c r="BG68" s="54" t="e">
        <v>#NAME?</v>
      </c>
      <c r="BH68" s="52" t="e">
        <v>#NAME?</v>
      </c>
      <c r="BI68" s="3"/>
    </row>
    <row r="69" spans="1:61" ht="12" customHeight="1">
      <c r="A69" s="217"/>
      <c r="B69" s="218"/>
      <c r="C69" s="13" t="s">
        <v>93</v>
      </c>
      <c r="D69" s="270">
        <v>61.9065139</v>
      </c>
      <c r="E69" s="258">
        <v>59.846003500000002</v>
      </c>
      <c r="F69" s="258">
        <v>59.711950399999999</v>
      </c>
      <c r="G69" s="258">
        <v>55.262382799999997</v>
      </c>
      <c r="H69" s="258">
        <v>51.934486100000001</v>
      </c>
      <c r="I69" s="258">
        <v>55.303830699999999</v>
      </c>
      <c r="J69" s="258">
        <v>57.884886700000003</v>
      </c>
      <c r="K69" s="258">
        <v>58.722299999999997</v>
      </c>
      <c r="L69" s="258">
        <v>60.478012300000003</v>
      </c>
      <c r="M69" s="258">
        <v>64.456386699999996</v>
      </c>
      <c r="N69" s="258">
        <v>65.471833700000005</v>
      </c>
      <c r="O69" s="258">
        <v>71.5814843</v>
      </c>
      <c r="P69" s="258">
        <v>77.841885500000004</v>
      </c>
      <c r="Q69" s="258">
        <v>80.248763299999993</v>
      </c>
      <c r="R69" s="259">
        <v>80.482271299999994</v>
      </c>
      <c r="S69" s="259">
        <v>78.373165799999995</v>
      </c>
      <c r="T69" s="259">
        <v>77.147550499999994</v>
      </c>
      <c r="U69" s="259">
        <v>76.629951899999995</v>
      </c>
      <c r="V69" s="259">
        <v>76.728949400000005</v>
      </c>
      <c r="W69" s="259">
        <v>75.979545099999996</v>
      </c>
      <c r="X69" s="259">
        <v>73.581048100000004</v>
      </c>
      <c r="Y69" s="262">
        <v>73.294864399999994</v>
      </c>
      <c r="Z69" s="34" t="e">
        <v>#NAME?</v>
      </c>
      <c r="AA69" s="21">
        <v>80.666950299999996</v>
      </c>
      <c r="AB69" s="5">
        <v>78.205324099999999</v>
      </c>
      <c r="AC69" s="5">
        <v>76.595670600000005</v>
      </c>
      <c r="AD69" s="5">
        <v>75.660700700000007</v>
      </c>
      <c r="AE69" s="5">
        <v>74.714944700000004</v>
      </c>
      <c r="AF69" s="5">
        <v>73.393328699999998</v>
      </c>
      <c r="AG69" s="5">
        <v>72.498689900000002</v>
      </c>
      <c r="AH69" s="16">
        <v>71.821735399999994</v>
      </c>
      <c r="AI69" s="34" t="e">
        <v>#NAME?</v>
      </c>
      <c r="AJ69" s="21"/>
      <c r="AK69" s="5"/>
      <c r="AL69" s="5"/>
      <c r="AM69" s="5"/>
      <c r="AN69" s="5"/>
      <c r="AO69" s="5"/>
      <c r="AP69" s="5"/>
      <c r="AQ69" s="48"/>
      <c r="AR69" s="34"/>
      <c r="AS69" s="21"/>
      <c r="AT69" s="5"/>
      <c r="AU69" s="5"/>
      <c r="AV69" s="5"/>
      <c r="AW69" s="5"/>
      <c r="AX69" s="5"/>
      <c r="AY69" s="16"/>
      <c r="AZ69" s="33" t="e">
        <v>#NAME?</v>
      </c>
      <c r="BA69" s="21"/>
      <c r="BB69" s="5"/>
      <c r="BC69" s="5"/>
      <c r="BD69" s="5"/>
      <c r="BE69" s="5"/>
      <c r="BF69" s="48"/>
      <c r="BG69" s="54" t="e">
        <v>#NAME?</v>
      </c>
      <c r="BH69" s="52" t="e">
        <v>#NAME?</v>
      </c>
      <c r="BI69" s="3"/>
    </row>
    <row r="70" spans="1:61" ht="12" customHeight="1">
      <c r="A70" s="217"/>
      <c r="B70" s="218"/>
      <c r="C70" s="13" t="s">
        <v>94</v>
      </c>
      <c r="D70" s="270">
        <v>42.295729199999997</v>
      </c>
      <c r="E70" s="258">
        <v>38.433577700000001</v>
      </c>
      <c r="F70" s="258">
        <v>38.978474300000002</v>
      </c>
      <c r="G70" s="258">
        <v>36.453190800000002</v>
      </c>
      <c r="H70" s="258">
        <v>37.332093999999998</v>
      </c>
      <c r="I70" s="258">
        <v>41.778669800000003</v>
      </c>
      <c r="J70" s="258">
        <v>46.587779099999999</v>
      </c>
      <c r="K70" s="258">
        <v>45.043309000000001</v>
      </c>
      <c r="L70" s="258">
        <v>46.4411773</v>
      </c>
      <c r="M70" s="258">
        <v>46.948002700000004</v>
      </c>
      <c r="N70" s="258">
        <v>44.156095700000002</v>
      </c>
      <c r="O70" s="258">
        <v>46.294561199999997</v>
      </c>
      <c r="P70" s="258">
        <v>49.433322099999998</v>
      </c>
      <c r="Q70" s="258">
        <v>53.127036799999999</v>
      </c>
      <c r="R70" s="259">
        <v>54.103587900000001</v>
      </c>
      <c r="S70" s="259">
        <v>53.715881400000001</v>
      </c>
      <c r="T70" s="259">
        <v>55.691821099999999</v>
      </c>
      <c r="U70" s="259">
        <v>50.2532608</v>
      </c>
      <c r="V70" s="259">
        <v>51.122212400000002</v>
      </c>
      <c r="W70" s="259">
        <v>54.162084</v>
      </c>
      <c r="X70" s="259">
        <v>50.623536899999998</v>
      </c>
      <c r="Y70" s="262">
        <v>49.625998000000003</v>
      </c>
      <c r="Z70" s="34" t="e">
        <v>#NAME?</v>
      </c>
      <c r="AA70" s="21">
        <v>54.358241900000003</v>
      </c>
      <c r="AB70" s="5">
        <v>53.706229100000002</v>
      </c>
      <c r="AC70" s="5">
        <v>55.682014299999999</v>
      </c>
      <c r="AD70" s="5">
        <v>50.2301559</v>
      </c>
      <c r="AE70" s="5">
        <v>51.140464700000003</v>
      </c>
      <c r="AF70" s="5">
        <v>53.3834132</v>
      </c>
      <c r="AG70" s="5">
        <v>55.042862499999998</v>
      </c>
      <c r="AH70" s="16">
        <v>55.526684600000003</v>
      </c>
      <c r="AI70" s="34" t="e">
        <v>#NAME?</v>
      </c>
      <c r="AJ70" s="21"/>
      <c r="AK70" s="5"/>
      <c r="AL70" s="5"/>
      <c r="AM70" s="5"/>
      <c r="AN70" s="5"/>
      <c r="AO70" s="5"/>
      <c r="AP70" s="5"/>
      <c r="AQ70" s="48"/>
      <c r="AR70" s="34"/>
      <c r="AS70" s="21"/>
      <c r="AT70" s="5"/>
      <c r="AU70" s="5"/>
      <c r="AV70" s="5"/>
      <c r="AW70" s="5"/>
      <c r="AX70" s="5"/>
      <c r="AY70" s="16"/>
      <c r="AZ70" s="33" t="e">
        <v>#NAME?</v>
      </c>
      <c r="BA70" s="21"/>
      <c r="BB70" s="5"/>
      <c r="BC70" s="5"/>
      <c r="BD70" s="5"/>
      <c r="BE70" s="5"/>
      <c r="BF70" s="48"/>
      <c r="BG70" s="54" t="e">
        <v>#NAME?</v>
      </c>
      <c r="BH70" s="52" t="e">
        <v>#NAME?</v>
      </c>
      <c r="BI70" s="3"/>
    </row>
    <row r="71" spans="1:61" ht="12" customHeight="1">
      <c r="A71" s="217"/>
      <c r="B71" s="218"/>
      <c r="C71" s="13" t="s">
        <v>95</v>
      </c>
      <c r="D71" s="270">
        <v>14.947974</v>
      </c>
      <c r="E71" s="258">
        <v>16.687467600000002</v>
      </c>
      <c r="F71" s="258">
        <v>21.5838672</v>
      </c>
      <c r="G71" s="258">
        <v>22.3754326</v>
      </c>
      <c r="H71" s="258">
        <v>25.664817599999999</v>
      </c>
      <c r="I71" s="258">
        <v>24.762438599999999</v>
      </c>
      <c r="J71" s="258">
        <v>21.3480606</v>
      </c>
      <c r="K71" s="258">
        <v>18.636075300000002</v>
      </c>
      <c r="L71" s="258">
        <v>15.7065918</v>
      </c>
      <c r="M71" s="258">
        <v>12.2716923</v>
      </c>
      <c r="N71" s="258">
        <v>11.8780663</v>
      </c>
      <c r="O71" s="258">
        <v>12.4179453</v>
      </c>
      <c r="P71" s="258">
        <v>22.081563200000002</v>
      </c>
      <c r="Q71" s="258">
        <v>29.721192500000001</v>
      </c>
      <c r="R71" s="259">
        <v>33.988270700000001</v>
      </c>
      <c r="S71" s="259">
        <v>36.911936500000003</v>
      </c>
      <c r="T71" s="259">
        <v>37.474327600000002</v>
      </c>
      <c r="U71" s="259">
        <v>39.123532699999998</v>
      </c>
      <c r="V71" s="259">
        <v>37.689146999999998</v>
      </c>
      <c r="W71" s="259">
        <v>37.379297600000001</v>
      </c>
      <c r="X71" s="259">
        <v>35.042028000000002</v>
      </c>
      <c r="Y71" s="262">
        <v>35.267628100000003</v>
      </c>
      <c r="Z71" s="34" t="e">
        <v>#NAME?</v>
      </c>
      <c r="AA71" s="21">
        <v>34.191762099999998</v>
      </c>
      <c r="AB71" s="5">
        <v>37.266516000000003</v>
      </c>
      <c r="AC71" s="5">
        <v>37.771545000000003</v>
      </c>
      <c r="AD71" s="5">
        <v>39.385751800000001</v>
      </c>
      <c r="AE71" s="5">
        <v>37.887907200000001</v>
      </c>
      <c r="AF71" s="5">
        <v>38.853006899999997</v>
      </c>
      <c r="AG71" s="5">
        <v>40.167673999999998</v>
      </c>
      <c r="AH71" s="16">
        <v>41.470197900000002</v>
      </c>
      <c r="AI71" s="34" t="e">
        <v>#NAME?</v>
      </c>
      <c r="AJ71" s="21"/>
      <c r="AK71" s="5"/>
      <c r="AL71" s="5"/>
      <c r="AM71" s="5"/>
      <c r="AN71" s="5"/>
      <c r="AO71" s="5"/>
      <c r="AP71" s="5"/>
      <c r="AQ71" s="48"/>
      <c r="AR71" s="34"/>
      <c r="AS71" s="21"/>
      <c r="AT71" s="5"/>
      <c r="AU71" s="5"/>
      <c r="AV71" s="5"/>
      <c r="AW71" s="5"/>
      <c r="AX71" s="5"/>
      <c r="AY71" s="16"/>
      <c r="AZ71" s="33" t="e">
        <v>#NAME?</v>
      </c>
      <c r="BA71" s="21"/>
      <c r="BB71" s="5"/>
      <c r="BC71" s="5"/>
      <c r="BD71" s="5"/>
      <c r="BE71" s="5"/>
      <c r="BF71" s="48"/>
      <c r="BG71" s="54" t="e">
        <v>#NAME?</v>
      </c>
      <c r="BH71" s="52" t="e">
        <v>#NAME?</v>
      </c>
      <c r="BI71" s="3"/>
    </row>
    <row r="72" spans="1:61" ht="12" customHeight="1">
      <c r="A72" s="217"/>
      <c r="B72" s="218"/>
      <c r="C72" s="13" t="s">
        <v>96</v>
      </c>
      <c r="D72" s="270">
        <v>67.879635199999996</v>
      </c>
      <c r="E72" s="258">
        <v>66.808876999999995</v>
      </c>
      <c r="F72" s="258">
        <v>61.504325100000003</v>
      </c>
      <c r="G72" s="258">
        <v>50.815675599999999</v>
      </c>
      <c r="H72" s="258">
        <v>52.297821300000003</v>
      </c>
      <c r="I72" s="258">
        <v>50.318225499999997</v>
      </c>
      <c r="J72" s="258">
        <v>49.751255499999999</v>
      </c>
      <c r="K72" s="258">
        <v>48.909616900000003</v>
      </c>
      <c r="L72" s="258">
        <v>49.166182800000001</v>
      </c>
      <c r="M72" s="258">
        <v>43.984845800000002</v>
      </c>
      <c r="N72" s="258">
        <v>39.251477000000001</v>
      </c>
      <c r="O72" s="258">
        <v>37.783515700000002</v>
      </c>
      <c r="P72" s="258">
        <v>41.391402599999999</v>
      </c>
      <c r="Q72" s="258">
        <v>38.645094299999997</v>
      </c>
      <c r="R72" s="259">
        <v>37.873754599999998</v>
      </c>
      <c r="S72" s="259">
        <v>38.108852599999999</v>
      </c>
      <c r="T72" s="259">
        <v>40.739789700000003</v>
      </c>
      <c r="U72" s="259">
        <v>45.524303799999998</v>
      </c>
      <c r="V72" s="259">
        <v>44.2074736</v>
      </c>
      <c r="W72" s="259">
        <v>42.134266199999999</v>
      </c>
      <c r="X72" s="259">
        <v>40.613656400000004</v>
      </c>
      <c r="Y72" s="262">
        <v>37.975324299999997</v>
      </c>
      <c r="Z72" s="34" t="e">
        <v>#NAME?</v>
      </c>
      <c r="AA72" s="21">
        <v>36.940559399999998</v>
      </c>
      <c r="AB72" s="5">
        <v>37.7853615</v>
      </c>
      <c r="AC72" s="5">
        <v>40.433548899999998</v>
      </c>
      <c r="AD72" s="5">
        <v>45.232902500000002</v>
      </c>
      <c r="AE72" s="5">
        <v>43.9377329</v>
      </c>
      <c r="AF72" s="5">
        <v>41.576756000000003</v>
      </c>
      <c r="AG72" s="5">
        <v>39.870738000000003</v>
      </c>
      <c r="AH72" s="16">
        <v>38.165978299999999</v>
      </c>
      <c r="AI72" s="34" t="e">
        <v>#NAME?</v>
      </c>
      <c r="AJ72" s="21"/>
      <c r="AK72" s="5"/>
      <c r="AL72" s="5"/>
      <c r="AM72" s="5"/>
      <c r="AN72" s="5"/>
      <c r="AO72" s="5"/>
      <c r="AP72" s="5"/>
      <c r="AQ72" s="48"/>
      <c r="AR72" s="34"/>
      <c r="AS72" s="21"/>
      <c r="AT72" s="5"/>
      <c r="AU72" s="5"/>
      <c r="AV72" s="5"/>
      <c r="AW72" s="5"/>
      <c r="AX72" s="5"/>
      <c r="AY72" s="16"/>
      <c r="AZ72" s="33" t="e">
        <v>#NAME?</v>
      </c>
      <c r="BA72" s="21"/>
      <c r="BB72" s="5"/>
      <c r="BC72" s="5"/>
      <c r="BD72" s="5"/>
      <c r="BE72" s="5"/>
      <c r="BF72" s="48"/>
      <c r="BG72" s="54" t="e">
        <v>#NAME?</v>
      </c>
      <c r="BH72" s="52" t="e">
        <v>#NAME?</v>
      </c>
      <c r="BI72" s="3"/>
    </row>
    <row r="73" spans="1:61" ht="12" customHeight="1">
      <c r="A73" s="217"/>
      <c r="B73" s="218"/>
      <c r="C73" s="14" t="s">
        <v>97</v>
      </c>
      <c r="D73" s="270">
        <v>43.431791199999999</v>
      </c>
      <c r="E73" s="258">
        <v>41.261839999999999</v>
      </c>
      <c r="F73" s="258">
        <v>39.895407800000001</v>
      </c>
      <c r="G73" s="258">
        <v>37.014188400000002</v>
      </c>
      <c r="H73" s="258">
        <v>34.410096000000003</v>
      </c>
      <c r="I73" s="258">
        <v>34.493534099999998</v>
      </c>
      <c r="J73" s="258">
        <v>35.683615000000003</v>
      </c>
      <c r="K73" s="258">
        <v>38.675863</v>
      </c>
      <c r="L73" s="258">
        <v>39.858379999999997</v>
      </c>
      <c r="M73" s="258">
        <v>40.778784199999997</v>
      </c>
      <c r="N73" s="258">
        <v>41.876328000000001</v>
      </c>
      <c r="O73" s="258">
        <v>49.919203400000001</v>
      </c>
      <c r="P73" s="258">
        <v>64.058446500000002</v>
      </c>
      <c r="Q73" s="258">
        <v>75.5968977</v>
      </c>
      <c r="R73" s="263">
        <v>81.267805100000004</v>
      </c>
      <c r="S73" s="263">
        <v>84.546455199999997</v>
      </c>
      <c r="T73" s="263">
        <v>85.5773346</v>
      </c>
      <c r="U73" s="263">
        <v>87.356006500000007</v>
      </c>
      <c r="V73" s="263">
        <v>88.205928099999994</v>
      </c>
      <c r="W73" s="263">
        <v>88.187352899999993</v>
      </c>
      <c r="X73" s="263">
        <v>87.663952100000003</v>
      </c>
      <c r="Y73" s="264">
        <v>86.323511800000006</v>
      </c>
      <c r="Z73" s="35" t="e">
        <v>#NAME?</v>
      </c>
      <c r="AA73" s="22">
        <v>81.324273399999996</v>
      </c>
      <c r="AB73" s="9">
        <v>85.060332700000004</v>
      </c>
      <c r="AC73" s="9">
        <v>86.218550300000004</v>
      </c>
      <c r="AD73" s="9">
        <v>88.056439600000004</v>
      </c>
      <c r="AE73" s="9">
        <v>89.056515399999995</v>
      </c>
      <c r="AF73" s="9">
        <v>89.219400300000004</v>
      </c>
      <c r="AG73" s="9">
        <v>88.897735299999994</v>
      </c>
      <c r="AH73" s="17">
        <v>87.517836900000006</v>
      </c>
      <c r="AI73" s="35" t="e">
        <v>#NAME?</v>
      </c>
      <c r="AJ73" s="22"/>
      <c r="AK73" s="9"/>
      <c r="AL73" s="9"/>
      <c r="AM73" s="9"/>
      <c r="AN73" s="9"/>
      <c r="AO73" s="9"/>
      <c r="AP73" s="9"/>
      <c r="AQ73" s="49"/>
      <c r="AR73" s="35"/>
      <c r="AS73" s="22"/>
      <c r="AT73" s="9"/>
      <c r="AU73" s="9"/>
      <c r="AV73" s="9"/>
      <c r="AW73" s="9"/>
      <c r="AX73" s="9"/>
      <c r="AY73" s="17"/>
      <c r="AZ73" s="33" t="e">
        <v>#NAME?</v>
      </c>
      <c r="BA73" s="22"/>
      <c r="BB73" s="9"/>
      <c r="BC73" s="9"/>
      <c r="BD73" s="9"/>
      <c r="BE73" s="9"/>
      <c r="BF73" s="49"/>
      <c r="BG73" s="54" t="e">
        <v>#NAME?</v>
      </c>
      <c r="BH73" s="52" t="e">
        <v>#NAME?</v>
      </c>
      <c r="BI73" s="3"/>
    </row>
    <row r="74" spans="1:61" ht="12" customHeight="1">
      <c r="A74" s="217"/>
      <c r="B74" s="218"/>
      <c r="C74" s="11" t="s">
        <v>98</v>
      </c>
      <c r="D74" s="271"/>
      <c r="E74" s="272"/>
      <c r="F74" s="272"/>
      <c r="G74" s="272">
        <v>60.022273800000001</v>
      </c>
      <c r="H74" s="272">
        <v>59.293705799999998</v>
      </c>
      <c r="I74" s="272">
        <v>58.810318299999999</v>
      </c>
      <c r="J74" s="272">
        <v>60.324539700000003</v>
      </c>
      <c r="K74" s="272">
        <v>60.883772700000002</v>
      </c>
      <c r="L74" s="272">
        <v>61.462557400000001</v>
      </c>
      <c r="M74" s="272">
        <v>60.079961699999998</v>
      </c>
      <c r="N74" s="272">
        <v>57.505624599999997</v>
      </c>
      <c r="O74" s="272">
        <v>60.766209099999998</v>
      </c>
      <c r="P74" s="272">
        <v>73.359585699999997</v>
      </c>
      <c r="Q74" s="272">
        <v>79.022315899999995</v>
      </c>
      <c r="R74" s="265">
        <v>81.985082700000007</v>
      </c>
      <c r="S74" s="265">
        <v>85.346588400000002</v>
      </c>
      <c r="T74" s="265">
        <v>87.515911799999998</v>
      </c>
      <c r="U74" s="265">
        <v>88.257983999999993</v>
      </c>
      <c r="V74" s="265">
        <v>86.125961200000006</v>
      </c>
      <c r="W74" s="265">
        <v>84.838177799999997</v>
      </c>
      <c r="X74" s="265">
        <v>83.116919600000003</v>
      </c>
      <c r="Y74" s="266">
        <v>81.160377400000002</v>
      </c>
      <c r="Z74" s="36" t="e">
        <v>#NAME?</v>
      </c>
      <c r="AA74" s="23">
        <v>81.496239799999998</v>
      </c>
      <c r="AB74" s="10">
        <v>85.261889400000001</v>
      </c>
      <c r="AC74" s="10">
        <v>87.432324600000001</v>
      </c>
      <c r="AD74" s="10">
        <v>88.498836800000007</v>
      </c>
      <c r="AE74" s="10">
        <v>86.592149500000005</v>
      </c>
      <c r="AF74" s="10">
        <v>85.964649800000004</v>
      </c>
      <c r="AG74" s="10">
        <v>85.097588299999998</v>
      </c>
      <c r="AH74" s="18">
        <v>83.926011900000006</v>
      </c>
      <c r="AI74" s="36" t="e">
        <v>#NAME?</v>
      </c>
      <c r="AJ74" s="23"/>
      <c r="AK74" s="10"/>
      <c r="AL74" s="10"/>
      <c r="AM74" s="10"/>
      <c r="AN74" s="10"/>
      <c r="AO74" s="10"/>
      <c r="AP74" s="10"/>
      <c r="AQ74" s="50"/>
      <c r="AR74" s="36"/>
      <c r="AS74" s="23"/>
      <c r="AT74" s="10"/>
      <c r="AU74" s="10"/>
      <c r="AV74" s="10"/>
      <c r="AW74" s="10"/>
      <c r="AX74" s="10"/>
      <c r="AY74" s="18"/>
      <c r="AZ74" s="207" t="s">
        <v>86</v>
      </c>
      <c r="BA74" s="10" t="s">
        <v>86</v>
      </c>
      <c r="BB74" s="10" t="s">
        <v>86</v>
      </c>
      <c r="BC74" s="10" t="s">
        <v>86</v>
      </c>
      <c r="BD74" s="10" t="s">
        <v>86</v>
      </c>
      <c r="BE74" s="10" t="s">
        <v>86</v>
      </c>
      <c r="BF74" s="50" t="s">
        <v>86</v>
      </c>
      <c r="BG74" s="54" t="e">
        <v>#NAME?</v>
      </c>
      <c r="BH74" s="52" t="e">
        <v>#NAME?</v>
      </c>
      <c r="BI74" s="3"/>
    </row>
    <row r="75" spans="1:61" ht="12" customHeight="1">
      <c r="A75" s="217"/>
      <c r="B75" s="218"/>
      <c r="C75" s="29" t="s">
        <v>68</v>
      </c>
      <c r="D75" s="270">
        <v>107.04306440000001</v>
      </c>
      <c r="E75" s="258">
        <v>118.0543608</v>
      </c>
      <c r="F75" s="258">
        <v>131.49888060000001</v>
      </c>
      <c r="G75" s="258">
        <v>139.00880190000001</v>
      </c>
      <c r="H75" s="258">
        <v>147.9839198</v>
      </c>
      <c r="I75" s="258">
        <v>157.83501570000001</v>
      </c>
      <c r="J75" s="258">
        <v>163.66774430000001</v>
      </c>
      <c r="K75" s="258">
        <v>173.83496099999999</v>
      </c>
      <c r="L75" s="258">
        <v>184.86087879999999</v>
      </c>
      <c r="M75" s="258">
        <v>184.32002600000001</v>
      </c>
      <c r="N75" s="258">
        <v>183.34569020000001</v>
      </c>
      <c r="O75" s="258">
        <v>191.26390850000001</v>
      </c>
      <c r="P75" s="258">
        <v>208.5764278</v>
      </c>
      <c r="Q75" s="258">
        <v>215.90362339999999</v>
      </c>
      <c r="R75" s="259">
        <v>230.63276279999999</v>
      </c>
      <c r="S75" s="259">
        <v>236.59073960000001</v>
      </c>
      <c r="T75" s="259">
        <v>240.49848600000001</v>
      </c>
      <c r="U75" s="259">
        <v>242.02903029999999</v>
      </c>
      <c r="V75" s="259">
        <v>237.2877058</v>
      </c>
      <c r="W75" s="259">
        <v>235.6270438</v>
      </c>
      <c r="X75" s="259">
        <v>235.92718210000001</v>
      </c>
      <c r="Y75" s="262">
        <v>234.312612</v>
      </c>
      <c r="Z75" s="38" t="e">
        <v>#NAME?</v>
      </c>
      <c r="AA75" s="21">
        <v>231.62935479999999</v>
      </c>
      <c r="AB75" s="5">
        <v>238.01450650000001</v>
      </c>
      <c r="AC75" s="5">
        <v>244.4774055</v>
      </c>
      <c r="AD75" s="5">
        <v>249.11379030000001</v>
      </c>
      <c r="AE75" s="5">
        <v>248.29514119999999</v>
      </c>
      <c r="AF75" s="5">
        <v>250.722286</v>
      </c>
      <c r="AG75" s="5">
        <v>254.74092250000001</v>
      </c>
      <c r="AH75" s="16">
        <v>257.66471280000002</v>
      </c>
      <c r="AI75" s="219" t="s">
        <v>86</v>
      </c>
      <c r="AJ75" s="21" t="s">
        <v>86</v>
      </c>
      <c r="AK75" s="5" t="s">
        <v>86</v>
      </c>
      <c r="AL75" s="5" t="s">
        <v>86</v>
      </c>
      <c r="AM75" s="5" t="s">
        <v>86</v>
      </c>
      <c r="AN75" s="5" t="s">
        <v>86</v>
      </c>
      <c r="AO75" s="5" t="s">
        <v>86</v>
      </c>
      <c r="AP75" s="5" t="s">
        <v>86</v>
      </c>
      <c r="AQ75" s="5" t="s">
        <v>86</v>
      </c>
      <c r="AR75" s="219" t="s">
        <v>86</v>
      </c>
      <c r="AS75" s="21" t="s">
        <v>86</v>
      </c>
      <c r="AT75" s="5" t="s">
        <v>86</v>
      </c>
      <c r="AU75" s="5" t="s">
        <v>86</v>
      </c>
      <c r="AV75" s="5" t="s">
        <v>86</v>
      </c>
      <c r="AW75" s="5" t="s">
        <v>86</v>
      </c>
      <c r="AX75" s="5" t="s">
        <v>86</v>
      </c>
      <c r="AY75" s="16" t="s">
        <v>86</v>
      </c>
      <c r="AZ75" s="207" t="s">
        <v>86</v>
      </c>
      <c r="BA75" s="21" t="s">
        <v>86</v>
      </c>
      <c r="BB75" s="5" t="s">
        <v>86</v>
      </c>
      <c r="BC75" s="5" t="s">
        <v>86</v>
      </c>
      <c r="BD75" s="5" t="s">
        <v>86</v>
      </c>
      <c r="BE75" s="5" t="s">
        <v>86</v>
      </c>
      <c r="BF75" s="48" t="s">
        <v>86</v>
      </c>
      <c r="BG75" s="54" t="e">
        <v>#NAME?</v>
      </c>
      <c r="BH75" s="53" t="s">
        <v>86</v>
      </c>
      <c r="BI75" s="3"/>
    </row>
    <row r="76" spans="1:61" ht="12" customHeight="1" thickBot="1">
      <c r="A76" s="217"/>
      <c r="B76" s="218"/>
      <c r="C76" s="24" t="s">
        <v>69</v>
      </c>
      <c r="D76" s="273">
        <v>65.620456500000003</v>
      </c>
      <c r="E76" s="274">
        <v>62.471658699999999</v>
      </c>
      <c r="F76" s="274">
        <v>58.908773799999999</v>
      </c>
      <c r="G76" s="274">
        <v>53.057473199999997</v>
      </c>
      <c r="H76" s="274">
        <v>53.022067800000002</v>
      </c>
      <c r="I76" s="274">
        <v>55.378884100000001</v>
      </c>
      <c r="J76" s="274">
        <v>58.515902599999997</v>
      </c>
      <c r="K76" s="274">
        <v>65.7684462</v>
      </c>
      <c r="L76" s="274">
        <v>65.331395999999998</v>
      </c>
      <c r="M76" s="274">
        <v>64.174070299999997</v>
      </c>
      <c r="N76" s="274">
        <v>64.687082099999998</v>
      </c>
      <c r="O76" s="274">
        <v>73.641365300000004</v>
      </c>
      <c r="P76" s="274">
        <v>86.979165899999998</v>
      </c>
      <c r="Q76" s="274">
        <v>95.685861099999997</v>
      </c>
      <c r="R76" s="267">
        <v>99.956798300000003</v>
      </c>
      <c r="S76" s="267">
        <v>103.40456690000001</v>
      </c>
      <c r="T76" s="267">
        <v>105.4115867</v>
      </c>
      <c r="U76" s="267">
        <v>105.0526636</v>
      </c>
      <c r="V76" s="267">
        <v>105.19836429999999</v>
      </c>
      <c r="W76" s="267">
        <v>107.1045129</v>
      </c>
      <c r="X76" s="267">
        <v>107.7962235</v>
      </c>
      <c r="Y76" s="268">
        <v>108.09006979999999</v>
      </c>
      <c r="Z76" s="39" t="e">
        <v>#NAME?</v>
      </c>
      <c r="AA76" s="25">
        <v>98.9936589</v>
      </c>
      <c r="AB76" s="26">
        <v>102.4958249</v>
      </c>
      <c r="AC76" s="26">
        <v>104.6196867</v>
      </c>
      <c r="AD76" s="26">
        <v>104.6998925</v>
      </c>
      <c r="AE76" s="26">
        <v>105.1522793</v>
      </c>
      <c r="AF76" s="26">
        <v>108.13368370000001</v>
      </c>
      <c r="AG76" s="26">
        <v>108.45059860000001</v>
      </c>
      <c r="AH76" s="27">
        <v>108.41952259999999</v>
      </c>
      <c r="AI76" s="39" t="s">
        <v>86</v>
      </c>
      <c r="AJ76" s="25" t="s">
        <v>86</v>
      </c>
      <c r="AK76" s="26" t="s">
        <v>86</v>
      </c>
      <c r="AL76" s="26" t="s">
        <v>86</v>
      </c>
      <c r="AM76" s="26" t="s">
        <v>86</v>
      </c>
      <c r="AN76" s="26" t="s">
        <v>86</v>
      </c>
      <c r="AO76" s="26" t="s">
        <v>86</v>
      </c>
      <c r="AP76" s="26" t="s">
        <v>86</v>
      </c>
      <c r="AQ76" s="26" t="s">
        <v>86</v>
      </c>
      <c r="AR76" s="39" t="s">
        <v>86</v>
      </c>
      <c r="AS76" s="25" t="s">
        <v>86</v>
      </c>
      <c r="AT76" s="26" t="s">
        <v>86</v>
      </c>
      <c r="AU76" s="26" t="s">
        <v>86</v>
      </c>
      <c r="AV76" s="26" t="s">
        <v>86</v>
      </c>
      <c r="AW76" s="26" t="s">
        <v>86</v>
      </c>
      <c r="AX76" s="26" t="s">
        <v>86</v>
      </c>
      <c r="AY76" s="26" t="s">
        <v>86</v>
      </c>
      <c r="AZ76" s="207" t="s">
        <v>86</v>
      </c>
      <c r="BA76" s="25" t="s">
        <v>86</v>
      </c>
      <c r="BB76" s="26" t="s">
        <v>86</v>
      </c>
      <c r="BC76" s="26" t="s">
        <v>86</v>
      </c>
      <c r="BD76" s="26" t="s">
        <v>86</v>
      </c>
      <c r="BE76" s="26" t="s">
        <v>86</v>
      </c>
      <c r="BF76" s="51" t="s">
        <v>86</v>
      </c>
      <c r="BG76" s="54" t="e">
        <v>#NAME?</v>
      </c>
      <c r="BH76" s="66" t="s">
        <v>86</v>
      </c>
      <c r="BI76" s="3"/>
    </row>
    <row r="77" spans="1:61" ht="33" customHeight="1" thickTop="1">
      <c r="C77" s="672" t="str">
        <f>C40</f>
        <v>Sources: AMECO</v>
      </c>
      <c r="D77" s="673"/>
      <c r="E77" s="673"/>
      <c r="F77" s="673"/>
      <c r="G77" s="673"/>
      <c r="H77" s="673"/>
      <c r="I77" s="673"/>
      <c r="J77" s="673"/>
      <c r="K77" s="673"/>
      <c r="L77" s="673"/>
      <c r="M77" s="673"/>
      <c r="N77" s="673"/>
      <c r="O77" s="673"/>
      <c r="P77" s="673"/>
      <c r="Q77" s="673"/>
      <c r="R77" s="673"/>
      <c r="S77" s="673"/>
      <c r="T77" s="673"/>
      <c r="U77" s="673"/>
      <c r="V77" s="673"/>
      <c r="W77" s="673"/>
      <c r="X77" s="673"/>
      <c r="Y77" s="673"/>
      <c r="Z77" s="672"/>
      <c r="AA77" s="672"/>
      <c r="AB77" s="672"/>
      <c r="AC77" s="672"/>
      <c r="AD77" s="672"/>
      <c r="AE77" s="672"/>
      <c r="AF77" s="672"/>
      <c r="AG77" s="672"/>
      <c r="AH77" s="672"/>
      <c r="AI77" s="672"/>
      <c r="AJ77" s="672"/>
      <c r="AK77" s="672"/>
      <c r="AL77" s="672"/>
      <c r="AM77" s="672"/>
      <c r="AN77" s="672"/>
      <c r="AO77" s="672"/>
      <c r="AP77" s="672"/>
      <c r="AQ77" s="672"/>
      <c r="AR77" s="672"/>
      <c r="AS77" s="672"/>
      <c r="AT77" s="672"/>
      <c r="AU77" s="672"/>
      <c r="AV77" s="672"/>
      <c r="AW77" s="672"/>
      <c r="AX77" s="672"/>
      <c r="AY77" s="672"/>
      <c r="AZ77" s="672"/>
      <c r="BA77" s="672"/>
      <c r="BB77" s="672"/>
      <c r="BC77" s="672"/>
      <c r="BD77" s="672"/>
      <c r="BE77" s="672"/>
      <c r="BF77" s="672"/>
      <c r="BG77" s="672"/>
      <c r="BH77" s="672"/>
      <c r="BI77" s="2"/>
    </row>
    <row r="78" spans="1:61" s="3" customFormat="1" ht="12" customHeight="1">
      <c r="A78" s="197"/>
      <c r="B78" s="197"/>
    </row>
    <row r="79" spans="1:61" s="3" customFormat="1" ht="12" customHeight="1">
      <c r="A79" s="197"/>
      <c r="B79" s="197"/>
    </row>
    <row r="80" spans="1:61" ht="23.25" customHeight="1" thickBot="1">
      <c r="C80" s="593" t="s">
        <v>645</v>
      </c>
      <c r="D80" s="2"/>
      <c r="E80" s="2"/>
      <c r="F80" s="2"/>
      <c r="G80" s="2"/>
      <c r="H80" s="2"/>
      <c r="I80" s="2"/>
      <c r="J80" s="2"/>
      <c r="K80" s="2"/>
      <c r="L80" s="2"/>
      <c r="M80" s="2"/>
      <c r="N80" s="2"/>
      <c r="O80" s="2"/>
      <c r="P80" s="2"/>
      <c r="Q80" s="2"/>
      <c r="R80" s="2"/>
      <c r="S80" s="2"/>
      <c r="T80" s="2"/>
      <c r="U80" s="336">
        <f>R102-Q102</f>
        <v>0.70284710000000006</v>
      </c>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3"/>
      <c r="BI80" s="2"/>
    </row>
    <row r="81" spans="1:61" ht="31.5" customHeight="1" thickTop="1">
      <c r="A81" s="197"/>
      <c r="B81" s="197"/>
      <c r="C81" s="56"/>
      <c r="D81" s="678" t="str">
        <f>D43</f>
        <v>European Commission's 
Spring 2018 economic forecast</v>
      </c>
      <c r="E81" s="681"/>
      <c r="F81" s="681"/>
      <c r="G81" s="681"/>
      <c r="H81" s="681"/>
      <c r="I81" s="681"/>
      <c r="J81" s="681"/>
      <c r="K81" s="681"/>
      <c r="L81" s="681"/>
      <c r="M81" s="681"/>
      <c r="N81" s="681"/>
      <c r="O81" s="681"/>
      <c r="P81" s="681"/>
      <c r="Q81" s="681"/>
      <c r="R81" s="681"/>
      <c r="S81" s="681"/>
      <c r="T81" s="681"/>
      <c r="U81" s="681"/>
      <c r="V81" s="681"/>
      <c r="W81" s="681"/>
      <c r="X81" s="681"/>
      <c r="Y81" s="682"/>
      <c r="Z81" s="30"/>
      <c r="AA81" s="674" t="e">
        <f>#REF!</f>
        <v>#REF!</v>
      </c>
      <c r="AB81" s="675"/>
      <c r="AC81" s="675"/>
      <c r="AD81" s="675"/>
      <c r="AE81" s="675"/>
      <c r="AF81" s="675"/>
      <c r="AG81" s="675"/>
      <c r="AH81" s="676"/>
      <c r="AI81" s="30"/>
      <c r="AJ81" s="666" t="e">
        <f>#REF!</f>
        <v>#REF!</v>
      </c>
      <c r="AK81" s="667"/>
      <c r="AL81" s="667"/>
      <c r="AM81" s="667"/>
      <c r="AN81" s="667"/>
      <c r="AO81" s="667"/>
      <c r="AP81" s="667"/>
      <c r="AQ81" s="668"/>
      <c r="AR81" s="30"/>
      <c r="AS81" s="674" t="e">
        <f>#REF!</f>
        <v>#REF!</v>
      </c>
      <c r="AT81" s="675"/>
      <c r="AU81" s="675"/>
      <c r="AV81" s="675"/>
      <c r="AW81" s="675"/>
      <c r="AX81" s="675"/>
      <c r="AY81" s="677"/>
      <c r="AZ81" s="31"/>
      <c r="BA81" s="669" t="e">
        <f>#REF!</f>
        <v>#REF!</v>
      </c>
      <c r="BB81" s="670"/>
      <c r="BC81" s="670"/>
      <c r="BD81" s="670"/>
      <c r="BE81" s="670"/>
      <c r="BF81" s="671"/>
      <c r="BG81" s="7"/>
      <c r="BH81" s="55"/>
      <c r="BI81" s="3"/>
    </row>
    <row r="82" spans="1:61" ht="12" customHeight="1">
      <c r="A82" s="216"/>
      <c r="B82" s="216"/>
      <c r="C82" s="57"/>
      <c r="D82" s="275">
        <v>1997</v>
      </c>
      <c r="E82" s="275">
        <v>1998</v>
      </c>
      <c r="F82" s="275">
        <v>1999</v>
      </c>
      <c r="G82" s="275">
        <v>2000</v>
      </c>
      <c r="H82" s="275">
        <v>2001</v>
      </c>
      <c r="I82" s="275">
        <v>2002</v>
      </c>
      <c r="J82" s="275">
        <v>2003</v>
      </c>
      <c r="K82" s="275">
        <v>2004</v>
      </c>
      <c r="L82" s="275">
        <v>2005</v>
      </c>
      <c r="M82" s="275">
        <v>2006</v>
      </c>
      <c r="N82" s="275">
        <v>2007</v>
      </c>
      <c r="O82" s="275">
        <v>2008</v>
      </c>
      <c r="P82" s="275">
        <v>2009</v>
      </c>
      <c r="Q82" s="275">
        <v>2010</v>
      </c>
      <c r="R82" s="6">
        <f>R$7</f>
        <v>2011</v>
      </c>
      <c r="S82" s="6">
        <f t="shared" ref="S82:AY82" si="4">S$7</f>
        <v>2012</v>
      </c>
      <c r="T82" s="6">
        <f t="shared" si="4"/>
        <v>2013</v>
      </c>
      <c r="U82" s="6">
        <f t="shared" si="4"/>
        <v>2014</v>
      </c>
      <c r="V82" s="6">
        <f t="shared" si="4"/>
        <v>2015</v>
      </c>
      <c r="W82" s="6">
        <f t="shared" si="4"/>
        <v>2016</v>
      </c>
      <c r="X82" s="6">
        <f t="shared" si="4"/>
        <v>2017</v>
      </c>
      <c r="Y82" s="6">
        <f t="shared" si="4"/>
        <v>2018</v>
      </c>
      <c r="Z82" s="6"/>
      <c r="AA82" s="6">
        <f t="shared" si="4"/>
        <v>2011</v>
      </c>
      <c r="AB82" s="6">
        <f t="shared" si="4"/>
        <v>2012</v>
      </c>
      <c r="AC82" s="6">
        <f t="shared" si="4"/>
        <v>2013</v>
      </c>
      <c r="AD82" s="6">
        <f t="shared" si="4"/>
        <v>2014</v>
      </c>
      <c r="AE82" s="6">
        <f t="shared" si="4"/>
        <v>2015</v>
      </c>
      <c r="AF82" s="6">
        <f t="shared" si="4"/>
        <v>2016</v>
      </c>
      <c r="AG82" s="6"/>
      <c r="AH82" s="6">
        <f t="shared" si="4"/>
        <v>2018</v>
      </c>
      <c r="AI82" s="6"/>
      <c r="AJ82" s="6">
        <f t="shared" si="4"/>
        <v>2012</v>
      </c>
      <c r="AK82" s="6">
        <f t="shared" si="4"/>
        <v>2013</v>
      </c>
      <c r="AL82" s="6">
        <f t="shared" si="4"/>
        <v>2014</v>
      </c>
      <c r="AM82" s="6">
        <f t="shared" si="4"/>
        <v>2015</v>
      </c>
      <c r="AN82" s="6">
        <f t="shared" si="4"/>
        <v>2016</v>
      </c>
      <c r="AO82" s="6">
        <f t="shared" si="4"/>
        <v>2017</v>
      </c>
      <c r="AP82" s="6">
        <f t="shared" si="4"/>
        <v>2018</v>
      </c>
      <c r="AQ82" s="6">
        <f t="shared" si="4"/>
        <v>2019</v>
      </c>
      <c r="AR82" s="6"/>
      <c r="AS82" s="6">
        <f t="shared" si="4"/>
        <v>2012</v>
      </c>
      <c r="AT82" s="6">
        <f t="shared" si="4"/>
        <v>2013</v>
      </c>
      <c r="AU82" s="6">
        <f t="shared" si="4"/>
        <v>2014</v>
      </c>
      <c r="AV82" s="6">
        <f t="shared" si="4"/>
        <v>2015</v>
      </c>
      <c r="AW82" s="6">
        <f t="shared" si="4"/>
        <v>2016</v>
      </c>
      <c r="AX82" s="6">
        <f t="shared" si="4"/>
        <v>2017</v>
      </c>
      <c r="AY82" s="6">
        <f t="shared" si="4"/>
        <v>2018</v>
      </c>
      <c r="AZ82" s="43"/>
      <c r="BA82" s="19" t="e">
        <f>#REF!</f>
        <v>#REF!</v>
      </c>
      <c r="BB82" s="6" t="e">
        <f>#REF!</f>
        <v>#REF!</v>
      </c>
      <c r="BC82" s="6" t="e">
        <f>#REF!</f>
        <v>#REF!</v>
      </c>
      <c r="BD82" s="6" t="e">
        <f>#REF!</f>
        <v>#REF!</v>
      </c>
      <c r="BE82" s="6" t="e">
        <f>#REF!</f>
        <v>#REF!</v>
      </c>
      <c r="BF82" s="32" t="e">
        <f>#REF!</f>
        <v>#REF!</v>
      </c>
      <c r="BG82" s="46"/>
      <c r="BH82" s="55"/>
      <c r="BI82" s="3"/>
    </row>
    <row r="83" spans="1:61" ht="12" customHeight="1">
      <c r="A83" s="217"/>
      <c r="B83" s="218"/>
      <c r="C83" s="12" t="s">
        <v>8</v>
      </c>
      <c r="D83" s="277"/>
      <c r="E83" s="278"/>
      <c r="F83" s="278"/>
      <c r="G83" s="278"/>
      <c r="H83" s="278"/>
      <c r="I83" s="278"/>
      <c r="J83" s="278"/>
      <c r="K83" s="278"/>
      <c r="L83" s="278"/>
      <c r="M83" s="278"/>
      <c r="N83" s="278"/>
      <c r="O83" s="278"/>
      <c r="P83" s="278"/>
      <c r="Q83" s="291">
        <v>-3.8709780999999999</v>
      </c>
      <c r="R83" s="8">
        <v>-4.0254171000000003</v>
      </c>
      <c r="S83" s="8">
        <v>-3.5207755999999999</v>
      </c>
      <c r="T83" s="8">
        <v>-3.0561362999999999</v>
      </c>
      <c r="U83" s="8">
        <v>-2.9162542</v>
      </c>
      <c r="V83" s="8">
        <v>-2.2118562000000002</v>
      </c>
      <c r="W83" s="8">
        <v>-2.1342932999999999</v>
      </c>
      <c r="X83" s="8">
        <v>-1.2998228999999999</v>
      </c>
      <c r="Y83" s="15">
        <v>-1.3831116000000001</v>
      </c>
      <c r="Z83" s="33" t="e">
        <v>#NAME?</v>
      </c>
      <c r="AA83" s="20">
        <v>-4.0139693999999997</v>
      </c>
      <c r="AB83" s="8">
        <v>-3.4325328000000002</v>
      </c>
      <c r="AC83" s="8">
        <v>-2.7344051</v>
      </c>
      <c r="AD83" s="8">
        <v>-2.8686221000000001</v>
      </c>
      <c r="AE83" s="8">
        <v>-2.6441216000000001</v>
      </c>
      <c r="AF83" s="8">
        <v>-2.7326320000000002</v>
      </c>
      <c r="AG83" s="8">
        <v>-2.0256265</v>
      </c>
      <c r="AH83" s="15">
        <v>-2.1790763000000002</v>
      </c>
      <c r="AI83" s="33" t="e">
        <v>#NAME?</v>
      </c>
      <c r="AJ83" s="20"/>
      <c r="AK83" s="8"/>
      <c r="AL83" s="8"/>
      <c r="AM83" s="8"/>
      <c r="AN83" s="8"/>
      <c r="AO83" s="8"/>
      <c r="AP83" s="8"/>
      <c r="AQ83" s="47"/>
      <c r="AR83" s="33" t="e">
        <v>#NAME?</v>
      </c>
      <c r="AS83" s="20"/>
      <c r="AT83" s="8"/>
      <c r="AU83" s="8"/>
      <c r="AV83" s="8"/>
      <c r="AW83" s="8"/>
      <c r="AX83" s="8"/>
      <c r="AY83" s="15"/>
      <c r="AZ83" s="33" t="e">
        <v>#NAME?</v>
      </c>
      <c r="BA83" s="20"/>
      <c r="BB83" s="8"/>
      <c r="BC83" s="8"/>
      <c r="BD83" s="8"/>
      <c r="BE83" s="8"/>
      <c r="BF83" s="47"/>
      <c r="BG83" s="54" t="e">
        <v>#NAME?</v>
      </c>
      <c r="BH83" s="55"/>
      <c r="BI83" s="3"/>
    </row>
    <row r="84" spans="1:61" ht="12" customHeight="1">
      <c r="A84" s="217"/>
      <c r="B84" s="218"/>
      <c r="C84" s="13" t="s">
        <v>70</v>
      </c>
      <c r="D84" s="245"/>
      <c r="E84" s="246"/>
      <c r="F84" s="246"/>
      <c r="G84" s="246"/>
      <c r="H84" s="246"/>
      <c r="I84" s="246"/>
      <c r="J84" s="246"/>
      <c r="K84" s="246"/>
      <c r="L84" s="246"/>
      <c r="M84" s="246"/>
      <c r="N84" s="246"/>
      <c r="O84" s="246"/>
      <c r="P84" s="246"/>
      <c r="Q84" s="292">
        <v>-1.8742605000000001</v>
      </c>
      <c r="R84" s="246">
        <v>-1.1213557999999999</v>
      </c>
      <c r="S84" s="246">
        <v>-6.0405100000000003E-2</v>
      </c>
      <c r="T84" s="246">
        <v>0.31974730000000001</v>
      </c>
      <c r="U84" s="246">
        <v>1.1051215999999999</v>
      </c>
      <c r="V84" s="246">
        <v>1.1379699000000001</v>
      </c>
      <c r="W84" s="246">
        <v>1.1201542</v>
      </c>
      <c r="X84" s="246">
        <v>1.4726564</v>
      </c>
      <c r="Y84" s="636">
        <v>1.1717550000000001</v>
      </c>
      <c r="Z84" s="34" t="e">
        <v>#NAME?</v>
      </c>
      <c r="AA84" s="21">
        <v>-1.2226798999999999</v>
      </c>
      <c r="AB84" s="5">
        <v>-0.18838940000000001</v>
      </c>
      <c r="AC84" s="5">
        <v>8.7290599999999996E-2</v>
      </c>
      <c r="AD84" s="5">
        <v>0.78288029999999997</v>
      </c>
      <c r="AE84" s="5">
        <v>0.81455940000000004</v>
      </c>
      <c r="AF84" s="5">
        <v>0.60842669999999999</v>
      </c>
      <c r="AG84" s="5">
        <v>0.44615060000000001</v>
      </c>
      <c r="AH84" s="16">
        <v>0.46470230000000001</v>
      </c>
      <c r="AI84" s="34" t="e">
        <v>#NAME?</v>
      </c>
      <c r="AJ84" s="21"/>
      <c r="AK84" s="5"/>
      <c r="AL84" s="5"/>
      <c r="AM84" s="5"/>
      <c r="AN84" s="5"/>
      <c r="AO84" s="5"/>
      <c r="AP84" s="5"/>
      <c r="AQ84" s="48"/>
      <c r="AR84" s="34" t="e">
        <v>#NAME?</v>
      </c>
      <c r="AS84" s="21"/>
      <c r="AT84" s="5"/>
      <c r="AU84" s="5"/>
      <c r="AV84" s="5"/>
      <c r="AW84" s="5"/>
      <c r="AX84" s="5"/>
      <c r="AY84" s="16"/>
      <c r="AZ84" s="33" t="e">
        <v>#NAME?</v>
      </c>
      <c r="BA84" s="21"/>
      <c r="BB84" s="5"/>
      <c r="BC84" s="5"/>
      <c r="BD84" s="5"/>
      <c r="BE84" s="5"/>
      <c r="BF84" s="48"/>
      <c r="BG84" s="54" t="e">
        <v>#NAME?</v>
      </c>
      <c r="BH84" s="55"/>
      <c r="BI84" s="3"/>
    </row>
    <row r="85" spans="1:61" ht="12" customHeight="1">
      <c r="A85" s="217"/>
      <c r="B85" s="218"/>
      <c r="C85" s="13" t="s">
        <v>90</v>
      </c>
      <c r="D85" s="245"/>
      <c r="E85" s="246"/>
      <c r="F85" s="246"/>
      <c r="G85" s="246"/>
      <c r="H85" s="246"/>
      <c r="I85" s="246"/>
      <c r="J85" s="246"/>
      <c r="K85" s="246"/>
      <c r="L85" s="246"/>
      <c r="M85" s="246"/>
      <c r="N85" s="246"/>
      <c r="O85" s="246"/>
      <c r="P85" s="246"/>
      <c r="Q85" s="292">
        <v>0.2162985</v>
      </c>
      <c r="R85" s="246">
        <v>8.9172500000000002E-2</v>
      </c>
      <c r="S85" s="246">
        <v>-1.3542500000000001E-2</v>
      </c>
      <c r="T85" s="246">
        <v>-0.59954130000000005</v>
      </c>
      <c r="U85" s="246">
        <v>-3.3889500000000003E-2</v>
      </c>
      <c r="V85" s="246">
        <v>-1.80635E-2</v>
      </c>
      <c r="W85" s="246">
        <v>-0.36979139999999999</v>
      </c>
      <c r="X85" s="246">
        <v>-1.2070050000000001</v>
      </c>
      <c r="Y85" s="636">
        <v>-1.2908625</v>
      </c>
      <c r="Z85" s="34" t="e">
        <v>#NAME?</v>
      </c>
      <c r="AA85" s="21">
        <v>-3.29746E-2</v>
      </c>
      <c r="AB85" s="5">
        <v>-0.16354469999999999</v>
      </c>
      <c r="AC85" s="5">
        <v>-0.62538850000000001</v>
      </c>
      <c r="AD85" s="5">
        <v>-0.1406869</v>
      </c>
      <c r="AE85" s="5">
        <v>-0.13432559999999999</v>
      </c>
      <c r="AF85" s="5">
        <v>0.64098829999999996</v>
      </c>
      <c r="AG85" s="5">
        <v>-0.20191100000000001</v>
      </c>
      <c r="AH85" s="16">
        <v>-4.9875700000000002E-2</v>
      </c>
      <c r="AI85" s="34" t="e">
        <v>#NAME?</v>
      </c>
      <c r="AJ85" s="21"/>
      <c r="AK85" s="5"/>
      <c r="AL85" s="5"/>
      <c r="AM85" s="5"/>
      <c r="AN85" s="5"/>
      <c r="AO85" s="5"/>
      <c r="AP85" s="5"/>
      <c r="AQ85" s="48"/>
      <c r="AR85" s="34" t="e">
        <v>#NAME?</v>
      </c>
      <c r="AS85" s="21"/>
      <c r="AT85" s="5"/>
      <c r="AU85" s="5"/>
      <c r="AV85" s="5"/>
      <c r="AW85" s="5"/>
      <c r="AX85" s="5"/>
      <c r="AY85" s="16"/>
      <c r="AZ85" s="33" t="e">
        <v>#NAME?</v>
      </c>
      <c r="BA85" s="21"/>
      <c r="BB85" s="5"/>
      <c r="BC85" s="5"/>
      <c r="BD85" s="5"/>
      <c r="BE85" s="5"/>
      <c r="BF85" s="48"/>
      <c r="BG85" s="54" t="e">
        <v>#NAME?</v>
      </c>
      <c r="BH85" s="55"/>
      <c r="BI85" s="3"/>
    </row>
    <row r="86" spans="1:61" ht="12" customHeight="1">
      <c r="A86" s="217"/>
      <c r="B86" s="218"/>
      <c r="C86" s="13" t="s">
        <v>71</v>
      </c>
      <c r="D86" s="245"/>
      <c r="E86" s="246"/>
      <c r="F86" s="246"/>
      <c r="G86" s="246"/>
      <c r="H86" s="246"/>
      <c r="I86" s="246"/>
      <c r="J86" s="246"/>
      <c r="K86" s="246"/>
      <c r="L86" s="246"/>
      <c r="M86" s="246"/>
      <c r="N86" s="246"/>
      <c r="O86" s="246"/>
      <c r="P86" s="246"/>
      <c r="Q86" s="292">
        <v>-9.0302038000000007</v>
      </c>
      <c r="R86" s="246">
        <v>-8.0825858999999998</v>
      </c>
      <c r="S86" s="246">
        <v>-6.4735905999999996</v>
      </c>
      <c r="T86" s="246">
        <v>-4.4433008000000003</v>
      </c>
      <c r="U86" s="246">
        <v>-3.613845</v>
      </c>
      <c r="V86" s="246">
        <v>-1.5139986000000001</v>
      </c>
      <c r="W86" s="246">
        <v>-0.80302580000000001</v>
      </c>
      <c r="X86" s="246">
        <v>-7.85883E-2</v>
      </c>
      <c r="Y86" s="636">
        <v>-0.63210089999999997</v>
      </c>
      <c r="Z86" s="34" t="e">
        <v>#NAME?</v>
      </c>
      <c r="AA86" s="21">
        <v>-7.5697343000000004</v>
      </c>
      <c r="AB86" s="5">
        <v>-5.8398925999999998</v>
      </c>
      <c r="AC86" s="5">
        <v>-3.5721582000000001</v>
      </c>
      <c r="AD86" s="5">
        <v>-3.6004246000000002</v>
      </c>
      <c r="AE86" s="5">
        <v>-1.7592931000000001</v>
      </c>
      <c r="AF86" s="5">
        <v>-1.6949646</v>
      </c>
      <c r="AG86" s="5">
        <v>-1.0265628</v>
      </c>
      <c r="AH86" s="16">
        <v>-0.60144229999999999</v>
      </c>
      <c r="AI86" s="34" t="e">
        <v>#NAME?</v>
      </c>
      <c r="AJ86" s="21"/>
      <c r="AK86" s="5"/>
      <c r="AL86" s="5"/>
      <c r="AM86" s="5"/>
      <c r="AN86" s="5"/>
      <c r="AO86" s="5"/>
      <c r="AP86" s="5"/>
      <c r="AQ86" s="48"/>
      <c r="AR86" s="34" t="e">
        <v>#NAME?</v>
      </c>
      <c r="AS86" s="21"/>
      <c r="AT86" s="5"/>
      <c r="AU86" s="5"/>
      <c r="AV86" s="5"/>
      <c r="AW86" s="5"/>
      <c r="AX86" s="5"/>
      <c r="AY86" s="16"/>
      <c r="AZ86" s="33" t="e">
        <v>#NAME?</v>
      </c>
      <c r="BA86" s="21"/>
      <c r="BB86" s="5"/>
      <c r="BC86" s="5"/>
      <c r="BD86" s="5"/>
      <c r="BE86" s="5"/>
      <c r="BF86" s="48"/>
      <c r="BG86" s="54" t="e">
        <v>#NAME?</v>
      </c>
      <c r="BH86" s="55"/>
      <c r="BI86" s="3"/>
    </row>
    <row r="87" spans="1:61" ht="12" customHeight="1">
      <c r="A87" s="217"/>
      <c r="B87" s="218"/>
      <c r="C87" s="13" t="s">
        <v>72</v>
      </c>
      <c r="D87" s="245"/>
      <c r="E87" s="246"/>
      <c r="F87" s="246"/>
      <c r="G87" s="246"/>
      <c r="H87" s="246"/>
      <c r="I87" s="246"/>
      <c r="J87" s="246"/>
      <c r="K87" s="246"/>
      <c r="L87" s="246"/>
      <c r="M87" s="246"/>
      <c r="N87" s="246"/>
      <c r="O87" s="246"/>
      <c r="P87" s="246"/>
      <c r="Q87" s="292">
        <v>-9.8045855</v>
      </c>
      <c r="R87" s="246">
        <v>-5.7533459000000002</v>
      </c>
      <c r="S87" s="246">
        <v>0.50792309999999996</v>
      </c>
      <c r="T87" s="246">
        <v>2.5846206</v>
      </c>
      <c r="U87" s="246">
        <v>2.4122541000000002</v>
      </c>
      <c r="V87" s="246">
        <v>2.2217357999999998</v>
      </c>
      <c r="W87" s="246">
        <v>4.4284251000000001</v>
      </c>
      <c r="X87" s="246">
        <v>4.0473349000000001</v>
      </c>
      <c r="Y87" s="636">
        <v>2.5398512000000002</v>
      </c>
      <c r="Z87" s="34" t="e">
        <v>#NAME?</v>
      </c>
      <c r="AA87" s="21">
        <v>-5.8519262999999997</v>
      </c>
      <c r="AB87" s="5">
        <v>0.40821829999999998</v>
      </c>
      <c r="AC87" s="5">
        <v>2.4366308999999999</v>
      </c>
      <c r="AD87" s="5">
        <v>2.3910450000000001</v>
      </c>
      <c r="AE87" s="5">
        <v>1.8827487999999999</v>
      </c>
      <c r="AF87" s="5">
        <v>2.6059193999999999</v>
      </c>
      <c r="AG87" s="5">
        <v>2.6545093</v>
      </c>
      <c r="AH87" s="16">
        <v>3.0265689</v>
      </c>
      <c r="AI87" s="34" t="e">
        <v>#NAME?</v>
      </c>
      <c r="AJ87" s="21"/>
      <c r="AK87" s="5"/>
      <c r="AL87" s="5"/>
      <c r="AM87" s="5"/>
      <c r="AN87" s="5"/>
      <c r="AO87" s="5"/>
      <c r="AP87" s="5"/>
      <c r="AQ87" s="48"/>
      <c r="AR87" s="34" t="e">
        <v>#NAME?</v>
      </c>
      <c r="AS87" s="21"/>
      <c r="AT87" s="5"/>
      <c r="AU87" s="5"/>
      <c r="AV87" s="5"/>
      <c r="AW87" s="5"/>
      <c r="AX87" s="5"/>
      <c r="AY87" s="16"/>
      <c r="AZ87" s="33" t="e">
        <v>#NAME?</v>
      </c>
      <c r="BA87" s="21"/>
      <c r="BB87" s="5"/>
      <c r="BC87" s="5"/>
      <c r="BD87" s="5"/>
      <c r="BE87" s="5"/>
      <c r="BF87" s="48"/>
      <c r="BG87" s="54" t="e">
        <v>#NAME?</v>
      </c>
      <c r="BH87" s="55"/>
      <c r="BI87" s="3"/>
    </row>
    <row r="88" spans="1:61" ht="12" customHeight="1">
      <c r="A88" s="217"/>
      <c r="B88" s="218"/>
      <c r="C88" s="13" t="s">
        <v>73</v>
      </c>
      <c r="D88" s="245"/>
      <c r="E88" s="246"/>
      <c r="F88" s="246"/>
      <c r="G88" s="246"/>
      <c r="H88" s="246"/>
      <c r="I88" s="246"/>
      <c r="J88" s="246"/>
      <c r="K88" s="246"/>
      <c r="L88" s="246"/>
      <c r="M88" s="246"/>
      <c r="N88" s="246"/>
      <c r="O88" s="246"/>
      <c r="P88" s="246"/>
      <c r="Q88" s="292">
        <v>-7.0180850000000001</v>
      </c>
      <c r="R88" s="246">
        <v>-6.2728235000000003</v>
      </c>
      <c r="S88" s="246">
        <v>-3.1451050999999999</v>
      </c>
      <c r="T88" s="246">
        <v>-1.7062447999999999</v>
      </c>
      <c r="U88" s="246">
        <v>-1.4975636000000001</v>
      </c>
      <c r="V88" s="246">
        <v>-2.3984174999999999</v>
      </c>
      <c r="W88" s="246">
        <v>-3.3010104</v>
      </c>
      <c r="X88" s="246">
        <v>-2.9647967</v>
      </c>
      <c r="Y88" s="636">
        <v>-3.2665943</v>
      </c>
      <c r="Z88" s="34" t="e">
        <v>#NAME?</v>
      </c>
      <c r="AA88" s="21">
        <v>-6.4654733000000002</v>
      </c>
      <c r="AB88" s="5">
        <v>-3.4118122</v>
      </c>
      <c r="AC88" s="5">
        <v>-2.0331643000000001</v>
      </c>
      <c r="AD88" s="5">
        <v>-1.9028113</v>
      </c>
      <c r="AE88" s="5">
        <v>-2.7783243</v>
      </c>
      <c r="AF88" s="5">
        <v>-3.7916636000000001</v>
      </c>
      <c r="AG88" s="5">
        <v>-3.7782602999999999</v>
      </c>
      <c r="AH88" s="16">
        <v>-3.7937661999999999</v>
      </c>
      <c r="AI88" s="34" t="e">
        <v>#NAME?</v>
      </c>
      <c r="AJ88" s="21"/>
      <c r="AK88" s="5"/>
      <c r="AL88" s="5"/>
      <c r="AM88" s="5"/>
      <c r="AN88" s="5"/>
      <c r="AO88" s="5"/>
      <c r="AP88" s="5"/>
      <c r="AQ88" s="48"/>
      <c r="AR88" s="34" t="e">
        <v>#NAME?</v>
      </c>
      <c r="AS88" s="21"/>
      <c r="AT88" s="5"/>
      <c r="AU88" s="5"/>
      <c r="AV88" s="5"/>
      <c r="AW88" s="5"/>
      <c r="AX88" s="5"/>
      <c r="AY88" s="16"/>
      <c r="AZ88" s="33" t="e">
        <v>#NAME?</v>
      </c>
      <c r="BA88" s="21"/>
      <c r="BB88" s="5"/>
      <c r="BC88" s="5"/>
      <c r="BD88" s="5"/>
      <c r="BE88" s="5"/>
      <c r="BF88" s="48"/>
      <c r="BG88" s="54" t="e">
        <v>#NAME?</v>
      </c>
      <c r="BH88" s="55"/>
      <c r="BI88" s="3"/>
    </row>
    <row r="89" spans="1:61" ht="12" customHeight="1">
      <c r="A89" s="217"/>
      <c r="B89" s="218"/>
      <c r="C89" s="13" t="s">
        <v>74</v>
      </c>
      <c r="D89" s="245"/>
      <c r="E89" s="246"/>
      <c r="F89" s="246"/>
      <c r="G89" s="246"/>
      <c r="H89" s="246"/>
      <c r="I89" s="246"/>
      <c r="J89" s="246"/>
      <c r="K89" s="246"/>
      <c r="L89" s="246"/>
      <c r="M89" s="246"/>
      <c r="N89" s="246"/>
      <c r="O89" s="246"/>
      <c r="P89" s="246"/>
      <c r="Q89" s="292">
        <v>-5.8543890000000003</v>
      </c>
      <c r="R89" s="246">
        <v>-4.9796950000000004</v>
      </c>
      <c r="S89" s="246">
        <v>-4.2893923999999997</v>
      </c>
      <c r="T89" s="246">
        <v>-3.3606541999999999</v>
      </c>
      <c r="U89" s="246">
        <v>-2.9930359000000002</v>
      </c>
      <c r="V89" s="246">
        <v>-2.7421259999999998</v>
      </c>
      <c r="W89" s="246">
        <v>-2.5738604</v>
      </c>
      <c r="X89" s="246">
        <v>-2.0714421000000001</v>
      </c>
      <c r="Y89" s="636">
        <v>-2.1063437</v>
      </c>
      <c r="Z89" s="34" t="e">
        <v>#NAME?</v>
      </c>
      <c r="AA89" s="21">
        <v>-5.0062329999999999</v>
      </c>
      <c r="AB89" s="5">
        <v>-4.1610123000000003</v>
      </c>
      <c r="AC89" s="5">
        <v>-3.3358751999999998</v>
      </c>
      <c r="AD89" s="5">
        <v>-2.8978622000000001</v>
      </c>
      <c r="AE89" s="5">
        <v>-2.5937524999999999</v>
      </c>
      <c r="AF89" s="5">
        <v>-2.4782738000000002</v>
      </c>
      <c r="AG89" s="5">
        <v>-2.2840115999999999</v>
      </c>
      <c r="AH89" s="16">
        <v>-2.5862197</v>
      </c>
      <c r="AI89" s="34" t="e">
        <v>#NAME?</v>
      </c>
      <c r="AJ89" s="21"/>
      <c r="AK89" s="5"/>
      <c r="AL89" s="5"/>
      <c r="AM89" s="5"/>
      <c r="AN89" s="5"/>
      <c r="AO89" s="5"/>
      <c r="AP89" s="5"/>
      <c r="AQ89" s="48"/>
      <c r="AR89" s="34" t="e">
        <v>#NAME?</v>
      </c>
      <c r="AS89" s="21"/>
      <c r="AT89" s="5"/>
      <c r="AU89" s="5"/>
      <c r="AV89" s="5"/>
      <c r="AW89" s="5"/>
      <c r="AX89" s="5"/>
      <c r="AY89" s="16"/>
      <c r="AZ89" s="33" t="e">
        <v>#NAME?</v>
      </c>
      <c r="BA89" s="21"/>
      <c r="BB89" s="5"/>
      <c r="BC89" s="5"/>
      <c r="BD89" s="5"/>
      <c r="BE89" s="5"/>
      <c r="BF89" s="48"/>
      <c r="BG89" s="54" t="e">
        <v>#NAME?</v>
      </c>
      <c r="BH89" s="55"/>
      <c r="BI89" s="3"/>
    </row>
    <row r="90" spans="1:61" ht="12" customHeight="1">
      <c r="A90" s="217"/>
      <c r="B90" s="218"/>
      <c r="C90" s="13" t="s">
        <v>75</v>
      </c>
      <c r="D90" s="245">
        <v>-3.8507543000000002</v>
      </c>
      <c r="E90" s="246">
        <v>-3.4759989999999998</v>
      </c>
      <c r="F90" s="246">
        <v>-1.9346414999999999</v>
      </c>
      <c r="G90" s="246">
        <v>-4.5626240999999998</v>
      </c>
      <c r="H90" s="246">
        <v>-5.4824164</v>
      </c>
      <c r="I90" s="246">
        <v>-5.1233617999999996</v>
      </c>
      <c r="J90" s="246">
        <v>-5.3699629</v>
      </c>
      <c r="K90" s="246">
        <v>-5.3345544</v>
      </c>
      <c r="L90" s="246">
        <v>-5.0296237000000001</v>
      </c>
      <c r="M90" s="246">
        <v>-4.3007986000000002</v>
      </c>
      <c r="N90" s="246">
        <v>-3.0772708</v>
      </c>
      <c r="O90" s="246">
        <v>-3.5604939999999998</v>
      </c>
      <c r="P90" s="246">
        <v>-3.8017416000000002</v>
      </c>
      <c r="Q90" s="292">
        <v>-3.3498256999999998</v>
      </c>
      <c r="R90" s="246">
        <v>-3.3145489000000001</v>
      </c>
      <c r="S90" s="246">
        <v>-1.3093678</v>
      </c>
      <c r="T90" s="246">
        <v>-0.65995179999999998</v>
      </c>
      <c r="U90" s="246">
        <v>-0.78095610000000004</v>
      </c>
      <c r="V90" s="246">
        <v>-0.56978859999999998</v>
      </c>
      <c r="W90" s="246">
        <v>-1.417138</v>
      </c>
      <c r="X90" s="246">
        <v>-1.6820957000000001</v>
      </c>
      <c r="Y90" s="636">
        <v>-1.7049232000000001</v>
      </c>
      <c r="Z90" s="34" t="e">
        <v>#NAME?</v>
      </c>
      <c r="AA90" s="21">
        <v>-3.3996762999999999</v>
      </c>
      <c r="AB90" s="5">
        <v>-1.5077828</v>
      </c>
      <c r="AC90" s="5">
        <v>-0.96151249999999999</v>
      </c>
      <c r="AD90" s="5">
        <v>-1.2364202</v>
      </c>
      <c r="AE90" s="5">
        <v>-1.0718648</v>
      </c>
      <c r="AF90" s="5">
        <v>-1.6179334999999999</v>
      </c>
      <c r="AG90" s="5">
        <v>-2.1520760000000001</v>
      </c>
      <c r="AH90" s="16">
        <v>-2.3866252000000001</v>
      </c>
      <c r="AI90" s="34" t="e">
        <v>#NAME?</v>
      </c>
      <c r="AJ90" s="21"/>
      <c r="AK90" s="5"/>
      <c r="AL90" s="5"/>
      <c r="AM90" s="5"/>
      <c r="AN90" s="5"/>
      <c r="AO90" s="5"/>
      <c r="AP90" s="5"/>
      <c r="AQ90" s="48"/>
      <c r="AR90" s="34" t="e">
        <v>#NAME?</v>
      </c>
      <c r="AS90" s="21"/>
      <c r="AT90" s="5"/>
      <c r="AU90" s="5"/>
      <c r="AV90" s="5"/>
      <c r="AW90" s="5"/>
      <c r="AX90" s="5"/>
      <c r="AY90" s="16"/>
      <c r="AZ90" s="33" t="e">
        <v>#NAME?</v>
      </c>
      <c r="BA90" s="21"/>
      <c r="BB90" s="5"/>
      <c r="BC90" s="5"/>
      <c r="BD90" s="5"/>
      <c r="BE90" s="5"/>
      <c r="BF90" s="48"/>
      <c r="BG90" s="54" t="e">
        <v>#NAME?</v>
      </c>
      <c r="BH90" s="55"/>
      <c r="BI90" s="3"/>
    </row>
    <row r="91" spans="1:61" ht="12" customHeight="1">
      <c r="A91" s="217"/>
      <c r="B91" s="218"/>
      <c r="C91" s="13" t="s">
        <v>76</v>
      </c>
      <c r="D91" s="245"/>
      <c r="E91" s="246"/>
      <c r="F91" s="246"/>
      <c r="G91" s="246"/>
      <c r="H91" s="246"/>
      <c r="I91" s="246"/>
      <c r="J91" s="246"/>
      <c r="K91" s="246"/>
      <c r="L91" s="246"/>
      <c r="M91" s="246"/>
      <c r="N91" s="246"/>
      <c r="O91" s="246"/>
      <c r="P91" s="246"/>
      <c r="Q91" s="292">
        <v>-4.7630262999999999</v>
      </c>
      <c r="R91" s="246">
        <v>-4.9403831</v>
      </c>
      <c r="S91" s="246">
        <v>-3.9248964000000002</v>
      </c>
      <c r="T91" s="246">
        <v>-0.697465</v>
      </c>
      <c r="U91" s="246">
        <v>3.2977002999999998</v>
      </c>
      <c r="V91" s="246">
        <v>1.6898029000000001</v>
      </c>
      <c r="W91" s="246">
        <v>1.1701608999999999</v>
      </c>
      <c r="X91" s="246">
        <v>1.4004835</v>
      </c>
      <c r="Y91" s="636">
        <v>0.7733063</v>
      </c>
      <c r="Z91" s="34" t="e">
        <v>#NAME?</v>
      </c>
      <c r="AA91" s="21">
        <v>-5.1428624999999997</v>
      </c>
      <c r="AB91" s="5">
        <v>-4.4122313000000002</v>
      </c>
      <c r="AC91" s="5">
        <v>-0.80387719999999996</v>
      </c>
      <c r="AD91" s="5">
        <v>3.0476711000000001</v>
      </c>
      <c r="AE91" s="5">
        <v>1.6756618000000001</v>
      </c>
      <c r="AF91" s="5">
        <v>0.18085019999999999</v>
      </c>
      <c r="AG91" s="5">
        <v>-1.2557307</v>
      </c>
      <c r="AH91" s="16">
        <v>-1.7967831000000001</v>
      </c>
      <c r="AI91" s="34" t="e">
        <v>#NAME?</v>
      </c>
      <c r="AJ91" s="21"/>
      <c r="AK91" s="5"/>
      <c r="AL91" s="5"/>
      <c r="AM91" s="5"/>
      <c r="AN91" s="5"/>
      <c r="AO91" s="5"/>
      <c r="AP91" s="5"/>
      <c r="AQ91" s="48"/>
      <c r="AR91" s="34" t="e">
        <v>#NAME?</v>
      </c>
      <c r="AS91" s="21"/>
      <c r="AT91" s="5"/>
      <c r="AU91" s="5"/>
      <c r="AV91" s="5"/>
      <c r="AW91" s="5"/>
      <c r="AX91" s="5"/>
      <c r="AY91" s="16"/>
      <c r="AZ91" s="33" t="e">
        <v>#NAME?</v>
      </c>
      <c r="BA91" s="21"/>
      <c r="BB91" s="5"/>
      <c r="BC91" s="5"/>
      <c r="BD91" s="5"/>
      <c r="BE91" s="5"/>
      <c r="BF91" s="48"/>
      <c r="BG91" s="54" t="e">
        <v>#NAME?</v>
      </c>
      <c r="BH91" s="55"/>
      <c r="BI91" s="3"/>
    </row>
    <row r="92" spans="1:61" ht="12" customHeight="1">
      <c r="A92" s="217"/>
      <c r="B92" s="218"/>
      <c r="C92" s="13" t="s">
        <v>91</v>
      </c>
      <c r="D92" s="245"/>
      <c r="E92" s="246"/>
      <c r="F92" s="246"/>
      <c r="G92" s="246"/>
      <c r="H92" s="246"/>
      <c r="I92" s="246"/>
      <c r="J92" s="246"/>
      <c r="K92" s="246"/>
      <c r="L92" s="246"/>
      <c r="M92" s="246"/>
      <c r="N92" s="246"/>
      <c r="O92" s="246"/>
      <c r="P92" s="246"/>
      <c r="Q92" s="292">
        <v>-2.3076615999999999</v>
      </c>
      <c r="R92" s="246">
        <v>-2.0512342000000001</v>
      </c>
      <c r="S92" s="246">
        <v>-0.3586471</v>
      </c>
      <c r="T92" s="246">
        <v>-0.9353477</v>
      </c>
      <c r="U92" s="246">
        <v>-1.055747</v>
      </c>
      <c r="V92" s="246">
        <v>-1.508551</v>
      </c>
      <c r="W92" s="246">
        <v>-0.26153779999999999</v>
      </c>
      <c r="X92" s="246">
        <v>-1.243512</v>
      </c>
      <c r="Y92" s="636">
        <v>-1.8697550999999999</v>
      </c>
      <c r="Z92" s="34" t="e">
        <v>#NAME?</v>
      </c>
      <c r="AA92" s="21">
        <v>-1.3649830999999999</v>
      </c>
      <c r="AB92" s="5">
        <v>-0.14659249999999999</v>
      </c>
      <c r="AC92" s="5">
        <v>-1.0099472</v>
      </c>
      <c r="AD92" s="5">
        <v>-1.6239007000000001</v>
      </c>
      <c r="AE92" s="5">
        <v>-1.8419274000000001</v>
      </c>
      <c r="AF92" s="5">
        <v>-1.45228</v>
      </c>
      <c r="AG92" s="5">
        <v>-1.6542176</v>
      </c>
      <c r="AH92" s="16">
        <v>-1.6123637</v>
      </c>
      <c r="AI92" s="34" t="e">
        <v>#NAME?</v>
      </c>
      <c r="AJ92" s="21"/>
      <c r="AK92" s="5"/>
      <c r="AL92" s="5"/>
      <c r="AM92" s="5"/>
      <c r="AN92" s="5"/>
      <c r="AO92" s="5"/>
      <c r="AP92" s="5"/>
      <c r="AQ92" s="48"/>
      <c r="AR92" s="34" t="e">
        <v>#NAME?</v>
      </c>
      <c r="AS92" s="21"/>
      <c r="AT92" s="5"/>
      <c r="AU92" s="5"/>
      <c r="AV92" s="5"/>
      <c r="AW92" s="5"/>
      <c r="AX92" s="5"/>
      <c r="AY92" s="16"/>
      <c r="AZ92" s="33" t="e">
        <v>#NAME?</v>
      </c>
      <c r="BA92" s="21"/>
      <c r="BB92" s="5"/>
      <c r="BC92" s="5"/>
      <c r="BD92" s="5"/>
      <c r="BE92" s="5"/>
      <c r="BF92" s="48"/>
      <c r="BG92" s="54" t="e">
        <v>#NAME?</v>
      </c>
      <c r="BH92" s="55"/>
      <c r="BI92" s="3"/>
    </row>
    <row r="93" spans="1:61" ht="12" customHeight="1">
      <c r="A93" s="217"/>
      <c r="B93" s="218"/>
      <c r="C93" s="13" t="s">
        <v>92</v>
      </c>
      <c r="D93" s="245"/>
      <c r="E93" s="246"/>
      <c r="F93" s="246"/>
      <c r="G93" s="246"/>
      <c r="H93" s="246"/>
      <c r="I93" s="246"/>
      <c r="J93" s="246"/>
      <c r="K93" s="246"/>
      <c r="L93" s="246"/>
      <c r="M93" s="246"/>
      <c r="N93" s="246"/>
      <c r="O93" s="246"/>
      <c r="P93" s="246"/>
      <c r="Q93" s="292">
        <v>-3.0727107</v>
      </c>
      <c r="R93" s="246">
        <v>-3.3466461000000001</v>
      </c>
      <c r="S93" s="246">
        <v>-2.3172391999999999</v>
      </c>
      <c r="T93" s="246">
        <v>-1.9365877</v>
      </c>
      <c r="U93" s="246">
        <v>-1.3524111000000001</v>
      </c>
      <c r="V93" s="246">
        <v>-0.70274080000000005</v>
      </c>
      <c r="W93" s="246">
        <v>-0.34385169999999998</v>
      </c>
      <c r="X93" s="246">
        <v>-0.60118240000000001</v>
      </c>
      <c r="Y93" s="636">
        <v>-0.65115639999999997</v>
      </c>
      <c r="Z93" s="34" t="e">
        <v>#NAME?</v>
      </c>
      <c r="AA93" s="21">
        <v>-3.4607526000000002</v>
      </c>
      <c r="AB93" s="5">
        <v>-2.4293958</v>
      </c>
      <c r="AC93" s="5">
        <v>-2.0476044</v>
      </c>
      <c r="AD93" s="5">
        <v>-1.5161757</v>
      </c>
      <c r="AE93" s="5">
        <v>-0.66507510000000003</v>
      </c>
      <c r="AF93" s="5">
        <v>-0.94129419999999997</v>
      </c>
      <c r="AG93" s="5">
        <v>-1.3874001</v>
      </c>
      <c r="AH93" s="16">
        <v>-1.4771517000000001</v>
      </c>
      <c r="AI93" s="34" t="e">
        <v>#NAME?</v>
      </c>
      <c r="AJ93" s="21"/>
      <c r="AK93" s="5"/>
      <c r="AL93" s="5"/>
      <c r="AM93" s="5"/>
      <c r="AN93" s="5"/>
      <c r="AO93" s="5"/>
      <c r="AP93" s="5"/>
      <c r="AQ93" s="48"/>
      <c r="AR93" s="34" t="e">
        <v>#NAME?</v>
      </c>
      <c r="AS93" s="21"/>
      <c r="AT93" s="5"/>
      <c r="AU93" s="5"/>
      <c r="AV93" s="5"/>
      <c r="AW93" s="5"/>
      <c r="AX93" s="5"/>
      <c r="AY93" s="16"/>
      <c r="AZ93" s="33" t="e">
        <v>#NAME?</v>
      </c>
      <c r="BA93" s="21"/>
      <c r="BB93" s="5"/>
      <c r="BC93" s="5"/>
      <c r="BD93" s="5"/>
      <c r="BE93" s="5"/>
      <c r="BF93" s="48"/>
      <c r="BG93" s="54" t="e">
        <v>#NAME?</v>
      </c>
      <c r="BH93" s="55"/>
      <c r="BI93" s="3"/>
    </row>
    <row r="94" spans="1:61" ht="12" customHeight="1">
      <c r="A94" s="217"/>
      <c r="B94" s="218"/>
      <c r="C94" s="13" t="s">
        <v>77</v>
      </c>
      <c r="D94" s="245"/>
      <c r="E94" s="246"/>
      <c r="F94" s="246"/>
      <c r="G94" s="246"/>
      <c r="H94" s="246"/>
      <c r="I94" s="246"/>
      <c r="J94" s="246"/>
      <c r="K94" s="246"/>
      <c r="L94" s="246"/>
      <c r="M94" s="246"/>
      <c r="N94" s="246"/>
      <c r="O94" s="246"/>
      <c r="P94" s="246"/>
      <c r="Q94" s="292">
        <v>0.5204974</v>
      </c>
      <c r="R94" s="246">
        <v>1.5591957999999999</v>
      </c>
      <c r="S94" s="246">
        <v>2.6319959000000002</v>
      </c>
      <c r="T94" s="246">
        <v>2.8100801</v>
      </c>
      <c r="U94" s="246">
        <v>1.9496017999999999</v>
      </c>
      <c r="V94" s="246">
        <v>1.6118087000000001</v>
      </c>
      <c r="W94" s="246">
        <v>1.8108888999999999</v>
      </c>
      <c r="X94" s="246">
        <v>1.8459781</v>
      </c>
      <c r="Y94" s="636">
        <v>0.79058550000000005</v>
      </c>
      <c r="Z94" s="34" t="e">
        <v>#NAME?</v>
      </c>
      <c r="AA94" s="21">
        <v>1.7668229</v>
      </c>
      <c r="AB94" s="5">
        <v>2.6800551000000001</v>
      </c>
      <c r="AC94" s="5">
        <v>2.6093784000000002</v>
      </c>
      <c r="AD94" s="5">
        <v>2.4629401999999998</v>
      </c>
      <c r="AE94" s="5">
        <v>2.2189752</v>
      </c>
      <c r="AF94" s="5">
        <v>1.9048966000000001</v>
      </c>
      <c r="AG94" s="5">
        <v>0.40420260000000002</v>
      </c>
      <c r="AH94" s="16">
        <v>0.38810919999999999</v>
      </c>
      <c r="AI94" s="34" t="e">
        <v>#NAME?</v>
      </c>
      <c r="AJ94" s="21"/>
      <c r="AK94" s="5"/>
      <c r="AL94" s="5"/>
      <c r="AM94" s="5"/>
      <c r="AN94" s="5"/>
      <c r="AO94" s="5"/>
      <c r="AP94" s="5"/>
      <c r="AQ94" s="48"/>
      <c r="AR94" s="34" t="e">
        <v>#NAME?</v>
      </c>
      <c r="AS94" s="21"/>
      <c r="AT94" s="5"/>
      <c r="AU94" s="5"/>
      <c r="AV94" s="5"/>
      <c r="AW94" s="5"/>
      <c r="AX94" s="5"/>
      <c r="AY94" s="16"/>
      <c r="AZ94" s="33" t="e">
        <v>#NAME?</v>
      </c>
      <c r="BA94" s="21"/>
      <c r="BB94" s="5"/>
      <c r="BC94" s="5"/>
      <c r="BD94" s="5"/>
      <c r="BE94" s="5"/>
      <c r="BF94" s="48"/>
      <c r="BG94" s="54" t="e">
        <v>#NAME?</v>
      </c>
      <c r="BH94" s="55"/>
      <c r="BI94" s="3"/>
    </row>
    <row r="95" spans="1:61" ht="12" customHeight="1">
      <c r="A95" s="217"/>
      <c r="B95" s="218"/>
      <c r="C95" s="13" t="s">
        <v>78</v>
      </c>
      <c r="D95" s="245"/>
      <c r="E95" s="246"/>
      <c r="F95" s="246"/>
      <c r="G95" s="246"/>
      <c r="H95" s="246"/>
      <c r="I95" s="246"/>
      <c r="J95" s="246"/>
      <c r="K95" s="246"/>
      <c r="L95" s="246"/>
      <c r="M95" s="246"/>
      <c r="N95" s="246"/>
      <c r="O95" s="246"/>
      <c r="P95" s="246"/>
      <c r="Q95" s="292">
        <v>-3.0505697000000001</v>
      </c>
      <c r="R95" s="246">
        <v>-1.9316589</v>
      </c>
      <c r="S95" s="246">
        <v>-2.6604136999999999</v>
      </c>
      <c r="T95" s="246">
        <v>-1.6605957</v>
      </c>
      <c r="U95" s="246">
        <v>-2.6167592000000002</v>
      </c>
      <c r="V95" s="246">
        <v>-2.4930870999999999</v>
      </c>
      <c r="W95" s="246">
        <v>0.54573850000000002</v>
      </c>
      <c r="X95" s="246">
        <v>3.5295111000000001</v>
      </c>
      <c r="Y95" s="636">
        <v>0.63505199999999995</v>
      </c>
      <c r="Z95" s="34" t="e">
        <v>#NAME?</v>
      </c>
      <c r="AA95" s="21">
        <v>-2.4750812999999998</v>
      </c>
      <c r="AB95" s="5">
        <v>-3.4915371999999998</v>
      </c>
      <c r="AC95" s="5">
        <v>-2.8917087000000001</v>
      </c>
      <c r="AD95" s="5">
        <v>-2.8032262999999999</v>
      </c>
      <c r="AE95" s="5">
        <v>-2.2035399999999998</v>
      </c>
      <c r="AF95" s="5">
        <v>-1.1495119</v>
      </c>
      <c r="AG95" s="5">
        <v>-0.71788569999999996</v>
      </c>
      <c r="AH95" s="16">
        <v>-0.50152719999999995</v>
      </c>
      <c r="AI95" s="34" t="e">
        <v>#NAME?</v>
      </c>
      <c r="AJ95" s="21"/>
      <c r="AK95" s="5"/>
      <c r="AL95" s="5"/>
      <c r="AM95" s="5"/>
      <c r="AN95" s="5"/>
      <c r="AO95" s="5"/>
      <c r="AP95" s="5"/>
      <c r="AQ95" s="48"/>
      <c r="AR95" s="34" t="e">
        <v>#NAME?</v>
      </c>
      <c r="AS95" s="21"/>
      <c r="AT95" s="5"/>
      <c r="AU95" s="5"/>
      <c r="AV95" s="5"/>
      <c r="AW95" s="5"/>
      <c r="AX95" s="5"/>
      <c r="AY95" s="16"/>
      <c r="AZ95" s="33" t="e">
        <v>#NAME?</v>
      </c>
      <c r="BA95" s="21"/>
      <c r="BB95" s="5"/>
      <c r="BC95" s="5"/>
      <c r="BD95" s="5"/>
      <c r="BE95" s="5"/>
      <c r="BF95" s="48"/>
      <c r="BG95" s="54" t="e">
        <v>#NAME?</v>
      </c>
      <c r="BH95" s="55"/>
      <c r="BI95" s="3"/>
    </row>
    <row r="96" spans="1:61" ht="12" customHeight="1">
      <c r="A96" s="217"/>
      <c r="B96" s="218"/>
      <c r="C96" s="13" t="s">
        <v>79</v>
      </c>
      <c r="D96" s="245"/>
      <c r="E96" s="246"/>
      <c r="F96" s="246"/>
      <c r="G96" s="246"/>
      <c r="H96" s="246"/>
      <c r="I96" s="246"/>
      <c r="J96" s="246"/>
      <c r="K96" s="246"/>
      <c r="L96" s="246"/>
      <c r="M96" s="246"/>
      <c r="N96" s="246"/>
      <c r="O96" s="246"/>
      <c r="P96" s="246"/>
      <c r="Q96" s="292">
        <v>-3.4752979000000002</v>
      </c>
      <c r="R96" s="246">
        <v>-3.4490348000000002</v>
      </c>
      <c r="S96" s="246">
        <v>-2.0338946999999998</v>
      </c>
      <c r="T96" s="246">
        <v>-0.7470407</v>
      </c>
      <c r="U96" s="246">
        <v>-0.36437540000000002</v>
      </c>
      <c r="V96" s="246">
        <v>-0.9099391</v>
      </c>
      <c r="W96" s="246">
        <v>0.81353419999999999</v>
      </c>
      <c r="X96" s="246">
        <v>0.51597380000000004</v>
      </c>
      <c r="Y96" s="636">
        <v>-9.9366499999999996E-2</v>
      </c>
      <c r="Z96" s="34" t="e">
        <v>#NAME?</v>
      </c>
      <c r="AA96" s="21">
        <v>-3.5022077999999999</v>
      </c>
      <c r="AB96" s="5">
        <v>-2.1469415999999999</v>
      </c>
      <c r="AC96" s="5">
        <v>-0.95126440000000001</v>
      </c>
      <c r="AD96" s="5">
        <v>-0.71117189999999997</v>
      </c>
      <c r="AE96" s="5">
        <v>-1.172031</v>
      </c>
      <c r="AF96" s="5">
        <v>-0.51842679999999997</v>
      </c>
      <c r="AG96" s="5">
        <v>-0.2258406</v>
      </c>
      <c r="AH96" s="16">
        <v>-3.8867100000000002E-2</v>
      </c>
      <c r="AI96" s="34" t="e">
        <v>#NAME?</v>
      </c>
      <c r="AJ96" s="21"/>
      <c r="AK96" s="5"/>
      <c r="AL96" s="5"/>
      <c r="AM96" s="5"/>
      <c r="AN96" s="5"/>
      <c r="AO96" s="5"/>
      <c r="AP96" s="5"/>
      <c r="AQ96" s="48"/>
      <c r="AR96" s="34" t="e">
        <v>#NAME?</v>
      </c>
      <c r="AS96" s="21"/>
      <c r="AT96" s="5"/>
      <c r="AU96" s="5"/>
      <c r="AV96" s="5"/>
      <c r="AW96" s="5"/>
      <c r="AX96" s="5"/>
      <c r="AY96" s="16"/>
      <c r="AZ96" s="33" t="e">
        <v>#NAME?</v>
      </c>
      <c r="BA96" s="21"/>
      <c r="BB96" s="5"/>
      <c r="BC96" s="5"/>
      <c r="BD96" s="5"/>
      <c r="BE96" s="5"/>
      <c r="BF96" s="48"/>
      <c r="BG96" s="54" t="e">
        <v>#NAME?</v>
      </c>
      <c r="BH96" s="55"/>
      <c r="BI96" s="3"/>
    </row>
    <row r="97" spans="1:61" ht="12" customHeight="1">
      <c r="A97" s="217"/>
      <c r="B97" s="218"/>
      <c r="C97" s="13" t="s">
        <v>80</v>
      </c>
      <c r="D97" s="245"/>
      <c r="E97" s="246"/>
      <c r="F97" s="246"/>
      <c r="G97" s="246"/>
      <c r="H97" s="246"/>
      <c r="I97" s="246"/>
      <c r="J97" s="246"/>
      <c r="K97" s="246"/>
      <c r="L97" s="246"/>
      <c r="M97" s="246"/>
      <c r="N97" s="246"/>
      <c r="O97" s="246"/>
      <c r="P97" s="246"/>
      <c r="Q97" s="292">
        <v>-3.1912904000000002</v>
      </c>
      <c r="R97" s="246">
        <v>-2.5692487000000002</v>
      </c>
      <c r="S97" s="246">
        <v>-1.8504874</v>
      </c>
      <c r="T97" s="246">
        <v>-1.7057572000000001</v>
      </c>
      <c r="U97" s="246">
        <v>-0.72190379999999998</v>
      </c>
      <c r="V97" s="246">
        <v>-9.0314699999999998E-2</v>
      </c>
      <c r="W97" s="246">
        <v>-0.86744010000000005</v>
      </c>
      <c r="X97" s="246">
        <v>-0.59976430000000003</v>
      </c>
      <c r="Y97" s="636">
        <v>-0.79042480000000004</v>
      </c>
      <c r="Z97" s="34" t="e">
        <v>#NAME?</v>
      </c>
      <c r="AA97" s="21">
        <v>-2.5626642999999998</v>
      </c>
      <c r="AB97" s="5">
        <v>-1.8695538</v>
      </c>
      <c r="AC97" s="5">
        <v>-1.1741747</v>
      </c>
      <c r="AD97" s="5">
        <v>-0.74381470000000005</v>
      </c>
      <c r="AE97" s="5">
        <v>-6.3257000000000001E-3</v>
      </c>
      <c r="AF97" s="5">
        <v>-0.9688078</v>
      </c>
      <c r="AG97" s="5">
        <v>-0.90982490000000005</v>
      </c>
      <c r="AH97" s="16">
        <v>-0.97045210000000004</v>
      </c>
      <c r="AI97" s="34" t="e">
        <v>#NAME?</v>
      </c>
      <c r="AJ97" s="21"/>
      <c r="AK97" s="5"/>
      <c r="AL97" s="5"/>
      <c r="AM97" s="5"/>
      <c r="AN97" s="5"/>
      <c r="AO97" s="5"/>
      <c r="AP97" s="5"/>
      <c r="AQ97" s="48"/>
      <c r="AR97" s="34" t="e">
        <v>#NAME?</v>
      </c>
      <c r="AS97" s="21"/>
      <c r="AT97" s="5"/>
      <c r="AU97" s="5"/>
      <c r="AV97" s="5"/>
      <c r="AW97" s="5"/>
      <c r="AX97" s="5"/>
      <c r="AY97" s="16"/>
      <c r="AZ97" s="33" t="e">
        <v>#NAME?</v>
      </c>
      <c r="BA97" s="21"/>
      <c r="BB97" s="5"/>
      <c r="BC97" s="5"/>
      <c r="BD97" s="5"/>
      <c r="BE97" s="5"/>
      <c r="BF97" s="48"/>
      <c r="BG97" s="54" t="e">
        <v>#NAME?</v>
      </c>
      <c r="BH97" s="55"/>
      <c r="BI97" s="3"/>
    </row>
    <row r="98" spans="1:61" ht="12" customHeight="1">
      <c r="A98" s="217"/>
      <c r="B98" s="218"/>
      <c r="C98" s="13" t="s">
        <v>81</v>
      </c>
      <c r="D98" s="245"/>
      <c r="E98" s="246"/>
      <c r="F98" s="246"/>
      <c r="G98" s="246"/>
      <c r="H98" s="246"/>
      <c r="I98" s="246"/>
      <c r="J98" s="246"/>
      <c r="K98" s="246"/>
      <c r="L98" s="246"/>
      <c r="M98" s="246"/>
      <c r="N98" s="246"/>
      <c r="O98" s="246"/>
      <c r="P98" s="246"/>
      <c r="Q98" s="292">
        <v>-8.4971785000000004</v>
      </c>
      <c r="R98" s="246">
        <v>-6.6660123000000002</v>
      </c>
      <c r="S98" s="246">
        <v>-3.6275179999999998</v>
      </c>
      <c r="T98" s="246">
        <v>-3.0516421</v>
      </c>
      <c r="U98" s="246">
        <v>-1.7803608</v>
      </c>
      <c r="V98" s="246">
        <v>-2.3279404000000001</v>
      </c>
      <c r="W98" s="246">
        <v>-1.9533094</v>
      </c>
      <c r="X98" s="246">
        <v>-1.0519643000000001</v>
      </c>
      <c r="Y98" s="636">
        <v>-1.0544530000000001</v>
      </c>
      <c r="Z98" s="34" t="e">
        <v>#NAME?</v>
      </c>
      <c r="AA98" s="21">
        <v>-6.6042927999999996</v>
      </c>
      <c r="AB98" s="5">
        <v>-3.5025160999999998</v>
      </c>
      <c r="AC98" s="5">
        <v>-2.9738337000000001</v>
      </c>
      <c r="AD98" s="5">
        <v>-1.8640246</v>
      </c>
      <c r="AE98" s="5">
        <v>-2.3020277999999998</v>
      </c>
      <c r="AF98" s="5">
        <v>-2.3566305999999999</v>
      </c>
      <c r="AG98" s="5">
        <v>-2.3916990999999999</v>
      </c>
      <c r="AH98" s="16">
        <v>-2.7386596999999999</v>
      </c>
      <c r="AI98" s="34" t="e">
        <v>#NAME?</v>
      </c>
      <c r="AJ98" s="21"/>
      <c r="AK98" s="5"/>
      <c r="AL98" s="5"/>
      <c r="AM98" s="5"/>
      <c r="AN98" s="5"/>
      <c r="AO98" s="5"/>
      <c r="AP98" s="5"/>
      <c r="AQ98" s="48"/>
      <c r="AR98" s="34" t="e">
        <v>#NAME?</v>
      </c>
      <c r="AS98" s="21"/>
      <c r="AT98" s="5"/>
      <c r="AU98" s="5"/>
      <c r="AV98" s="5"/>
      <c r="AW98" s="5"/>
      <c r="AX98" s="5"/>
      <c r="AY98" s="16"/>
      <c r="AZ98" s="33" t="e">
        <v>#NAME?</v>
      </c>
      <c r="BA98" s="21"/>
      <c r="BB98" s="5"/>
      <c r="BC98" s="5"/>
      <c r="BD98" s="5"/>
      <c r="BE98" s="5"/>
      <c r="BF98" s="48"/>
      <c r="BG98" s="54" t="e">
        <v>#NAME?</v>
      </c>
      <c r="BH98" s="55"/>
      <c r="BI98" s="3"/>
    </row>
    <row r="99" spans="1:61" ht="12" customHeight="1">
      <c r="A99" s="217"/>
      <c r="B99" s="218"/>
      <c r="C99" s="13" t="s">
        <v>82</v>
      </c>
      <c r="D99" s="245"/>
      <c r="E99" s="246"/>
      <c r="F99" s="246"/>
      <c r="G99" s="246"/>
      <c r="H99" s="246"/>
      <c r="I99" s="246"/>
      <c r="J99" s="246"/>
      <c r="K99" s="246"/>
      <c r="L99" s="246"/>
      <c r="M99" s="246"/>
      <c r="N99" s="246"/>
      <c r="O99" s="246"/>
      <c r="P99" s="246"/>
      <c r="Q99" s="292">
        <v>-4.2688052000000001</v>
      </c>
      <c r="R99" s="246">
        <v>-4.4910715000000003</v>
      </c>
      <c r="S99" s="246">
        <v>-1.5677124</v>
      </c>
      <c r="T99" s="246">
        <v>-1.2137382000000001</v>
      </c>
      <c r="U99" s="246">
        <v>-2.0732392000000002</v>
      </c>
      <c r="V99" s="246">
        <v>-1.3468990999999999</v>
      </c>
      <c r="W99" s="246">
        <v>-1.1205548000000001</v>
      </c>
      <c r="X99" s="246">
        <v>-0.55392960000000002</v>
      </c>
      <c r="Y99" s="636">
        <v>-1.052397</v>
      </c>
      <c r="Z99" s="34" t="e">
        <v>#NAME?</v>
      </c>
      <c r="AA99" s="21">
        <v>-4.6888795999999999</v>
      </c>
      <c r="AB99" s="5">
        <v>-1.8717889999999999</v>
      </c>
      <c r="AC99" s="5">
        <v>-1.8918229</v>
      </c>
      <c r="AD99" s="5">
        <v>-2.4609217999999999</v>
      </c>
      <c r="AE99" s="5">
        <v>-1.8880144000000001</v>
      </c>
      <c r="AF99" s="5">
        <v>-2.1224755000000002</v>
      </c>
      <c r="AG99" s="5">
        <v>-2.2777937000000001</v>
      </c>
      <c r="AH99" s="16">
        <v>-2.2368652999999998</v>
      </c>
      <c r="AI99" s="34" t="e">
        <v>#NAME?</v>
      </c>
      <c r="AJ99" s="21"/>
      <c r="AK99" s="5"/>
      <c r="AL99" s="5"/>
      <c r="AM99" s="5"/>
      <c r="AN99" s="5"/>
      <c r="AO99" s="5"/>
      <c r="AP99" s="5"/>
      <c r="AQ99" s="48"/>
      <c r="AR99" s="34" t="e">
        <v>#NAME?</v>
      </c>
      <c r="AS99" s="21"/>
      <c r="AT99" s="5"/>
      <c r="AU99" s="5"/>
      <c r="AV99" s="5"/>
      <c r="AW99" s="5"/>
      <c r="AX99" s="5"/>
      <c r="AY99" s="16"/>
      <c r="AZ99" s="33" t="e">
        <v>#NAME?</v>
      </c>
      <c r="BA99" s="21"/>
      <c r="BB99" s="5"/>
      <c r="BC99" s="5"/>
      <c r="BD99" s="5"/>
      <c r="BE99" s="5"/>
      <c r="BF99" s="48"/>
      <c r="BG99" s="54" t="e">
        <v>#NAME?</v>
      </c>
      <c r="BH99" s="55"/>
      <c r="BI99" s="3"/>
    </row>
    <row r="100" spans="1:61" ht="12" customHeight="1">
      <c r="A100" s="217"/>
      <c r="B100" s="218"/>
      <c r="C100" s="13" t="s">
        <v>83</v>
      </c>
      <c r="D100" s="245"/>
      <c r="E100" s="246"/>
      <c r="F100" s="246"/>
      <c r="G100" s="246"/>
      <c r="H100" s="246"/>
      <c r="I100" s="246"/>
      <c r="J100" s="246"/>
      <c r="K100" s="246"/>
      <c r="L100" s="246"/>
      <c r="M100" s="246"/>
      <c r="N100" s="246"/>
      <c r="O100" s="246"/>
      <c r="P100" s="246"/>
      <c r="Q100" s="292">
        <v>-7.1071968999999999</v>
      </c>
      <c r="R100" s="246">
        <v>-4.1803577000000001</v>
      </c>
      <c r="S100" s="246">
        <v>-3.6050665999999998</v>
      </c>
      <c r="T100" s="246">
        <v>-1.6393787</v>
      </c>
      <c r="U100" s="246">
        <v>-2.1388859999999998</v>
      </c>
      <c r="V100" s="246">
        <v>-2.2171243</v>
      </c>
      <c r="W100" s="246">
        <v>-1.9549936000000001</v>
      </c>
      <c r="X100" s="246">
        <v>-1.0371893000000001</v>
      </c>
      <c r="Y100" s="636">
        <v>-1.1598911999999999</v>
      </c>
      <c r="Z100" s="34" t="e">
        <v>#NAME?</v>
      </c>
      <c r="AA100" s="21">
        <v>-4.2015720999999999</v>
      </c>
      <c r="AB100" s="5">
        <v>-3.6325430999999999</v>
      </c>
      <c r="AC100" s="5">
        <v>-1.6642028</v>
      </c>
      <c r="AD100" s="5">
        <v>-2.1910848000000001</v>
      </c>
      <c r="AE100" s="5">
        <v>-2.2964524000000002</v>
      </c>
      <c r="AF100" s="5">
        <v>-1.9855356</v>
      </c>
      <c r="AG100" s="5">
        <v>-1.4142591</v>
      </c>
      <c r="AH100" s="16">
        <v>-0.65927150000000001</v>
      </c>
      <c r="AI100" s="34" t="e">
        <v>#NAME?</v>
      </c>
      <c r="AJ100" s="21"/>
      <c r="AK100" s="5"/>
      <c r="AL100" s="5"/>
      <c r="AM100" s="5"/>
      <c r="AN100" s="5"/>
      <c r="AO100" s="5"/>
      <c r="AP100" s="5"/>
      <c r="AQ100" s="48"/>
      <c r="AR100" s="34" t="e">
        <v>#NAME?</v>
      </c>
      <c r="AS100" s="21"/>
      <c r="AT100" s="5"/>
      <c r="AU100" s="5"/>
      <c r="AV100" s="5"/>
      <c r="AW100" s="5"/>
      <c r="AX100" s="5"/>
      <c r="AY100" s="16"/>
      <c r="AZ100" s="33" t="e">
        <v>#NAME?</v>
      </c>
      <c r="BA100" s="21"/>
      <c r="BB100" s="5"/>
      <c r="BC100" s="5"/>
      <c r="BD100" s="5"/>
      <c r="BE100" s="5"/>
      <c r="BF100" s="48"/>
      <c r="BG100" s="54" t="e">
        <v>#NAME?</v>
      </c>
      <c r="BH100" s="55"/>
      <c r="BI100" s="3"/>
    </row>
    <row r="101" spans="1:61" ht="12" customHeight="1">
      <c r="A101" s="217"/>
      <c r="B101" s="218"/>
      <c r="C101" s="14" t="s">
        <v>84</v>
      </c>
      <c r="D101" s="245"/>
      <c r="E101" s="246"/>
      <c r="F101" s="246"/>
      <c r="G101" s="246"/>
      <c r="H101" s="246"/>
      <c r="I101" s="246"/>
      <c r="J101" s="246"/>
      <c r="K101" s="246"/>
      <c r="L101" s="246"/>
      <c r="M101" s="246"/>
      <c r="N101" s="246"/>
      <c r="O101" s="246"/>
      <c r="P101" s="246"/>
      <c r="Q101" s="292">
        <v>-1.078471</v>
      </c>
      <c r="R101" s="248">
        <v>-0.84020300000000003</v>
      </c>
      <c r="S101" s="248">
        <v>-1.1249735000000001</v>
      </c>
      <c r="T101" s="248">
        <v>-1.1308543</v>
      </c>
      <c r="U101" s="248">
        <v>-1.5098939</v>
      </c>
      <c r="V101" s="248">
        <v>-0.85479689999999997</v>
      </c>
      <c r="W101" s="248">
        <v>-0.65025940000000004</v>
      </c>
      <c r="X101" s="248">
        <v>-0.1422543</v>
      </c>
      <c r="Y101" s="637">
        <v>-0.81842780000000004</v>
      </c>
      <c r="Z101" s="35" t="e">
        <v>#NAME?</v>
      </c>
      <c r="AA101" s="22">
        <v>-0.92885309999999999</v>
      </c>
      <c r="AB101" s="9">
        <v>-1.2630356</v>
      </c>
      <c r="AC101" s="9">
        <v>-1.3512428999999999</v>
      </c>
      <c r="AD101" s="9">
        <v>-1.7623793999999999</v>
      </c>
      <c r="AE101" s="9">
        <v>-1.3733788</v>
      </c>
      <c r="AF101" s="9">
        <v>-1.3285971000000001</v>
      </c>
      <c r="AG101" s="9">
        <v>-1.6056435</v>
      </c>
      <c r="AH101" s="17">
        <v>-1.4281337000000001</v>
      </c>
      <c r="AI101" s="35" t="e">
        <v>#NAME?</v>
      </c>
      <c r="AJ101" s="22"/>
      <c r="AK101" s="9"/>
      <c r="AL101" s="9"/>
      <c r="AM101" s="9"/>
      <c r="AN101" s="9"/>
      <c r="AO101" s="9"/>
      <c r="AP101" s="9"/>
      <c r="AQ101" s="49"/>
      <c r="AR101" s="35" t="e">
        <v>#NAME?</v>
      </c>
      <c r="AS101" s="22"/>
      <c r="AT101" s="9"/>
      <c r="AU101" s="9"/>
      <c r="AV101" s="9"/>
      <c r="AW101" s="9"/>
      <c r="AX101" s="9"/>
      <c r="AY101" s="17"/>
      <c r="AZ101" s="33" t="e">
        <v>#NAME?</v>
      </c>
      <c r="BA101" s="22"/>
      <c r="BB101" s="9"/>
      <c r="BC101" s="9"/>
      <c r="BD101" s="9"/>
      <c r="BE101" s="9"/>
      <c r="BF101" s="49"/>
      <c r="BG101" s="54" t="e">
        <v>#NAME?</v>
      </c>
      <c r="BH101" s="55"/>
      <c r="BI101" s="3"/>
    </row>
    <row r="102" spans="1:61" ht="12" customHeight="1">
      <c r="A102" s="217"/>
      <c r="B102" s="218"/>
      <c r="C102" s="57" t="s">
        <v>85</v>
      </c>
      <c r="D102" s="285"/>
      <c r="E102" s="288"/>
      <c r="F102" s="288"/>
      <c r="G102" s="288"/>
      <c r="H102" s="288"/>
      <c r="I102" s="288"/>
      <c r="J102" s="288"/>
      <c r="K102" s="288"/>
      <c r="L102" s="288"/>
      <c r="M102" s="288"/>
      <c r="N102" s="288"/>
      <c r="O102" s="288"/>
      <c r="P102" s="288"/>
      <c r="Q102" s="294">
        <v>-4.2271548000000001</v>
      </c>
      <c r="R102" s="250">
        <v>-3.5243077</v>
      </c>
      <c r="S102" s="250">
        <v>-2.0356614999999998</v>
      </c>
      <c r="T102" s="250">
        <v>-1.2579662</v>
      </c>
      <c r="U102" s="250">
        <v>-0.85992389999999996</v>
      </c>
      <c r="V102" s="250">
        <v>-0.80424459999999998</v>
      </c>
      <c r="W102" s="250">
        <v>-0.8329666</v>
      </c>
      <c r="X102" s="250">
        <v>-0.55984040000000002</v>
      </c>
      <c r="Y102" s="638">
        <v>-0.80276159999999996</v>
      </c>
      <c r="Z102" s="36" t="e">
        <v>#NAME?</v>
      </c>
      <c r="AA102" s="23">
        <v>-3.590398</v>
      </c>
      <c r="AB102" s="10">
        <v>-2.1039542</v>
      </c>
      <c r="AC102" s="10">
        <v>-1.3800422999999999</v>
      </c>
      <c r="AD102" s="10">
        <v>-1.0769717000000001</v>
      </c>
      <c r="AE102" s="10">
        <v>-1.0365228</v>
      </c>
      <c r="AF102" s="10">
        <v>-1.2399692</v>
      </c>
      <c r="AG102" s="10">
        <v>-1.2753019000000001</v>
      </c>
      <c r="AH102" s="18">
        <v>-1.3421569</v>
      </c>
      <c r="AI102" s="36" t="e">
        <v>#NAME?</v>
      </c>
      <c r="AJ102" s="23"/>
      <c r="AK102" s="10"/>
      <c r="AL102" s="10"/>
      <c r="AM102" s="10"/>
      <c r="AN102" s="10"/>
      <c r="AO102" s="10"/>
      <c r="AP102" s="10"/>
      <c r="AQ102" s="50"/>
      <c r="AR102" s="36" t="e">
        <v>#NAME?</v>
      </c>
      <c r="AS102" s="23"/>
      <c r="AT102" s="10"/>
      <c r="AU102" s="10"/>
      <c r="AV102" s="10"/>
      <c r="AW102" s="10"/>
      <c r="AX102" s="10"/>
      <c r="AY102" s="18"/>
      <c r="AZ102" s="207" t="s">
        <v>86</v>
      </c>
      <c r="BA102" s="10" t="s">
        <v>86</v>
      </c>
      <c r="BB102" s="10" t="s">
        <v>86</v>
      </c>
      <c r="BC102" s="10" t="s">
        <v>86</v>
      </c>
      <c r="BD102" s="10" t="s">
        <v>86</v>
      </c>
      <c r="BE102" s="10" t="s">
        <v>86</v>
      </c>
      <c r="BF102" s="50" t="s">
        <v>86</v>
      </c>
      <c r="BG102" s="54" t="e">
        <v>#NAME?</v>
      </c>
      <c r="BH102" s="55"/>
      <c r="BI102" s="3"/>
    </row>
    <row r="103" spans="1:61" ht="12" customHeight="1">
      <c r="A103" s="217"/>
      <c r="B103" s="218"/>
      <c r="C103" s="12" t="s">
        <v>87</v>
      </c>
      <c r="D103" s="245"/>
      <c r="E103" s="246"/>
      <c r="F103" s="246"/>
      <c r="G103" s="246"/>
      <c r="H103" s="246"/>
      <c r="I103" s="246"/>
      <c r="J103" s="246"/>
      <c r="K103" s="246"/>
      <c r="L103" s="246"/>
      <c r="M103" s="246"/>
      <c r="N103" s="246"/>
      <c r="O103" s="246"/>
      <c r="P103" s="246"/>
      <c r="Q103" s="292">
        <v>-2.6535567000000002</v>
      </c>
      <c r="R103" s="244">
        <v>-2.0297774</v>
      </c>
      <c r="S103" s="244">
        <v>-0.18951770000000001</v>
      </c>
      <c r="T103" s="244">
        <v>-0.1071361</v>
      </c>
      <c r="U103" s="244">
        <v>-1.6845933</v>
      </c>
      <c r="V103" s="244">
        <v>-1.1464757000000001</v>
      </c>
      <c r="W103" s="244">
        <v>0.31707069999999998</v>
      </c>
      <c r="X103" s="244">
        <v>0.90845869999999995</v>
      </c>
      <c r="Y103" s="639">
        <v>0.50855340000000004</v>
      </c>
      <c r="Z103" s="37" t="e">
        <v>#NAME?</v>
      </c>
      <c r="AA103" s="20">
        <v>-2.0545388999999998</v>
      </c>
      <c r="AB103" s="8">
        <v>-0.23297419999999999</v>
      </c>
      <c r="AC103" s="8">
        <v>-0.23357410000000001</v>
      </c>
      <c r="AD103" s="8">
        <v>-1.8225448</v>
      </c>
      <c r="AE103" s="8">
        <v>-1.4353792000000001</v>
      </c>
      <c r="AF103" s="8">
        <v>-0.79144599999999998</v>
      </c>
      <c r="AG103" s="8">
        <v>-0.76283080000000003</v>
      </c>
      <c r="AH103" s="15">
        <v>-0.61653860000000005</v>
      </c>
      <c r="AI103" s="37" t="e">
        <v>#NAME?</v>
      </c>
      <c r="AJ103" s="20"/>
      <c r="AK103" s="8"/>
      <c r="AL103" s="8"/>
      <c r="AM103" s="8"/>
      <c r="AN103" s="8"/>
      <c r="AO103" s="8"/>
      <c r="AP103" s="8"/>
      <c r="AQ103" s="47"/>
      <c r="AR103" s="37"/>
      <c r="AS103" s="20"/>
      <c r="AT103" s="8"/>
      <c r="AU103" s="8"/>
      <c r="AV103" s="8"/>
      <c r="AW103" s="8"/>
      <c r="AX103" s="8"/>
      <c r="AY103" s="15"/>
      <c r="AZ103" s="33" t="e">
        <v>#NAME?</v>
      </c>
      <c r="BA103" s="20"/>
      <c r="BB103" s="8"/>
      <c r="BC103" s="8"/>
      <c r="BD103" s="8"/>
      <c r="BE103" s="8"/>
      <c r="BF103" s="47"/>
      <c r="BG103" s="54" t="e">
        <v>#NAME?</v>
      </c>
      <c r="BH103" s="55"/>
      <c r="BI103" s="3"/>
    </row>
    <row r="104" spans="1:61" ht="12" customHeight="1">
      <c r="A104" s="217"/>
      <c r="B104" s="218"/>
      <c r="C104" s="13" t="s">
        <v>88</v>
      </c>
      <c r="D104" s="245"/>
      <c r="E104" s="246"/>
      <c r="F104" s="246"/>
      <c r="G104" s="246"/>
      <c r="H104" s="246"/>
      <c r="I104" s="246"/>
      <c r="J104" s="246"/>
      <c r="K104" s="246"/>
      <c r="L104" s="246"/>
      <c r="M104" s="246"/>
      <c r="N104" s="246"/>
      <c r="O104" s="246"/>
      <c r="P104" s="246"/>
      <c r="Q104" s="292">
        <v>-3.8686957</v>
      </c>
      <c r="R104" s="246">
        <v>-2.4918002000000001</v>
      </c>
      <c r="S104" s="246">
        <v>-1.4039398000000001</v>
      </c>
      <c r="T104" s="246">
        <v>0.21965699999999999</v>
      </c>
      <c r="U104" s="246">
        <v>-0.65010210000000002</v>
      </c>
      <c r="V104" s="246">
        <v>-0.50645490000000004</v>
      </c>
      <c r="W104" s="246">
        <v>0.95839419999999997</v>
      </c>
      <c r="X104" s="246">
        <v>1.2222961999999999</v>
      </c>
      <c r="Y104" s="636">
        <v>0.8873683</v>
      </c>
      <c r="Z104" s="34" t="e">
        <v>#NAME?</v>
      </c>
      <c r="AA104" s="21">
        <v>-2.5724521</v>
      </c>
      <c r="AB104" s="5">
        <v>-1.4150092999999999</v>
      </c>
      <c r="AC104" s="5">
        <v>0.19802900000000001</v>
      </c>
      <c r="AD104" s="5">
        <v>-0.80232570000000003</v>
      </c>
      <c r="AE104" s="5">
        <v>-0.68903749999999997</v>
      </c>
      <c r="AF104" s="5">
        <v>-1.5952399999999999E-2</v>
      </c>
      <c r="AG104" s="5">
        <v>-0.3726351</v>
      </c>
      <c r="AH104" s="16">
        <v>-0.446357</v>
      </c>
      <c r="AI104" s="34" t="e">
        <v>#NAME?</v>
      </c>
      <c r="AJ104" s="21"/>
      <c r="AK104" s="5"/>
      <c r="AL104" s="5"/>
      <c r="AM104" s="5"/>
      <c r="AN104" s="5"/>
      <c r="AO104" s="5"/>
      <c r="AP104" s="5"/>
      <c r="AQ104" s="48"/>
      <c r="AR104" s="34"/>
      <c r="AS104" s="21"/>
      <c r="AT104" s="5"/>
      <c r="AU104" s="5"/>
      <c r="AV104" s="5"/>
      <c r="AW104" s="5"/>
      <c r="AX104" s="5"/>
      <c r="AY104" s="16"/>
      <c r="AZ104" s="33" t="e">
        <v>#NAME?</v>
      </c>
      <c r="BA104" s="21"/>
      <c r="BB104" s="5"/>
      <c r="BC104" s="5"/>
      <c r="BD104" s="5"/>
      <c r="BE104" s="5"/>
      <c r="BF104" s="48"/>
      <c r="BG104" s="54" t="e">
        <v>#NAME?</v>
      </c>
      <c r="BH104" s="55"/>
      <c r="BI104" s="3"/>
    </row>
    <row r="105" spans="1:61" ht="12" customHeight="1">
      <c r="A105" s="217"/>
      <c r="B105" s="218"/>
      <c r="C105" s="13" t="s">
        <v>89</v>
      </c>
      <c r="D105" s="245"/>
      <c r="E105" s="246"/>
      <c r="F105" s="246"/>
      <c r="G105" s="246"/>
      <c r="H105" s="246"/>
      <c r="I105" s="246"/>
      <c r="J105" s="246"/>
      <c r="K105" s="246"/>
      <c r="L105" s="246"/>
      <c r="M105" s="246"/>
      <c r="N105" s="246"/>
      <c r="O105" s="246"/>
      <c r="P105" s="246"/>
      <c r="Q105" s="292">
        <v>-0.79439490000000001</v>
      </c>
      <c r="R105" s="246">
        <v>-0.55340769999999995</v>
      </c>
      <c r="S105" s="246">
        <v>-0.21876570000000001</v>
      </c>
      <c r="T105" s="246">
        <v>-1.0525892999999999</v>
      </c>
      <c r="U105" s="246">
        <v>-0.73560809999999999</v>
      </c>
      <c r="V105" s="246">
        <v>-1.8105057</v>
      </c>
      <c r="W105" s="246">
        <v>0.31847429999999999</v>
      </c>
      <c r="X105" s="246">
        <v>1.4406052</v>
      </c>
      <c r="Y105" s="636">
        <v>0.3270014</v>
      </c>
      <c r="Z105" s="34" t="e">
        <v>#NAME?</v>
      </c>
      <c r="AA105" s="21">
        <v>-0.58359870000000003</v>
      </c>
      <c r="AB105" s="5">
        <v>-0.22583890000000001</v>
      </c>
      <c r="AC105" s="5">
        <v>-0.39821020000000001</v>
      </c>
      <c r="AD105" s="5">
        <v>5.0122199999999999E-2</v>
      </c>
      <c r="AE105" s="5">
        <v>-1.4912852000000001</v>
      </c>
      <c r="AF105" s="5">
        <v>0.62318700000000005</v>
      </c>
      <c r="AG105" s="5">
        <v>-0.77057129999999996</v>
      </c>
      <c r="AH105" s="16">
        <v>-0.63368630000000004</v>
      </c>
      <c r="AI105" s="34" t="e">
        <v>#NAME?</v>
      </c>
      <c r="AJ105" s="21"/>
      <c r="AK105" s="5"/>
      <c r="AL105" s="5"/>
      <c r="AM105" s="5"/>
      <c r="AN105" s="5"/>
      <c r="AO105" s="5"/>
      <c r="AP105" s="5"/>
      <c r="AQ105" s="48"/>
      <c r="AR105" s="34"/>
      <c r="AS105" s="21"/>
      <c r="AT105" s="5"/>
      <c r="AU105" s="5"/>
      <c r="AV105" s="5"/>
      <c r="AW105" s="5"/>
      <c r="AX105" s="5"/>
      <c r="AY105" s="16"/>
      <c r="AZ105" s="33" t="e">
        <v>#NAME?</v>
      </c>
      <c r="BA105" s="21"/>
      <c r="BB105" s="5"/>
      <c r="BC105" s="5"/>
      <c r="BD105" s="5"/>
      <c r="BE105" s="5"/>
      <c r="BF105" s="48"/>
      <c r="BG105" s="54" t="e">
        <v>#NAME?</v>
      </c>
      <c r="BH105" s="55"/>
      <c r="BI105" s="3"/>
    </row>
    <row r="106" spans="1:61" ht="12" customHeight="1">
      <c r="A106" s="217"/>
      <c r="B106" s="218"/>
      <c r="C106" s="59" t="s">
        <v>342</v>
      </c>
      <c r="D106" s="245"/>
      <c r="E106" s="246"/>
      <c r="F106" s="246"/>
      <c r="G106" s="246"/>
      <c r="H106" s="246"/>
      <c r="I106" s="246"/>
      <c r="J106" s="246"/>
      <c r="K106" s="246"/>
      <c r="L106" s="246"/>
      <c r="M106" s="246"/>
      <c r="N106" s="246"/>
      <c r="O106" s="246"/>
      <c r="P106" s="246"/>
      <c r="Q106" s="292">
        <v>-5.4433999999999996</v>
      </c>
      <c r="R106" s="5">
        <v>-6.8154339000000004</v>
      </c>
      <c r="S106" s="5">
        <v>-3.5014026</v>
      </c>
      <c r="T106" s="5">
        <v>-3.2236750999999999</v>
      </c>
      <c r="U106" s="5">
        <v>-3.3621308999999999</v>
      </c>
      <c r="V106" s="5">
        <v>-2.3570505000000002</v>
      </c>
      <c r="W106" s="5">
        <v>-0.73215600000000003</v>
      </c>
      <c r="X106" s="5">
        <v>0.39008189999999998</v>
      </c>
      <c r="Y106" s="16">
        <v>-0.32312780000000002</v>
      </c>
      <c r="Z106" s="34" t="e">
        <v>#NAME?</v>
      </c>
      <c r="AA106" s="21">
        <v>-7.0976673999999997</v>
      </c>
      <c r="AB106" s="5">
        <v>-3.9007605000000001</v>
      </c>
      <c r="AC106" s="5">
        <v>-3.2885471000000002</v>
      </c>
      <c r="AD106" s="5">
        <v>-3.6740107000000002</v>
      </c>
      <c r="AE106" s="5">
        <v>-2.1833678000000001</v>
      </c>
      <c r="AF106" s="5">
        <v>-1.8161168000000001</v>
      </c>
      <c r="AG106" s="5">
        <v>-2.2980721000000002</v>
      </c>
      <c r="AH106" s="16">
        <v>-2.4962601000000002</v>
      </c>
      <c r="AI106" s="34" t="e">
        <v>#NAME?</v>
      </c>
      <c r="AJ106" s="21"/>
      <c r="AK106" s="5"/>
      <c r="AL106" s="5"/>
      <c r="AM106" s="5"/>
      <c r="AN106" s="5"/>
      <c r="AO106" s="5"/>
      <c r="AP106" s="5"/>
      <c r="AQ106" s="48"/>
      <c r="AR106" s="34"/>
      <c r="AS106" s="21"/>
      <c r="AT106" s="5"/>
      <c r="AU106" s="5"/>
      <c r="AV106" s="5"/>
      <c r="AW106" s="5"/>
      <c r="AX106" s="5"/>
      <c r="AY106" s="16"/>
      <c r="AZ106" s="33" t="e">
        <v>#NAME?</v>
      </c>
      <c r="BA106" s="21"/>
      <c r="BB106" s="5"/>
      <c r="BC106" s="5"/>
      <c r="BD106" s="5"/>
      <c r="BE106" s="5"/>
      <c r="BF106" s="48"/>
      <c r="BG106" s="54" t="e">
        <v>#NAME?</v>
      </c>
      <c r="BH106" s="55"/>
      <c r="BI106" s="3"/>
    </row>
    <row r="107" spans="1:61" ht="12" customHeight="1">
      <c r="A107" s="217"/>
      <c r="B107" s="218"/>
      <c r="C107" s="13" t="s">
        <v>93</v>
      </c>
      <c r="D107" s="245"/>
      <c r="E107" s="246"/>
      <c r="F107" s="246"/>
      <c r="G107" s="246"/>
      <c r="H107" s="246"/>
      <c r="I107" s="246"/>
      <c r="J107" s="246"/>
      <c r="K107" s="246"/>
      <c r="L107" s="246"/>
      <c r="M107" s="246"/>
      <c r="N107" s="246"/>
      <c r="O107" s="246"/>
      <c r="P107" s="246"/>
      <c r="Q107" s="292">
        <v>-3.3694860000000002</v>
      </c>
      <c r="R107" s="5">
        <v>-4.2034994000000001</v>
      </c>
      <c r="S107" s="5">
        <v>-1.2738860000000001</v>
      </c>
      <c r="T107" s="5">
        <v>-1.3860234</v>
      </c>
      <c r="U107" s="5">
        <v>-2.1151339999999998</v>
      </c>
      <c r="V107" s="5">
        <v>-2.0100242000000001</v>
      </c>
      <c r="W107" s="5">
        <v>-1.753641</v>
      </c>
      <c r="X107" s="5">
        <v>-3.1192142999999999</v>
      </c>
      <c r="Y107" s="16">
        <v>-3.6227672000000002</v>
      </c>
      <c r="Z107" s="34" t="e">
        <v>#NAME?</v>
      </c>
      <c r="AA107" s="21">
        <v>-4.2806575999999996</v>
      </c>
      <c r="AB107" s="5">
        <v>-1.2501736999999999</v>
      </c>
      <c r="AC107" s="5">
        <v>-1.4443049999999999</v>
      </c>
      <c r="AD107" s="5">
        <v>-2.1602698</v>
      </c>
      <c r="AE107" s="5">
        <v>-1.8480215</v>
      </c>
      <c r="AF107" s="5">
        <v>-2.5747371000000001</v>
      </c>
      <c r="AG107" s="5">
        <v>-2.8740605000000001</v>
      </c>
      <c r="AH107" s="16">
        <v>-3.1053848999999998</v>
      </c>
      <c r="AI107" s="34" t="e">
        <v>#NAME?</v>
      </c>
      <c r="AJ107" s="21"/>
      <c r="AK107" s="5"/>
      <c r="AL107" s="5"/>
      <c r="AM107" s="5"/>
      <c r="AN107" s="5"/>
      <c r="AO107" s="5"/>
      <c r="AP107" s="5"/>
      <c r="AQ107" s="48"/>
      <c r="AR107" s="34"/>
      <c r="AS107" s="21"/>
      <c r="AT107" s="5"/>
      <c r="AU107" s="5"/>
      <c r="AV107" s="5"/>
      <c r="AW107" s="5"/>
      <c r="AX107" s="5"/>
      <c r="AY107" s="16"/>
      <c r="AZ107" s="33" t="e">
        <v>#NAME?</v>
      </c>
      <c r="BA107" s="21"/>
      <c r="BB107" s="5"/>
      <c r="BC107" s="5"/>
      <c r="BD107" s="5"/>
      <c r="BE107" s="5"/>
      <c r="BF107" s="48"/>
      <c r="BG107" s="54" t="e">
        <v>#NAME?</v>
      </c>
      <c r="BH107" s="55"/>
      <c r="BI107" s="3"/>
    </row>
    <row r="108" spans="1:61" ht="12" customHeight="1">
      <c r="A108" s="217"/>
      <c r="B108" s="218"/>
      <c r="C108" s="13" t="s">
        <v>94</v>
      </c>
      <c r="D108" s="245"/>
      <c r="E108" s="246"/>
      <c r="F108" s="246"/>
      <c r="G108" s="246"/>
      <c r="H108" s="246"/>
      <c r="I108" s="246"/>
      <c r="J108" s="246"/>
      <c r="K108" s="246"/>
      <c r="L108" s="246"/>
      <c r="M108" s="246"/>
      <c r="N108" s="246"/>
      <c r="O108" s="246"/>
      <c r="P108" s="246"/>
      <c r="Q108" s="292">
        <v>-7.9700305</v>
      </c>
      <c r="R108" s="5">
        <v>-5.9078093999999997</v>
      </c>
      <c r="S108" s="5">
        <v>-3.9115199</v>
      </c>
      <c r="T108" s="5">
        <v>-3.4025129999999999</v>
      </c>
      <c r="U108" s="5">
        <v>-2.7962718999999998</v>
      </c>
      <c r="V108" s="5">
        <v>-2.277129</v>
      </c>
      <c r="W108" s="5">
        <v>-2.0250571000000002</v>
      </c>
      <c r="X108" s="5">
        <v>-2.0442368000000002</v>
      </c>
      <c r="Y108" s="16">
        <v>-2.1708927</v>
      </c>
      <c r="Z108" s="34" t="e">
        <v>#NAME?</v>
      </c>
      <c r="AA108" s="21">
        <v>-5.9023234999999996</v>
      </c>
      <c r="AB108" s="5">
        <v>-3.8791104999999999</v>
      </c>
      <c r="AC108" s="5">
        <v>-3.3354716</v>
      </c>
      <c r="AD108" s="5">
        <v>-2.6352315000000002</v>
      </c>
      <c r="AE108" s="5">
        <v>-2.3310566000000001</v>
      </c>
      <c r="AF108" s="5">
        <v>-2.8293016999999998</v>
      </c>
      <c r="AG108" s="5">
        <v>-3.1026747000000001</v>
      </c>
      <c r="AH108" s="16">
        <v>-3.3029847999999999</v>
      </c>
      <c r="AI108" s="34" t="e">
        <v>#NAME?</v>
      </c>
      <c r="AJ108" s="21"/>
      <c r="AK108" s="5"/>
      <c r="AL108" s="5"/>
      <c r="AM108" s="5"/>
      <c r="AN108" s="5"/>
      <c r="AO108" s="5"/>
      <c r="AP108" s="5"/>
      <c r="AQ108" s="48"/>
      <c r="AR108" s="34"/>
      <c r="AS108" s="21"/>
      <c r="AT108" s="5"/>
      <c r="AU108" s="5"/>
      <c r="AV108" s="5"/>
      <c r="AW108" s="5"/>
      <c r="AX108" s="5"/>
      <c r="AY108" s="16"/>
      <c r="AZ108" s="33" t="e">
        <v>#NAME?</v>
      </c>
      <c r="BA108" s="21"/>
      <c r="BB108" s="5"/>
      <c r="BC108" s="5"/>
      <c r="BD108" s="5"/>
      <c r="BE108" s="5"/>
      <c r="BF108" s="48"/>
      <c r="BG108" s="54" t="e">
        <v>#NAME?</v>
      </c>
      <c r="BH108" s="55"/>
      <c r="BI108" s="3"/>
    </row>
    <row r="109" spans="1:61" ht="12" customHeight="1">
      <c r="A109" s="217"/>
      <c r="B109" s="218"/>
      <c r="C109" s="13" t="s">
        <v>95</v>
      </c>
      <c r="D109" s="245"/>
      <c r="E109" s="246"/>
      <c r="F109" s="246"/>
      <c r="G109" s="246"/>
      <c r="H109" s="246"/>
      <c r="I109" s="246"/>
      <c r="J109" s="246"/>
      <c r="K109" s="246"/>
      <c r="L109" s="246"/>
      <c r="M109" s="246"/>
      <c r="N109" s="246"/>
      <c r="O109" s="246"/>
      <c r="P109" s="246"/>
      <c r="Q109" s="292">
        <v>-5.3584223</v>
      </c>
      <c r="R109" s="5">
        <v>-2.8541264000000002</v>
      </c>
      <c r="S109" s="5">
        <v>-2.4696606000000001</v>
      </c>
      <c r="T109" s="5">
        <v>-0.91669350000000005</v>
      </c>
      <c r="U109" s="5">
        <v>-0.31165179999999998</v>
      </c>
      <c r="V109" s="5">
        <v>-0.19583500000000001</v>
      </c>
      <c r="W109" s="5">
        <v>-2.0774159000000001</v>
      </c>
      <c r="X109" s="5">
        <v>-3.3211373000000002</v>
      </c>
      <c r="Y109" s="16">
        <v>-3.7553823999999998</v>
      </c>
      <c r="Z109" s="34" t="e">
        <v>#NAME?</v>
      </c>
      <c r="AA109" s="21">
        <v>-3.0297825999999999</v>
      </c>
      <c r="AB109" s="5">
        <v>-2.5783467999999998</v>
      </c>
      <c r="AC109" s="5">
        <v>-1.0381918000000001</v>
      </c>
      <c r="AD109" s="5">
        <v>-0.57497410000000004</v>
      </c>
      <c r="AE109" s="5">
        <v>-0.51842980000000005</v>
      </c>
      <c r="AF109" s="5">
        <v>-2.5977736</v>
      </c>
      <c r="AG109" s="5">
        <v>-3.4223376000000001</v>
      </c>
      <c r="AH109" s="16">
        <v>-3.3373024</v>
      </c>
      <c r="AI109" s="34" t="e">
        <v>#NAME?</v>
      </c>
      <c r="AJ109" s="21"/>
      <c r="AK109" s="5"/>
      <c r="AL109" s="5"/>
      <c r="AM109" s="5"/>
      <c r="AN109" s="5"/>
      <c r="AO109" s="5"/>
      <c r="AP109" s="5"/>
      <c r="AQ109" s="48"/>
      <c r="AR109" s="34"/>
      <c r="AS109" s="21"/>
      <c r="AT109" s="5"/>
      <c r="AU109" s="5"/>
      <c r="AV109" s="5"/>
      <c r="AW109" s="5"/>
      <c r="AX109" s="5"/>
      <c r="AY109" s="16"/>
      <c r="AZ109" s="33" t="e">
        <v>#NAME?</v>
      </c>
      <c r="BA109" s="21"/>
      <c r="BB109" s="5"/>
      <c r="BC109" s="5"/>
      <c r="BD109" s="5"/>
      <c r="BE109" s="5"/>
      <c r="BF109" s="48"/>
      <c r="BG109" s="54" t="e">
        <v>#NAME?</v>
      </c>
      <c r="BH109" s="55"/>
      <c r="BI109" s="3"/>
    </row>
    <row r="110" spans="1:61" ht="12" customHeight="1">
      <c r="A110" s="217"/>
      <c r="B110" s="218"/>
      <c r="C110" s="13" t="s">
        <v>96</v>
      </c>
      <c r="D110" s="245"/>
      <c r="E110" s="246"/>
      <c r="F110" s="246"/>
      <c r="G110" s="246"/>
      <c r="H110" s="246"/>
      <c r="I110" s="246"/>
      <c r="J110" s="246"/>
      <c r="K110" s="246"/>
      <c r="L110" s="246"/>
      <c r="M110" s="246"/>
      <c r="N110" s="246"/>
      <c r="O110" s="246"/>
      <c r="P110" s="246"/>
      <c r="Q110" s="292">
        <v>0.81131609999999998</v>
      </c>
      <c r="R110" s="5">
        <v>-6.9972999999999997E-3</v>
      </c>
      <c r="S110" s="5">
        <v>0.24463840000000001</v>
      </c>
      <c r="T110" s="5">
        <v>0.149751</v>
      </c>
      <c r="U110" s="5">
        <v>-0.33362799999999998</v>
      </c>
      <c r="V110" s="5">
        <v>0.2655361</v>
      </c>
      <c r="W110" s="5">
        <v>0.94733860000000003</v>
      </c>
      <c r="X110" s="5">
        <v>1.2332997999999999</v>
      </c>
      <c r="Y110" s="16">
        <v>0.70501040000000004</v>
      </c>
      <c r="Z110" s="34" t="e">
        <v>#NAME?</v>
      </c>
      <c r="AA110" s="21">
        <v>-1.55611E-2</v>
      </c>
      <c r="AB110" s="5">
        <v>0.2232722</v>
      </c>
      <c r="AC110" s="5">
        <v>8.3316500000000002E-2</v>
      </c>
      <c r="AD110" s="5">
        <v>-0.44545430000000003</v>
      </c>
      <c r="AE110" s="5">
        <v>0.33009080000000002</v>
      </c>
      <c r="AF110" s="5">
        <v>-0.28849760000000002</v>
      </c>
      <c r="AG110" s="5">
        <v>-0.28142060000000002</v>
      </c>
      <c r="AH110" s="16">
        <v>0.1373433</v>
      </c>
      <c r="AI110" s="34" t="e">
        <v>#NAME?</v>
      </c>
      <c r="AJ110" s="21"/>
      <c r="AK110" s="5"/>
      <c r="AL110" s="5"/>
      <c r="AM110" s="5"/>
      <c r="AN110" s="5"/>
      <c r="AO110" s="5"/>
      <c r="AP110" s="5"/>
      <c r="AQ110" s="48"/>
      <c r="AR110" s="34"/>
      <c r="AS110" s="21"/>
      <c r="AT110" s="5"/>
      <c r="AU110" s="5"/>
      <c r="AV110" s="5"/>
      <c r="AW110" s="5"/>
      <c r="AX110" s="5"/>
      <c r="AY110" s="16"/>
      <c r="AZ110" s="33" t="e">
        <v>#NAME?</v>
      </c>
      <c r="BA110" s="21"/>
      <c r="BB110" s="5"/>
      <c r="BC110" s="5"/>
      <c r="BD110" s="5"/>
      <c r="BE110" s="5"/>
      <c r="BF110" s="48"/>
      <c r="BG110" s="54" t="e">
        <v>#NAME?</v>
      </c>
      <c r="BH110" s="55"/>
      <c r="BI110" s="3"/>
    </row>
    <row r="111" spans="1:61" ht="12" customHeight="1">
      <c r="A111" s="217"/>
      <c r="B111" s="218"/>
      <c r="C111" s="14" t="s">
        <v>97</v>
      </c>
      <c r="D111" s="245"/>
      <c r="E111" s="246"/>
      <c r="F111" s="246"/>
      <c r="G111" s="246"/>
      <c r="H111" s="246"/>
      <c r="I111" s="246"/>
      <c r="J111" s="246"/>
      <c r="K111" s="246"/>
      <c r="L111" s="246"/>
      <c r="M111" s="246"/>
      <c r="N111" s="246"/>
      <c r="O111" s="246"/>
      <c r="P111" s="246"/>
      <c r="Q111" s="292">
        <v>-7.0760484000000003</v>
      </c>
      <c r="R111" s="9">
        <v>-5.4339408000000002</v>
      </c>
      <c r="S111" s="9">
        <v>-6.3695453000000004</v>
      </c>
      <c r="T111" s="9">
        <v>-4.1864001000000002</v>
      </c>
      <c r="U111" s="9">
        <v>-5.0159285999999996</v>
      </c>
      <c r="V111" s="9">
        <v>-4.3756018000000001</v>
      </c>
      <c r="W111" s="9">
        <v>-3.3154537999999998</v>
      </c>
      <c r="X111" s="9">
        <v>-2.3971089999999999</v>
      </c>
      <c r="Y111" s="17">
        <v>-2.3557505999999999</v>
      </c>
      <c r="Z111" s="35" t="e">
        <v>#NAME?</v>
      </c>
      <c r="AA111" s="22">
        <v>-5.6841480000000004</v>
      </c>
      <c r="AB111" s="9">
        <v>-6.5263036000000003</v>
      </c>
      <c r="AC111" s="9">
        <v>-4.4472329000000004</v>
      </c>
      <c r="AD111" s="9">
        <v>-5.3587518000000003</v>
      </c>
      <c r="AE111" s="9">
        <v>-4.5125530999999999</v>
      </c>
      <c r="AF111" s="9">
        <v>-3.8427300999999998</v>
      </c>
      <c r="AG111" s="9">
        <v>-2.9315060000000002</v>
      </c>
      <c r="AH111" s="17">
        <v>-2.3086774000000001</v>
      </c>
      <c r="AI111" s="35" t="e">
        <v>#NAME?</v>
      </c>
      <c r="AJ111" s="22"/>
      <c r="AK111" s="9"/>
      <c r="AL111" s="9"/>
      <c r="AM111" s="9"/>
      <c r="AN111" s="9"/>
      <c r="AO111" s="9"/>
      <c r="AP111" s="9"/>
      <c r="AQ111" s="49"/>
      <c r="AR111" s="35"/>
      <c r="AS111" s="22"/>
      <c r="AT111" s="9"/>
      <c r="AU111" s="9"/>
      <c r="AV111" s="9"/>
      <c r="AW111" s="9"/>
      <c r="AX111" s="9"/>
      <c r="AY111" s="17"/>
      <c r="AZ111" s="33" t="e">
        <v>#NAME?</v>
      </c>
      <c r="BA111" s="22"/>
      <c r="BB111" s="9"/>
      <c r="BC111" s="9"/>
      <c r="BD111" s="9"/>
      <c r="BE111" s="9"/>
      <c r="BF111" s="49"/>
      <c r="BG111" s="54" t="e">
        <v>#NAME?</v>
      </c>
      <c r="BH111" s="55"/>
      <c r="BI111" s="3"/>
    </row>
    <row r="112" spans="1:61" ht="12" customHeight="1">
      <c r="A112" s="217"/>
      <c r="B112" s="218"/>
      <c r="C112" s="11" t="s">
        <v>98</v>
      </c>
      <c r="D112" s="285"/>
      <c r="E112" s="288"/>
      <c r="F112" s="288"/>
      <c r="G112" s="288"/>
      <c r="H112" s="288"/>
      <c r="I112" s="288"/>
      <c r="J112" s="288"/>
      <c r="K112" s="288"/>
      <c r="L112" s="288"/>
      <c r="M112" s="288"/>
      <c r="N112" s="288"/>
      <c r="O112" s="288"/>
      <c r="P112" s="288"/>
      <c r="Q112" s="294">
        <v>-4.5313866999999997</v>
      </c>
      <c r="R112" s="10">
        <v>-3.6939606999999999</v>
      </c>
      <c r="S112" s="10">
        <v>-2.6429966999999999</v>
      </c>
      <c r="T112" s="10">
        <v>-1.6992585</v>
      </c>
      <c r="U112" s="10">
        <v>-1.583736</v>
      </c>
      <c r="V112" s="10">
        <v>-1.4656400000000001</v>
      </c>
      <c r="W112" s="10">
        <v>-1.1849248999999999</v>
      </c>
      <c r="X112" s="10">
        <v>-0.81429850000000004</v>
      </c>
      <c r="Y112" s="18">
        <v>-1.0481696</v>
      </c>
      <c r="Z112" s="36" t="e">
        <v>#NAME?</v>
      </c>
      <c r="AA112" s="23">
        <v>-3.7830338999999999</v>
      </c>
      <c r="AB112" s="10">
        <v>-2.7163097</v>
      </c>
      <c r="AC112" s="10">
        <v>-1.8159907</v>
      </c>
      <c r="AD112" s="10">
        <v>-1.7837753000000001</v>
      </c>
      <c r="AE112" s="10">
        <v>-1.6515120000000001</v>
      </c>
      <c r="AF112" s="10">
        <v>-1.6420452000000001</v>
      </c>
      <c r="AG112" s="10">
        <v>-1.5609151999999999</v>
      </c>
      <c r="AH112" s="18">
        <v>-1.5127609</v>
      </c>
      <c r="AI112" s="36" t="e">
        <v>#NAME?</v>
      </c>
      <c r="AJ112" s="23"/>
      <c r="AK112" s="10"/>
      <c r="AL112" s="10"/>
      <c r="AM112" s="10"/>
      <c r="AN112" s="10"/>
      <c r="AO112" s="10"/>
      <c r="AP112" s="10"/>
      <c r="AQ112" s="50"/>
      <c r="AR112" s="36"/>
      <c r="AS112" s="23"/>
      <c r="AT112" s="10"/>
      <c r="AU112" s="10"/>
      <c r="AV112" s="10"/>
      <c r="AW112" s="10"/>
      <c r="AX112" s="10"/>
      <c r="AY112" s="18"/>
      <c r="AZ112" s="207" t="s">
        <v>86</v>
      </c>
      <c r="BA112" s="10" t="s">
        <v>86</v>
      </c>
      <c r="BB112" s="10" t="s">
        <v>86</v>
      </c>
      <c r="BC112" s="10" t="s">
        <v>86</v>
      </c>
      <c r="BD112" s="10" t="s">
        <v>86</v>
      </c>
      <c r="BE112" s="10" t="s">
        <v>86</v>
      </c>
      <c r="BF112" s="50" t="s">
        <v>86</v>
      </c>
      <c r="BG112" s="54" t="e">
        <v>#NAME?</v>
      </c>
      <c r="BH112" s="55"/>
      <c r="BI112" s="3"/>
    </row>
    <row r="113" spans="1:61" ht="12" customHeight="1">
      <c r="A113" s="217"/>
      <c r="B113" s="218"/>
      <c r="C113" s="29" t="s">
        <v>68</v>
      </c>
      <c r="D113" s="245"/>
      <c r="E113" s="246"/>
      <c r="F113" s="246"/>
      <c r="G113" s="246"/>
      <c r="H113" s="246"/>
      <c r="I113" s="246"/>
      <c r="J113" s="246"/>
      <c r="K113" s="246"/>
      <c r="L113" s="246"/>
      <c r="M113" s="246"/>
      <c r="N113" s="246"/>
      <c r="O113" s="246"/>
      <c r="P113" s="246"/>
      <c r="Q113" s="292"/>
      <c r="R113" s="5" t="s">
        <v>86</v>
      </c>
      <c r="S113" s="5" t="s">
        <v>86</v>
      </c>
      <c r="T113" s="5" t="s">
        <v>86</v>
      </c>
      <c r="U113" s="5" t="s">
        <v>86</v>
      </c>
      <c r="V113" s="5" t="s">
        <v>86</v>
      </c>
      <c r="W113" s="5" t="s">
        <v>86</v>
      </c>
      <c r="X113" s="5" t="s">
        <v>86</v>
      </c>
      <c r="Y113" s="16" t="s">
        <v>86</v>
      </c>
      <c r="Z113" s="38" t="s">
        <v>86</v>
      </c>
      <c r="AA113" s="21" t="s">
        <v>86</v>
      </c>
      <c r="AB113" s="5" t="s">
        <v>86</v>
      </c>
      <c r="AC113" s="5"/>
      <c r="AD113" s="5"/>
      <c r="AE113" s="5"/>
      <c r="AF113" s="5" t="s">
        <v>86</v>
      </c>
      <c r="AG113" s="5"/>
      <c r="AH113" s="16" t="s">
        <v>86</v>
      </c>
      <c r="AI113" s="219" t="s">
        <v>86</v>
      </c>
      <c r="AJ113" s="21" t="s">
        <v>86</v>
      </c>
      <c r="AK113" s="5" t="s">
        <v>86</v>
      </c>
      <c r="AL113" s="5" t="s">
        <v>86</v>
      </c>
      <c r="AM113" s="5" t="s">
        <v>86</v>
      </c>
      <c r="AN113" s="5" t="s">
        <v>86</v>
      </c>
      <c r="AO113" s="5" t="s">
        <v>86</v>
      </c>
      <c r="AP113" s="5" t="s">
        <v>86</v>
      </c>
      <c r="AQ113" s="5" t="s">
        <v>86</v>
      </c>
      <c r="AR113" s="219" t="s">
        <v>86</v>
      </c>
      <c r="AS113" s="21" t="s">
        <v>86</v>
      </c>
      <c r="AT113" s="5" t="s">
        <v>86</v>
      </c>
      <c r="AU113" s="5" t="s">
        <v>86</v>
      </c>
      <c r="AV113" s="5" t="s">
        <v>86</v>
      </c>
      <c r="AW113" s="5" t="s">
        <v>86</v>
      </c>
      <c r="AX113" s="5" t="s">
        <v>86</v>
      </c>
      <c r="AY113" s="16" t="s">
        <v>86</v>
      </c>
      <c r="AZ113" s="207" t="s">
        <v>86</v>
      </c>
      <c r="BA113" s="21" t="s">
        <v>86</v>
      </c>
      <c r="BB113" s="5" t="s">
        <v>86</v>
      </c>
      <c r="BC113" s="5" t="s">
        <v>86</v>
      </c>
      <c r="BD113" s="5" t="s">
        <v>86</v>
      </c>
      <c r="BE113" s="5" t="s">
        <v>86</v>
      </c>
      <c r="BF113" s="47" t="s">
        <v>86</v>
      </c>
      <c r="BG113" s="54" t="e">
        <v>#NAME?</v>
      </c>
      <c r="BH113" s="55"/>
      <c r="BI113" s="3"/>
    </row>
    <row r="114" spans="1:61" ht="12" customHeight="1" thickBot="1">
      <c r="A114" s="217"/>
      <c r="B114" s="218"/>
      <c r="C114" s="24" t="s">
        <v>69</v>
      </c>
      <c r="D114" s="281"/>
      <c r="E114" s="282"/>
      <c r="F114" s="282"/>
      <c r="G114" s="282"/>
      <c r="H114" s="282"/>
      <c r="I114" s="282"/>
      <c r="J114" s="282"/>
      <c r="K114" s="282"/>
      <c r="L114" s="282"/>
      <c r="M114" s="282"/>
      <c r="N114" s="282"/>
      <c r="O114" s="282"/>
      <c r="P114" s="282"/>
      <c r="Q114" s="293"/>
      <c r="R114" s="26" t="s">
        <v>86</v>
      </c>
      <c r="S114" s="26" t="s">
        <v>86</v>
      </c>
      <c r="T114" s="26" t="s">
        <v>86</v>
      </c>
      <c r="U114" s="26" t="s">
        <v>86</v>
      </c>
      <c r="V114" s="26" t="s">
        <v>86</v>
      </c>
      <c r="W114" s="26" t="s">
        <v>86</v>
      </c>
      <c r="X114" s="26" t="s">
        <v>86</v>
      </c>
      <c r="Y114" s="27" t="s">
        <v>86</v>
      </c>
      <c r="Z114" s="39" t="s">
        <v>86</v>
      </c>
      <c r="AA114" s="25" t="s">
        <v>86</v>
      </c>
      <c r="AB114" s="26" t="s">
        <v>86</v>
      </c>
      <c r="AC114" s="26"/>
      <c r="AD114" s="26"/>
      <c r="AE114" s="26"/>
      <c r="AF114" s="26" t="s">
        <v>86</v>
      </c>
      <c r="AG114" s="26"/>
      <c r="AH114" s="27" t="s">
        <v>86</v>
      </c>
      <c r="AI114" s="39" t="s">
        <v>86</v>
      </c>
      <c r="AJ114" s="25" t="s">
        <v>86</v>
      </c>
      <c r="AK114" s="26" t="s">
        <v>86</v>
      </c>
      <c r="AL114" s="26" t="s">
        <v>86</v>
      </c>
      <c r="AM114" s="26" t="s">
        <v>86</v>
      </c>
      <c r="AN114" s="26" t="s">
        <v>86</v>
      </c>
      <c r="AO114" s="26" t="s">
        <v>86</v>
      </c>
      <c r="AP114" s="26" t="s">
        <v>86</v>
      </c>
      <c r="AQ114" s="26" t="s">
        <v>86</v>
      </c>
      <c r="AR114" s="39" t="s">
        <v>86</v>
      </c>
      <c r="AS114" s="25" t="s">
        <v>86</v>
      </c>
      <c r="AT114" s="26" t="s">
        <v>86</v>
      </c>
      <c r="AU114" s="26" t="s">
        <v>86</v>
      </c>
      <c r="AV114" s="26" t="s">
        <v>86</v>
      </c>
      <c r="AW114" s="26" t="s">
        <v>86</v>
      </c>
      <c r="AX114" s="26" t="s">
        <v>86</v>
      </c>
      <c r="AY114" s="27" t="s">
        <v>86</v>
      </c>
      <c r="AZ114" s="207" t="s">
        <v>86</v>
      </c>
      <c r="BA114" s="25" t="s">
        <v>86</v>
      </c>
      <c r="BB114" s="26" t="s">
        <v>86</v>
      </c>
      <c r="BC114" s="26" t="s">
        <v>86</v>
      </c>
      <c r="BD114" s="26" t="s">
        <v>86</v>
      </c>
      <c r="BE114" s="26" t="s">
        <v>86</v>
      </c>
      <c r="BF114" s="51" t="s">
        <v>86</v>
      </c>
      <c r="BG114" s="54" t="e">
        <v>#NAME?</v>
      </c>
      <c r="BH114" s="55"/>
      <c r="BI114" s="3"/>
    </row>
    <row r="115" spans="1:61" ht="32.25" customHeight="1" thickTop="1">
      <c r="C115" s="672" t="e">
        <f>#REF!</f>
        <v>#REF!</v>
      </c>
      <c r="D115" s="673"/>
      <c r="E115" s="673"/>
      <c r="F115" s="673"/>
      <c r="G115" s="673"/>
      <c r="H115" s="673"/>
      <c r="I115" s="673"/>
      <c r="J115" s="673"/>
      <c r="K115" s="673"/>
      <c r="L115" s="673"/>
      <c r="M115" s="673"/>
      <c r="N115" s="673"/>
      <c r="O115" s="673"/>
      <c r="P115" s="673"/>
      <c r="Q115" s="673"/>
      <c r="R115" s="672"/>
      <c r="S115" s="672"/>
      <c r="T115" s="672"/>
      <c r="U115" s="672"/>
      <c r="V115" s="672"/>
      <c r="W115" s="672"/>
      <c r="X115" s="672"/>
      <c r="Y115" s="672"/>
      <c r="Z115" s="672"/>
      <c r="AA115" s="672"/>
      <c r="AB115" s="672"/>
      <c r="AC115" s="672"/>
      <c r="AD115" s="672"/>
      <c r="AE115" s="672"/>
      <c r="AF115" s="672"/>
      <c r="AG115" s="672"/>
      <c r="AH115" s="672"/>
      <c r="AI115" s="672"/>
      <c r="AJ115" s="672"/>
      <c r="AK115" s="672"/>
      <c r="AL115" s="672"/>
      <c r="AM115" s="672"/>
      <c r="AN115" s="672"/>
      <c r="AO115" s="672"/>
      <c r="AP115" s="672"/>
      <c r="AQ115" s="672"/>
      <c r="AR115" s="672"/>
      <c r="AS115" s="672"/>
      <c r="AT115" s="672"/>
      <c r="AU115" s="672"/>
      <c r="AV115" s="672"/>
      <c r="AW115" s="672"/>
      <c r="AX115" s="672"/>
      <c r="AY115" s="672"/>
      <c r="AZ115" s="672"/>
      <c r="BA115" s="672"/>
      <c r="BB115" s="672"/>
      <c r="BC115" s="672"/>
      <c r="BD115" s="672"/>
      <c r="BE115" s="672"/>
      <c r="BF115" s="672"/>
      <c r="BG115" s="672"/>
      <c r="BH115" s="65"/>
      <c r="BI115" s="2"/>
    </row>
    <row r="116" spans="1:61" s="3" customFormat="1" ht="12" customHeight="1">
      <c r="A116" s="197"/>
      <c r="B116" s="197"/>
    </row>
    <row r="117" spans="1:61" ht="23.25" customHeight="1" thickBot="1">
      <c r="C117" s="593" t="s">
        <v>644</v>
      </c>
      <c r="D117" s="2"/>
      <c r="E117" s="2"/>
      <c r="F117" s="2"/>
      <c r="G117" s="2"/>
      <c r="H117" s="2"/>
      <c r="I117" s="2"/>
      <c r="J117" s="2"/>
      <c r="K117" s="2"/>
      <c r="L117" s="2"/>
      <c r="M117" s="2"/>
      <c r="N117" s="2"/>
      <c r="O117" s="2"/>
      <c r="P117" s="2"/>
      <c r="Q117" s="2"/>
      <c r="R117" s="2"/>
      <c r="S117" s="2"/>
      <c r="T117" s="2"/>
      <c r="U117" s="2"/>
      <c r="V117" s="2"/>
      <c r="W117" s="2"/>
      <c r="X117" s="2"/>
      <c r="Y117" s="2">
        <f>AVERAGE(E139:Y139)</f>
        <v>3.0953872570568772</v>
      </c>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3"/>
      <c r="BI117" s="2"/>
    </row>
    <row r="118" spans="1:61" ht="31.5" customHeight="1" thickTop="1">
      <c r="A118" s="197"/>
      <c r="B118" s="197"/>
      <c r="C118" s="56"/>
      <c r="D118" s="666" t="str">
        <f>D81</f>
        <v>European Commission's 
Spring 2018 economic forecast</v>
      </c>
      <c r="E118" s="667"/>
      <c r="F118" s="667"/>
      <c r="G118" s="667"/>
      <c r="H118" s="667"/>
      <c r="I118" s="667"/>
      <c r="J118" s="667"/>
      <c r="K118" s="667"/>
      <c r="L118" s="667"/>
      <c r="M118" s="667"/>
      <c r="N118" s="667"/>
      <c r="O118" s="667"/>
      <c r="P118" s="667"/>
      <c r="Q118" s="667"/>
      <c r="R118" s="667"/>
      <c r="S118" s="667"/>
      <c r="T118" s="667"/>
      <c r="U118" s="667"/>
      <c r="V118" s="667"/>
      <c r="W118" s="667"/>
      <c r="X118" s="667"/>
      <c r="Y118" s="668"/>
      <c r="Z118" s="30"/>
      <c r="AA118" s="674" t="e">
        <f>AA81</f>
        <v>#REF!</v>
      </c>
      <c r="AB118" s="675"/>
      <c r="AC118" s="675"/>
      <c r="AD118" s="675"/>
      <c r="AE118" s="675"/>
      <c r="AF118" s="675"/>
      <c r="AG118" s="675"/>
      <c r="AH118" s="676"/>
      <c r="AI118" s="30"/>
      <c r="AJ118" s="666" t="e">
        <f>AJ81</f>
        <v>#REF!</v>
      </c>
      <c r="AK118" s="667"/>
      <c r="AL118" s="667"/>
      <c r="AM118" s="667"/>
      <c r="AN118" s="667"/>
      <c r="AO118" s="667"/>
      <c r="AP118" s="667"/>
      <c r="AQ118" s="668"/>
      <c r="AR118" s="30"/>
      <c r="AS118" s="674" t="e">
        <f>AS81</f>
        <v>#REF!</v>
      </c>
      <c r="AT118" s="675"/>
      <c r="AU118" s="675"/>
      <c r="AV118" s="675"/>
      <c r="AW118" s="675"/>
      <c r="AX118" s="675"/>
      <c r="AY118" s="677"/>
      <c r="AZ118" s="31"/>
      <c r="BA118" s="669" t="e">
        <f>BA81</f>
        <v>#REF!</v>
      </c>
      <c r="BB118" s="670"/>
      <c r="BC118" s="670"/>
      <c r="BD118" s="670"/>
      <c r="BE118" s="670"/>
      <c r="BF118" s="671"/>
      <c r="BG118" s="7"/>
      <c r="BH118" s="55"/>
      <c r="BI118" s="3"/>
    </row>
    <row r="119" spans="1:61" ht="12" customHeight="1">
      <c r="A119" s="216"/>
      <c r="B119" s="216"/>
      <c r="C119" s="57"/>
      <c r="D119" s="254">
        <v>1997</v>
      </c>
      <c r="E119" s="254">
        <v>1998</v>
      </c>
      <c r="F119" s="254">
        <v>1999</v>
      </c>
      <c r="G119" s="254">
        <v>2000</v>
      </c>
      <c r="H119" s="254">
        <v>2001</v>
      </c>
      <c r="I119" s="254">
        <v>2002</v>
      </c>
      <c r="J119" s="254">
        <v>2003</v>
      </c>
      <c r="K119" s="254">
        <v>2004</v>
      </c>
      <c r="L119" s="254">
        <v>2005</v>
      </c>
      <c r="M119" s="254">
        <v>2006</v>
      </c>
      <c r="N119" s="254">
        <v>2007</v>
      </c>
      <c r="O119" s="254">
        <v>2008</v>
      </c>
      <c r="P119" s="254">
        <v>2009</v>
      </c>
      <c r="Q119" s="254">
        <v>2010</v>
      </c>
      <c r="R119" s="6">
        <f>R$7</f>
        <v>2011</v>
      </c>
      <c r="S119" s="6">
        <f t="shared" ref="S119:AY119" si="5">S$7</f>
        <v>2012</v>
      </c>
      <c r="T119" s="6">
        <f t="shared" si="5"/>
        <v>2013</v>
      </c>
      <c r="U119" s="6">
        <f t="shared" si="5"/>
        <v>2014</v>
      </c>
      <c r="V119" s="6">
        <f t="shared" si="5"/>
        <v>2015</v>
      </c>
      <c r="W119" s="6">
        <f t="shared" si="5"/>
        <v>2016</v>
      </c>
      <c r="X119" s="6">
        <f t="shared" si="5"/>
        <v>2017</v>
      </c>
      <c r="Y119" s="6">
        <f t="shared" si="5"/>
        <v>2018</v>
      </c>
      <c r="Z119" s="6"/>
      <c r="AA119" s="6">
        <f t="shared" si="5"/>
        <v>2011</v>
      </c>
      <c r="AB119" s="6">
        <f t="shared" si="5"/>
        <v>2012</v>
      </c>
      <c r="AC119" s="6">
        <f t="shared" si="5"/>
        <v>2013</v>
      </c>
      <c r="AD119" s="6">
        <f t="shared" si="5"/>
        <v>2014</v>
      </c>
      <c r="AE119" s="6">
        <f t="shared" si="5"/>
        <v>2015</v>
      </c>
      <c r="AF119" s="6">
        <f t="shared" si="5"/>
        <v>2016</v>
      </c>
      <c r="AG119" s="6"/>
      <c r="AH119" s="6">
        <f t="shared" si="5"/>
        <v>2018</v>
      </c>
      <c r="AI119" s="6"/>
      <c r="AJ119" s="6">
        <f t="shared" si="5"/>
        <v>2012</v>
      </c>
      <c r="AK119" s="6">
        <f t="shared" si="5"/>
        <v>2013</v>
      </c>
      <c r="AL119" s="6">
        <f t="shared" si="5"/>
        <v>2014</v>
      </c>
      <c r="AM119" s="6">
        <f t="shared" si="5"/>
        <v>2015</v>
      </c>
      <c r="AN119" s="6">
        <f t="shared" si="5"/>
        <v>2016</v>
      </c>
      <c r="AO119" s="6">
        <f t="shared" si="5"/>
        <v>2017</v>
      </c>
      <c r="AP119" s="6">
        <f t="shared" si="5"/>
        <v>2018</v>
      </c>
      <c r="AQ119" s="6">
        <f t="shared" si="5"/>
        <v>2019</v>
      </c>
      <c r="AR119" s="6"/>
      <c r="AS119" s="6">
        <f t="shared" si="5"/>
        <v>2012</v>
      </c>
      <c r="AT119" s="6">
        <f t="shared" si="5"/>
        <v>2013</v>
      </c>
      <c r="AU119" s="6">
        <f t="shared" si="5"/>
        <v>2014</v>
      </c>
      <c r="AV119" s="6">
        <f t="shared" si="5"/>
        <v>2015</v>
      </c>
      <c r="AW119" s="6">
        <f t="shared" si="5"/>
        <v>2016</v>
      </c>
      <c r="AX119" s="6">
        <f t="shared" si="5"/>
        <v>2017</v>
      </c>
      <c r="AY119" s="6">
        <f t="shared" si="5"/>
        <v>2018</v>
      </c>
      <c r="AZ119" s="43"/>
      <c r="BA119" s="19" t="e">
        <f>BA82</f>
        <v>#REF!</v>
      </c>
      <c r="BB119" s="6" t="e">
        <f>BB82</f>
        <v>#REF!</v>
      </c>
      <c r="BC119" s="6" t="e">
        <f>BC82</f>
        <v>#REF!</v>
      </c>
      <c r="BD119" s="6" t="e">
        <f>BD82</f>
        <v>#REF!</v>
      </c>
      <c r="BE119" s="6" t="e">
        <f>BE82</f>
        <v>#REF!</v>
      </c>
      <c r="BF119" s="32" t="e">
        <f>BF82</f>
        <v>#REF!</v>
      </c>
      <c r="BG119" s="46"/>
      <c r="BH119" s="55"/>
      <c r="BI119" s="3"/>
    </row>
    <row r="120" spans="1:61" ht="12" customHeight="1">
      <c r="A120" s="217"/>
      <c r="B120" s="218"/>
      <c r="C120" s="12" t="s">
        <v>8</v>
      </c>
      <c r="D120" s="33">
        <v>4.6430437005423819</v>
      </c>
      <c r="E120" s="33">
        <v>3.7708319780571209</v>
      </c>
      <c r="F120" s="33">
        <v>4.1521670897131546</v>
      </c>
      <c r="G120" s="33">
        <v>5.7307575769983465</v>
      </c>
      <c r="H120" s="33">
        <v>2.9301918504232916</v>
      </c>
      <c r="I120" s="33">
        <v>3.4902576636151039</v>
      </c>
      <c r="J120" s="33">
        <v>2.7525847517551494</v>
      </c>
      <c r="K120" s="33">
        <v>5.6872696909280984</v>
      </c>
      <c r="L120" s="33">
        <v>4.2750379296630614</v>
      </c>
      <c r="M120" s="33">
        <v>4.8739119714602097</v>
      </c>
      <c r="N120" s="33">
        <v>5.5257099002302246</v>
      </c>
      <c r="O120" s="33">
        <v>2.7133915944446585</v>
      </c>
      <c r="P120" s="33">
        <v>-1.4926034955639711</v>
      </c>
      <c r="Q120" s="33">
        <v>4.6789805984326582</v>
      </c>
      <c r="R120" s="20">
        <v>3.8361492246655304</v>
      </c>
      <c r="S120" s="8">
        <v>2.2141019550453223</v>
      </c>
      <c r="T120" s="8">
        <v>1.2489545163988369</v>
      </c>
      <c r="U120" s="8">
        <v>2.0258969393367687</v>
      </c>
      <c r="V120" s="8">
        <v>2.5349235875551601</v>
      </c>
      <c r="W120" s="8">
        <v>3.0731282307170593</v>
      </c>
      <c r="X120" s="8">
        <v>3.6488023592572416</v>
      </c>
      <c r="Y120" s="15">
        <v>3.3954214127474458</v>
      </c>
      <c r="Z120" s="33" t="e">
        <v>#NAME?</v>
      </c>
      <c r="AA120" s="20">
        <v>1.7967381583974706</v>
      </c>
      <c r="AB120" s="8">
        <v>0.13711441950770009</v>
      </c>
      <c r="AC120" s="8">
        <v>-6.7173603460779496E-2</v>
      </c>
      <c r="AD120" s="8">
        <v>1.6531243278124386</v>
      </c>
      <c r="AE120" s="8">
        <v>1.5002315719143899</v>
      </c>
      <c r="AF120" s="8">
        <v>1.2336992579875528</v>
      </c>
      <c r="AG120" s="8">
        <v>1.3129307877172813</v>
      </c>
      <c r="AH120" s="15">
        <v>1.5035515485239292</v>
      </c>
      <c r="AI120" s="33" t="e">
        <v>#NAME?</v>
      </c>
      <c r="AJ120" s="20"/>
      <c r="AK120" s="8"/>
      <c r="AL120" s="8"/>
      <c r="AM120" s="8"/>
      <c r="AN120" s="8"/>
      <c r="AO120" s="8"/>
      <c r="AP120" s="8"/>
      <c r="AQ120" s="47"/>
      <c r="AR120" s="33" t="e">
        <v>#NAME?</v>
      </c>
      <c r="AS120" s="20"/>
      <c r="AT120" s="8"/>
      <c r="AU120" s="8"/>
      <c r="AV120" s="8"/>
      <c r="AW120" s="8"/>
      <c r="AX120" s="8"/>
      <c r="AY120" s="8"/>
      <c r="AZ120" s="33" t="e">
        <v>#NAME?</v>
      </c>
      <c r="BA120" s="20"/>
      <c r="BB120" s="8"/>
      <c r="BC120" s="8"/>
      <c r="BD120" s="8"/>
      <c r="BE120" s="8"/>
      <c r="BF120" s="47"/>
      <c r="BG120" s="54" t="e">
        <v>#NAME?</v>
      </c>
      <c r="BH120" s="55"/>
      <c r="BI120" s="3"/>
    </row>
    <row r="121" spans="1:61" ht="12" customHeight="1">
      <c r="A121" s="217"/>
      <c r="B121" s="218"/>
      <c r="C121" s="13" t="s">
        <v>70</v>
      </c>
      <c r="D121" s="34">
        <v>2.11647078367041</v>
      </c>
      <c r="E121" s="34">
        <v>2.5997793695255567</v>
      </c>
      <c r="F121" s="34">
        <v>2.3114313036670886</v>
      </c>
      <c r="G121" s="34">
        <v>2.4989345627832948</v>
      </c>
      <c r="H121" s="34">
        <v>2.994122316298764</v>
      </c>
      <c r="I121" s="34">
        <v>1.3505516434617171</v>
      </c>
      <c r="J121" s="34">
        <v>0.4883921983985795</v>
      </c>
      <c r="K121" s="34">
        <v>2.2764945407372617</v>
      </c>
      <c r="L121" s="34">
        <v>1.3317948401758262</v>
      </c>
      <c r="M121" s="34">
        <v>4.0154550907052</v>
      </c>
      <c r="N121" s="34">
        <v>5.0132664786378456</v>
      </c>
      <c r="O121" s="34">
        <v>1.930185458553324</v>
      </c>
      <c r="P121" s="34">
        <v>-3.9605892869689963</v>
      </c>
      <c r="Q121" s="34">
        <v>4.8685515469783835</v>
      </c>
      <c r="R121" s="21">
        <v>4.769656519615828</v>
      </c>
      <c r="S121" s="5">
        <v>2.0398650448370859</v>
      </c>
      <c r="T121" s="5">
        <v>2.4645972460899168</v>
      </c>
      <c r="U121" s="5">
        <v>3.7587041440217295</v>
      </c>
      <c r="V121" s="5">
        <v>3.7913431339451131</v>
      </c>
      <c r="W121" s="5">
        <v>3.2986710035648015</v>
      </c>
      <c r="X121" s="5">
        <v>3.7944689174790325</v>
      </c>
      <c r="Y121" s="16">
        <v>4.0472520569353687</v>
      </c>
      <c r="Z121" s="34" t="e">
        <v>#NAME?</v>
      </c>
      <c r="AA121" s="21">
        <v>3.6599924032774345</v>
      </c>
      <c r="AB121" s="5">
        <v>0.49201903914390943</v>
      </c>
      <c r="AC121" s="5">
        <v>0.48957285716995091</v>
      </c>
      <c r="AD121" s="5">
        <v>1.5953379860167649</v>
      </c>
      <c r="AE121" s="5">
        <v>1.7207297366443441</v>
      </c>
      <c r="AF121" s="5">
        <v>1.9388708932542631</v>
      </c>
      <c r="AG121" s="5">
        <v>1.4744000913811783</v>
      </c>
      <c r="AH121" s="16">
        <v>1.7188428134768285</v>
      </c>
      <c r="AI121" s="34" t="e">
        <v>#NAME?</v>
      </c>
      <c r="AJ121" s="21"/>
      <c r="AK121" s="5"/>
      <c r="AL121" s="5"/>
      <c r="AM121" s="5"/>
      <c r="AN121" s="5"/>
      <c r="AO121" s="5"/>
      <c r="AP121" s="5"/>
      <c r="AQ121" s="48"/>
      <c r="AR121" s="34" t="e">
        <v>#NAME?</v>
      </c>
      <c r="AS121" s="5"/>
      <c r="AT121" s="5"/>
      <c r="AU121" s="5"/>
      <c r="AV121" s="5"/>
      <c r="AW121" s="5"/>
      <c r="AX121" s="5"/>
      <c r="AY121" s="5"/>
      <c r="AZ121" s="33" t="e">
        <v>#NAME?</v>
      </c>
      <c r="BA121" s="21"/>
      <c r="BB121" s="5"/>
      <c r="BC121" s="5"/>
      <c r="BD121" s="5"/>
      <c r="BE121" s="5"/>
      <c r="BF121" s="48"/>
      <c r="BG121" s="54" t="e">
        <v>#NAME?</v>
      </c>
      <c r="BH121" s="55"/>
      <c r="BI121" s="3"/>
    </row>
    <row r="122" spans="1:61" ht="12" customHeight="1">
      <c r="A122" s="217"/>
      <c r="B122" s="218"/>
      <c r="C122" s="13" t="s">
        <v>90</v>
      </c>
      <c r="D122" s="34">
        <v>23.168679849175721</v>
      </c>
      <c r="E122" s="34">
        <v>12.335447642482267</v>
      </c>
      <c r="F122" s="34">
        <v>6.5253643136959916</v>
      </c>
      <c r="G122" s="34">
        <v>14.726049045308343</v>
      </c>
      <c r="H122" s="34">
        <v>13.055096851770532</v>
      </c>
      <c r="I122" s="34">
        <v>11.431016416847161</v>
      </c>
      <c r="J122" s="34">
        <v>12.028032478157513</v>
      </c>
      <c r="K122" s="34">
        <v>11.468524081167718</v>
      </c>
      <c r="L122" s="34">
        <v>16.014569937554455</v>
      </c>
      <c r="M122" s="34">
        <v>20.061710307841206</v>
      </c>
      <c r="N122" s="34">
        <v>20.150483925479847</v>
      </c>
      <c r="O122" s="34">
        <v>1.6672616702777088</v>
      </c>
      <c r="P122" s="34">
        <v>-14.357154662967908</v>
      </c>
      <c r="Q122" s="34">
        <v>4.0341838530849383</v>
      </c>
      <c r="R122" s="21">
        <v>13.25788076401162</v>
      </c>
      <c r="S122" s="5">
        <v>7.6031205396328128</v>
      </c>
      <c r="T122" s="5">
        <v>5.5611715488636859</v>
      </c>
      <c r="U122" s="5">
        <v>4.4052802937628366</v>
      </c>
      <c r="V122" s="5">
        <v>2.9413699073675748</v>
      </c>
      <c r="W122" s="5">
        <v>3.6888198666188199</v>
      </c>
      <c r="X122" s="5">
        <v>9.024475443270541</v>
      </c>
      <c r="Y122" s="16">
        <v>7.3791751259656646</v>
      </c>
      <c r="Z122" s="34" t="e">
        <v>#NAME?</v>
      </c>
      <c r="AA122" s="21">
        <v>7.5973072456618551</v>
      </c>
      <c r="AB122" s="5">
        <v>4.3072791906831664</v>
      </c>
      <c r="AC122" s="5">
        <v>1.4151797309741809</v>
      </c>
      <c r="AD122" s="5">
        <v>2.8229227175280425</v>
      </c>
      <c r="AE122" s="5">
        <v>1.4442131030085958</v>
      </c>
      <c r="AF122" s="5">
        <v>1.1426308210412683</v>
      </c>
      <c r="AG122" s="5">
        <v>2.2674800244459892</v>
      </c>
      <c r="AH122" s="16">
        <v>2.603985104275619</v>
      </c>
      <c r="AI122" s="34" t="e">
        <v>#NAME?</v>
      </c>
      <c r="AJ122" s="21"/>
      <c r="AK122" s="5"/>
      <c r="AL122" s="5"/>
      <c r="AM122" s="5"/>
      <c r="AN122" s="5"/>
      <c r="AO122" s="5"/>
      <c r="AP122" s="5"/>
      <c r="AQ122" s="48"/>
      <c r="AR122" s="34" t="e">
        <v>#NAME?</v>
      </c>
      <c r="AS122" s="5"/>
      <c r="AT122" s="5"/>
      <c r="AU122" s="5"/>
      <c r="AV122" s="5"/>
      <c r="AW122" s="5"/>
      <c r="AX122" s="5"/>
      <c r="AY122" s="5"/>
      <c r="AZ122" s="33" t="e">
        <v>#NAME?</v>
      </c>
      <c r="BA122" s="21"/>
      <c r="BB122" s="5"/>
      <c r="BC122" s="5"/>
      <c r="BD122" s="5"/>
      <c r="BE122" s="5"/>
      <c r="BF122" s="48"/>
      <c r="BG122" s="54" t="e">
        <v>#NAME?</v>
      </c>
      <c r="BH122" s="5"/>
      <c r="BI122" s="3"/>
    </row>
    <row r="123" spans="1:61" ht="12" customHeight="1">
      <c r="A123" s="217"/>
      <c r="B123" s="218"/>
      <c r="C123" s="13" t="s">
        <v>71</v>
      </c>
      <c r="D123" s="34">
        <v>15.205026993186532</v>
      </c>
      <c r="E123" s="34">
        <v>15.78517971840081</v>
      </c>
      <c r="F123" s="34">
        <v>15.320157059589533</v>
      </c>
      <c r="G123" s="34">
        <v>17.001305160295054</v>
      </c>
      <c r="H123" s="34">
        <v>12.525903986861152</v>
      </c>
      <c r="I123" s="34">
        <v>11.47792618199739</v>
      </c>
      <c r="J123" s="34">
        <v>7.0624942995760387</v>
      </c>
      <c r="K123" s="34">
        <v>7.2731844519589028</v>
      </c>
      <c r="L123" s="34">
        <v>8.9950763145625334</v>
      </c>
      <c r="M123" s="34">
        <v>8.7003579562414224</v>
      </c>
      <c r="N123" s="34">
        <v>6.5981640624577675</v>
      </c>
      <c r="O123" s="34">
        <v>-4.7897660111449252</v>
      </c>
      <c r="P123" s="34">
        <v>-9.4054417377428816</v>
      </c>
      <c r="Q123" s="34">
        <v>-1.4777459201196441</v>
      </c>
      <c r="R123" s="21">
        <v>2.5992446741411435</v>
      </c>
      <c r="S123" s="5">
        <v>2.1065004373639118</v>
      </c>
      <c r="T123" s="5">
        <v>2.6983198442023903</v>
      </c>
      <c r="U123" s="5">
        <v>7.8974122329495078</v>
      </c>
      <c r="V123" s="5">
        <v>34.697836711950188</v>
      </c>
      <c r="W123" s="5">
        <v>5.1632705865651163</v>
      </c>
      <c r="X123" s="5">
        <v>7.4699410778717779</v>
      </c>
      <c r="Y123" s="16">
        <v>6.3137215441540606</v>
      </c>
      <c r="Z123" s="34" t="e">
        <v>#NAME?</v>
      </c>
      <c r="AA123" s="21">
        <v>-4.0568606719670885E-2</v>
      </c>
      <c r="AB123" s="5">
        <v>-1.102860409502171</v>
      </c>
      <c r="AC123" s="5">
        <v>1.0988166264259691</v>
      </c>
      <c r="AD123" s="5">
        <v>8.4623374912814686</v>
      </c>
      <c r="AE123" s="5">
        <v>26.276066836641476</v>
      </c>
      <c r="AF123" s="5">
        <v>4.0884411162628975</v>
      </c>
      <c r="AG123" s="5">
        <v>3.6014209648164597</v>
      </c>
      <c r="AH123" s="16">
        <v>3.5252756838792365</v>
      </c>
      <c r="AI123" s="34" t="e">
        <v>#NAME?</v>
      </c>
      <c r="AJ123" s="21"/>
      <c r="AK123" s="5"/>
      <c r="AL123" s="5"/>
      <c r="AM123" s="5"/>
      <c r="AN123" s="5"/>
      <c r="AO123" s="5"/>
      <c r="AP123" s="5"/>
      <c r="AQ123" s="48"/>
      <c r="AR123" s="34" t="e">
        <v>#NAME?</v>
      </c>
      <c r="AS123" s="5"/>
      <c r="AT123" s="5"/>
      <c r="AU123" s="5"/>
      <c r="AV123" s="5"/>
      <c r="AW123" s="5"/>
      <c r="AX123" s="5"/>
      <c r="AY123" s="5"/>
      <c r="AZ123" s="33" t="e">
        <v>#NAME?</v>
      </c>
      <c r="BA123" s="21"/>
      <c r="BB123" s="5"/>
      <c r="BC123" s="5"/>
      <c r="BD123" s="5"/>
      <c r="BE123" s="5"/>
      <c r="BF123" s="48"/>
      <c r="BG123" s="54" t="e">
        <v>#NAME?</v>
      </c>
      <c r="BH123" s="5"/>
      <c r="BI123" s="3"/>
    </row>
    <row r="124" spans="1:61" ht="12" customHeight="1">
      <c r="A124" s="217"/>
      <c r="B124" s="218"/>
      <c r="C124" s="13" t="s">
        <v>72</v>
      </c>
      <c r="D124" s="34">
        <v>11.331507444927325</v>
      </c>
      <c r="E124" s="34">
        <v>9.1972780576085267</v>
      </c>
      <c r="F124" s="34">
        <v>6.8065807351915142</v>
      </c>
      <c r="G124" s="34">
        <v>5.5749102876401224</v>
      </c>
      <c r="H124" s="34">
        <v>7.7498826526241738</v>
      </c>
      <c r="I124" s="34">
        <v>7.4030610971011823</v>
      </c>
      <c r="J124" s="34">
        <v>9.448197977741458</v>
      </c>
      <c r="K124" s="34">
        <v>8.2786441288081001</v>
      </c>
      <c r="L124" s="34">
        <v>2.8528906779932139</v>
      </c>
      <c r="M124" s="34">
        <v>9.3450537360791444</v>
      </c>
      <c r="N124" s="34">
        <v>6.8084508697264567</v>
      </c>
      <c r="O124" s="34">
        <v>3.9948499019745176</v>
      </c>
      <c r="P124" s="34">
        <v>-1.8414780090449834</v>
      </c>
      <c r="Q124" s="34">
        <v>-4.8425447788150056</v>
      </c>
      <c r="R124" s="21">
        <v>-8.4070583082446522</v>
      </c>
      <c r="S124" s="5">
        <v>-7.6438603499318187</v>
      </c>
      <c r="T124" s="5">
        <v>-5.5174606794108243</v>
      </c>
      <c r="U124" s="5">
        <v>-1.105869054874431</v>
      </c>
      <c r="V124" s="5">
        <v>-1.3122948227464293</v>
      </c>
      <c r="W124" s="5">
        <v>-1.1982735151322754</v>
      </c>
      <c r="X124" s="5">
        <v>2.0298589029921432</v>
      </c>
      <c r="Y124" s="16">
        <v>2.8368028185734584</v>
      </c>
      <c r="Z124" s="34" t="e">
        <v>#NAME?</v>
      </c>
      <c r="AA124" s="21">
        <v>-9.1325324125177136</v>
      </c>
      <c r="AB124" s="5">
        <v>-7.3004847871673828</v>
      </c>
      <c r="AC124" s="5">
        <v>-3.2414242623350353</v>
      </c>
      <c r="AD124" s="5">
        <v>0.35288714993551018</v>
      </c>
      <c r="AE124" s="5">
        <v>-0.21917713374511871</v>
      </c>
      <c r="AF124" s="5">
        <v>-0.29002304463481288</v>
      </c>
      <c r="AG124" s="5">
        <v>2.741105325795079</v>
      </c>
      <c r="AH124" s="16">
        <v>3.119091477227931</v>
      </c>
      <c r="AI124" s="34" t="e">
        <v>#NAME?</v>
      </c>
      <c r="AJ124" s="21"/>
      <c r="AK124" s="5"/>
      <c r="AL124" s="5"/>
      <c r="AM124" s="5"/>
      <c r="AN124" s="5"/>
      <c r="AO124" s="5"/>
      <c r="AP124" s="5"/>
      <c r="AQ124" s="48"/>
      <c r="AR124" s="34" t="e">
        <v>#NAME?</v>
      </c>
      <c r="AS124" s="5"/>
      <c r="AT124" s="5"/>
      <c r="AU124" s="5"/>
      <c r="AV124" s="5"/>
      <c r="AW124" s="5"/>
      <c r="AX124" s="5"/>
      <c r="AY124" s="5"/>
      <c r="AZ124" s="33" t="e">
        <v>#NAME?</v>
      </c>
      <c r="BA124" s="21"/>
      <c r="BB124" s="5"/>
      <c r="BC124" s="5"/>
      <c r="BD124" s="5"/>
      <c r="BE124" s="5"/>
      <c r="BF124" s="48"/>
      <c r="BG124" s="54" t="e">
        <v>#NAME?</v>
      </c>
      <c r="BH124" s="5"/>
      <c r="BI124" s="3"/>
    </row>
    <row r="125" spans="1:61" ht="12" customHeight="1">
      <c r="A125" s="217"/>
      <c r="B125" s="218"/>
      <c r="C125" s="13" t="s">
        <v>73</v>
      </c>
      <c r="D125" s="34">
        <v>6.1593222839718687</v>
      </c>
      <c r="E125" s="34">
        <v>6.9477983742850746</v>
      </c>
      <c r="F125" s="34">
        <v>7.2691240014294944</v>
      </c>
      <c r="G125" s="34">
        <v>8.7384489059691983</v>
      </c>
      <c r="H125" s="34">
        <v>8.2441779497098633</v>
      </c>
      <c r="I125" s="34">
        <v>7.113367870907239</v>
      </c>
      <c r="J125" s="34">
        <v>7.2313983408248905</v>
      </c>
      <c r="K125" s="34">
        <v>7.2121990560965354</v>
      </c>
      <c r="L125" s="34">
        <v>8.0269787095725853</v>
      </c>
      <c r="M125" s="34">
        <v>8.318378277306504</v>
      </c>
      <c r="N125" s="34">
        <v>7.2256824084748095</v>
      </c>
      <c r="O125" s="34">
        <v>3.2769958003602717</v>
      </c>
      <c r="P125" s="34">
        <v>-3.3302425586239304</v>
      </c>
      <c r="Q125" s="34">
        <v>0.17450502848797012</v>
      </c>
      <c r="R125" s="21">
        <v>-0.97008608288193798</v>
      </c>
      <c r="S125" s="5">
        <v>-2.8617897723291819</v>
      </c>
      <c r="T125" s="5">
        <v>-1.3581262051422627</v>
      </c>
      <c r="U125" s="5">
        <v>1.1823225858029529</v>
      </c>
      <c r="V125" s="5">
        <v>4.0640958933148452</v>
      </c>
      <c r="W125" s="5">
        <v>3.5670436426733954</v>
      </c>
      <c r="X125" s="5">
        <v>4.0356828028416114</v>
      </c>
      <c r="Y125" s="16">
        <v>4.2404925141493077</v>
      </c>
      <c r="Z125" s="34" t="e">
        <v>#NAME?</v>
      </c>
      <c r="AA125" s="21">
        <v>-1.0000804875137881</v>
      </c>
      <c r="AB125" s="5">
        <v>-2.9298114293670907</v>
      </c>
      <c r="AC125" s="5">
        <v>-1.7058948679712471</v>
      </c>
      <c r="AD125" s="5">
        <v>1.3789982870255901</v>
      </c>
      <c r="AE125" s="5">
        <v>3.2046804642207327</v>
      </c>
      <c r="AF125" s="5">
        <v>3.1977481622379234</v>
      </c>
      <c r="AG125" s="5">
        <v>2.255443360388365</v>
      </c>
      <c r="AH125" s="16">
        <v>2.0686431138223771</v>
      </c>
      <c r="AI125" s="34" t="e">
        <v>#NAME?</v>
      </c>
      <c r="AJ125" s="21"/>
      <c r="AK125" s="5"/>
      <c r="AL125" s="5"/>
      <c r="AM125" s="5"/>
      <c r="AN125" s="5"/>
      <c r="AO125" s="5"/>
      <c r="AP125" s="5"/>
      <c r="AQ125" s="48"/>
      <c r="AR125" s="34" t="e">
        <v>#NAME?</v>
      </c>
      <c r="AS125" s="5"/>
      <c r="AT125" s="5"/>
      <c r="AU125" s="5"/>
      <c r="AV125" s="5"/>
      <c r="AW125" s="5"/>
      <c r="AX125" s="5"/>
      <c r="AY125" s="5"/>
      <c r="AZ125" s="33" t="e">
        <v>#NAME?</v>
      </c>
      <c r="BA125" s="21"/>
      <c r="BB125" s="5"/>
      <c r="BC125" s="5"/>
      <c r="BD125" s="5"/>
      <c r="BE125" s="5"/>
      <c r="BF125" s="48"/>
      <c r="BG125" s="54" t="e">
        <v>#NAME?</v>
      </c>
      <c r="BH125" s="5"/>
      <c r="BI125" s="3"/>
    </row>
    <row r="126" spans="1:61" ht="12" customHeight="1">
      <c r="A126" s="217"/>
      <c r="B126" s="218"/>
      <c r="C126" s="13" t="s">
        <v>74</v>
      </c>
      <c r="D126" s="34">
        <v>3.2399221573533588</v>
      </c>
      <c r="E126" s="34">
        <v>4.5422196302488338</v>
      </c>
      <c r="F126" s="34">
        <v>3.6343738776663637</v>
      </c>
      <c r="G126" s="34">
        <v>5.4783586228543735</v>
      </c>
      <c r="H126" s="34">
        <v>3.9942018564562032</v>
      </c>
      <c r="I126" s="34">
        <v>3.2130692871880528</v>
      </c>
      <c r="J126" s="34">
        <v>2.7084055978357391</v>
      </c>
      <c r="K126" s="34">
        <v>4.4778489322954362</v>
      </c>
      <c r="L126" s="34">
        <v>3.5784095957352324</v>
      </c>
      <c r="M126" s="34">
        <v>4.5874723049609045</v>
      </c>
      <c r="N126" s="34">
        <v>4.9859518353264853</v>
      </c>
      <c r="O126" s="34">
        <v>2.5790601695045767</v>
      </c>
      <c r="P126" s="34">
        <v>-2.8475586842698575</v>
      </c>
      <c r="Q126" s="34">
        <v>3.0667085435558405</v>
      </c>
      <c r="R126" s="21">
        <v>3.0424607489388356</v>
      </c>
      <c r="S126" s="5">
        <v>1.3424568927840941</v>
      </c>
      <c r="T126" s="5">
        <v>1.357353316763521</v>
      </c>
      <c r="U126" s="5">
        <v>1.5295075395129532</v>
      </c>
      <c r="V126" s="5">
        <v>2.1714380969720226</v>
      </c>
      <c r="W126" s="5">
        <v>1.5774916451824161</v>
      </c>
      <c r="X126" s="5">
        <v>2.6357007201448956</v>
      </c>
      <c r="Y126" s="16">
        <v>3.1556174738361475</v>
      </c>
      <c r="Z126" s="34" t="e">
        <v>#NAME?</v>
      </c>
      <c r="AA126" s="21">
        <v>2.0792291745580727</v>
      </c>
      <c r="AB126" s="5">
        <v>0.18269303354747635</v>
      </c>
      <c r="AC126" s="5">
        <v>0.57624154683448836</v>
      </c>
      <c r="AD126" s="5">
        <v>0.63662165330924392</v>
      </c>
      <c r="AE126" s="5">
        <v>1.274180324698948</v>
      </c>
      <c r="AF126" s="5">
        <v>1.254473785454957</v>
      </c>
      <c r="AG126" s="5">
        <v>1.3568331696729885</v>
      </c>
      <c r="AH126" s="16">
        <v>1.7348008995160535</v>
      </c>
      <c r="AI126" s="34" t="e">
        <v>#NAME?</v>
      </c>
      <c r="AJ126" s="21"/>
      <c r="AK126" s="5"/>
      <c r="AL126" s="5"/>
      <c r="AM126" s="5"/>
      <c r="AN126" s="5"/>
      <c r="AO126" s="5"/>
      <c r="AP126" s="5"/>
      <c r="AQ126" s="48"/>
      <c r="AR126" s="34" t="e">
        <v>#NAME?</v>
      </c>
      <c r="AS126" s="5"/>
      <c r="AT126" s="5"/>
      <c r="AU126" s="5"/>
      <c r="AV126" s="5"/>
      <c r="AW126" s="5"/>
      <c r="AX126" s="5"/>
      <c r="AY126" s="5"/>
      <c r="AZ126" s="33" t="e">
        <v>#NAME?</v>
      </c>
      <c r="BA126" s="21"/>
      <c r="BB126" s="5"/>
      <c r="BC126" s="5"/>
      <c r="BD126" s="5"/>
      <c r="BE126" s="5"/>
      <c r="BF126" s="48"/>
      <c r="BG126" s="54" t="e">
        <v>#NAME?</v>
      </c>
      <c r="BH126" s="5"/>
      <c r="BI126" s="3"/>
    </row>
    <row r="127" spans="1:61" ht="12" customHeight="1">
      <c r="A127" s="217"/>
      <c r="B127" s="218"/>
      <c r="C127" s="13" t="s">
        <v>75</v>
      </c>
      <c r="D127" s="34">
        <v>4.4850568409507741</v>
      </c>
      <c r="E127" s="34">
        <v>4.1868334634713067</v>
      </c>
      <c r="F127" s="34">
        <v>3.2057243505063893</v>
      </c>
      <c r="G127" s="34">
        <v>5.7483524632200078</v>
      </c>
      <c r="H127" s="34">
        <v>4.8112350375141499</v>
      </c>
      <c r="I127" s="34">
        <v>3.61108330959512</v>
      </c>
      <c r="J127" s="34">
        <v>3.3375093067735451</v>
      </c>
      <c r="K127" s="34">
        <v>4.1455803150908466</v>
      </c>
      <c r="L127" s="34">
        <v>2.8558448400021197</v>
      </c>
      <c r="M127" s="34">
        <v>3.9434768541328991</v>
      </c>
      <c r="N127" s="34">
        <v>3.9444020011973002</v>
      </c>
      <c r="O127" s="34">
        <v>1.4041182913744343</v>
      </c>
      <c r="P127" s="34">
        <v>-3.6315880087075314</v>
      </c>
      <c r="Q127" s="34">
        <v>2.0114083864101406</v>
      </c>
      <c r="R127" s="21">
        <v>2.0534554055275267</v>
      </c>
      <c r="S127" s="5">
        <v>-1.477773848935815</v>
      </c>
      <c r="T127" s="5">
        <v>-0.53717151242976824</v>
      </c>
      <c r="U127" s="5">
        <v>1.0736638873637627</v>
      </c>
      <c r="V127" s="5">
        <v>1.8987845189406771</v>
      </c>
      <c r="W127" s="5">
        <v>1.7140035652436048</v>
      </c>
      <c r="X127" s="5">
        <v>2.1408752680035281</v>
      </c>
      <c r="Y127" s="16">
        <v>2.9086715571643662</v>
      </c>
      <c r="Z127" s="34" t="e">
        <v>#NAME?</v>
      </c>
      <c r="AA127" s="21">
        <v>0.57662284241655204</v>
      </c>
      <c r="AB127" s="5">
        <v>-2.8190562825984311</v>
      </c>
      <c r="AC127" s="5">
        <v>-1.728141893572166</v>
      </c>
      <c r="AD127" s="5">
        <v>9.1878129112132889E-2</v>
      </c>
      <c r="AE127" s="5">
        <v>0.73175728062191414</v>
      </c>
      <c r="AF127" s="5">
        <v>0.70784283945437565</v>
      </c>
      <c r="AG127" s="5">
        <v>0.90288361690229468</v>
      </c>
      <c r="AH127" s="16">
        <v>0.99961748038637221</v>
      </c>
      <c r="AI127" s="34" t="e">
        <v>#NAME?</v>
      </c>
      <c r="AJ127" s="21"/>
      <c r="AK127" s="5"/>
      <c r="AL127" s="5"/>
      <c r="AM127" s="5"/>
      <c r="AN127" s="5"/>
      <c r="AO127" s="5"/>
      <c r="AP127" s="5"/>
      <c r="AQ127" s="48"/>
      <c r="AR127" s="34" t="e">
        <v>#NAME?</v>
      </c>
      <c r="AS127" s="5"/>
      <c r="AT127" s="5"/>
      <c r="AU127" s="5"/>
      <c r="AV127" s="5"/>
      <c r="AW127" s="5"/>
      <c r="AX127" s="5"/>
      <c r="AY127" s="5"/>
      <c r="AZ127" s="33" t="e">
        <v>#NAME?</v>
      </c>
      <c r="BA127" s="21"/>
      <c r="BB127" s="5"/>
      <c r="BC127" s="5"/>
      <c r="BD127" s="5"/>
      <c r="BE127" s="5"/>
      <c r="BF127" s="48"/>
      <c r="BG127" s="54" t="e">
        <v>#NAME?</v>
      </c>
      <c r="BH127" s="5"/>
      <c r="BI127" s="3"/>
    </row>
    <row r="128" spans="1:61" ht="12" customHeight="1">
      <c r="A128" s="217"/>
      <c r="B128" s="218"/>
      <c r="C128" s="13" t="s">
        <v>76</v>
      </c>
      <c r="D128" s="34">
        <v>4.9367754871859182</v>
      </c>
      <c r="E128" s="34">
        <v>8.196760467335352</v>
      </c>
      <c r="F128" s="34">
        <v>7.4149703414431611</v>
      </c>
      <c r="G128" s="34">
        <v>8.8723698975292642</v>
      </c>
      <c r="H128" s="34">
        <v>7.7575417792199675</v>
      </c>
      <c r="I128" s="34">
        <v>4.0304321054157377</v>
      </c>
      <c r="J128" s="34">
        <v>8.1522837339943486</v>
      </c>
      <c r="K128" s="34">
        <v>7.8717568852084918</v>
      </c>
      <c r="L128" s="34">
        <v>6.9705494340537744</v>
      </c>
      <c r="M128" s="34">
        <v>7.9455226614475016</v>
      </c>
      <c r="N128" s="34">
        <v>9.4472381909522554</v>
      </c>
      <c r="O128" s="34">
        <v>8.5348666425302699</v>
      </c>
      <c r="P128" s="34">
        <v>-1.7501684979141063</v>
      </c>
      <c r="Q128" s="34">
        <v>3.352231741936329</v>
      </c>
      <c r="R128" s="21">
        <v>2.2356526150145717</v>
      </c>
      <c r="S128" s="5">
        <v>-1.2227471722134453</v>
      </c>
      <c r="T128" s="5">
        <v>-6.9227777515531219</v>
      </c>
      <c r="U128" s="5">
        <v>-2.9471640512466868</v>
      </c>
      <c r="V128" s="5">
        <v>0.77337886362836006</v>
      </c>
      <c r="W128" s="5">
        <v>2.6889835542965201</v>
      </c>
      <c r="X128" s="5">
        <v>5.4599294147350763</v>
      </c>
      <c r="Y128" s="16">
        <v>5.1686153477829677</v>
      </c>
      <c r="Z128" s="34" t="e">
        <v>#NAME?</v>
      </c>
      <c r="AA128" s="21">
        <v>0.32120003108888628</v>
      </c>
      <c r="AB128" s="5">
        <v>-3.1579697636907045</v>
      </c>
      <c r="AC128" s="5">
        <v>-5.9526742847756271</v>
      </c>
      <c r="AD128" s="5">
        <v>-1.5308555721838424</v>
      </c>
      <c r="AE128" s="5">
        <v>1.6789353592897349</v>
      </c>
      <c r="AF128" s="5">
        <v>2.7838334888088845</v>
      </c>
      <c r="AG128" s="5">
        <v>2.5453779989100145</v>
      </c>
      <c r="AH128" s="16">
        <v>2.3056147267009663</v>
      </c>
      <c r="AI128" s="34" t="e">
        <v>#NAME?</v>
      </c>
      <c r="AJ128" s="21"/>
      <c r="AK128" s="5"/>
      <c r="AL128" s="5"/>
      <c r="AM128" s="5"/>
      <c r="AN128" s="5"/>
      <c r="AO128" s="5"/>
      <c r="AP128" s="5"/>
      <c r="AQ128" s="48"/>
      <c r="AR128" s="34" t="e">
        <v>#NAME?</v>
      </c>
      <c r="AS128" s="5"/>
      <c r="AT128" s="5"/>
      <c r="AU128" s="5"/>
      <c r="AV128" s="5"/>
      <c r="AW128" s="5"/>
      <c r="AX128" s="5"/>
      <c r="AY128" s="5"/>
      <c r="AZ128" s="33" t="e">
        <v>#NAME?</v>
      </c>
      <c r="BA128" s="21"/>
      <c r="BB128" s="5"/>
      <c r="BC128" s="5"/>
      <c r="BD128" s="5"/>
      <c r="BE128" s="5"/>
      <c r="BF128" s="48"/>
      <c r="BG128" s="54" t="e">
        <v>#NAME?</v>
      </c>
      <c r="BH128" s="5"/>
      <c r="BI128" s="3"/>
    </row>
    <row r="129" spans="1:61" ht="12" customHeight="1">
      <c r="A129" s="217"/>
      <c r="B129" s="218"/>
      <c r="C129" s="13" t="s">
        <v>91</v>
      </c>
      <c r="D129" s="34">
        <v>15.305047102154056</v>
      </c>
      <c r="E129" s="34">
        <v>11.639526002387779</v>
      </c>
      <c r="F129" s="34">
        <v>4.1541223220972645</v>
      </c>
      <c r="G129" s="34">
        <v>9.217921184669331</v>
      </c>
      <c r="H129" s="34">
        <v>8.9022508536134914</v>
      </c>
      <c r="I129" s="34">
        <v>12.55918135365115</v>
      </c>
      <c r="J129" s="34">
        <v>13.761975932023752</v>
      </c>
      <c r="K129" s="34">
        <v>15.661413325098273</v>
      </c>
      <c r="L129" s="34">
        <v>23.065999440659681</v>
      </c>
      <c r="M129" s="34">
        <v>25.774587912390977</v>
      </c>
      <c r="N129" s="34">
        <v>32.102648483849116</v>
      </c>
      <c r="O129" s="34">
        <v>7.7869565390596085</v>
      </c>
      <c r="P129" s="34">
        <v>-22.68734569574281</v>
      </c>
      <c r="Q129" s="34">
        <v>-4.7205043504957578</v>
      </c>
      <c r="R129" s="21">
        <v>13.183720707240765</v>
      </c>
      <c r="S129" s="5">
        <v>7.7962306602649134</v>
      </c>
      <c r="T129" s="5">
        <v>4.1167689637163551</v>
      </c>
      <c r="U129" s="5">
        <v>3.649383255678007</v>
      </c>
      <c r="V129" s="5">
        <v>2.9729665647112213</v>
      </c>
      <c r="W129" s="5">
        <v>2.4888652780884479</v>
      </c>
      <c r="X129" s="5">
        <v>7.7469687815187926</v>
      </c>
      <c r="Y129" s="16">
        <v>6.0413455165583052</v>
      </c>
      <c r="Z129" s="34" t="e">
        <v>#NAME?</v>
      </c>
      <c r="AA129" s="21">
        <v>6.2112133652360457</v>
      </c>
      <c r="AB129" s="5">
        <v>3.9990993090503579</v>
      </c>
      <c r="AC129" s="5">
        <v>2.8984124821148871</v>
      </c>
      <c r="AD129" s="5">
        <v>2.0994946106186685</v>
      </c>
      <c r="AE129" s="5">
        <v>2.7383361780605631</v>
      </c>
      <c r="AF129" s="5">
        <v>1.8580577949164567</v>
      </c>
      <c r="AG129" s="5">
        <v>2.7733606075741157</v>
      </c>
      <c r="AH129" s="16">
        <v>2.9876513211201328</v>
      </c>
      <c r="AI129" s="34" t="e">
        <v>#NAME?</v>
      </c>
      <c r="AJ129" s="21"/>
      <c r="AK129" s="5"/>
      <c r="AL129" s="5"/>
      <c r="AM129" s="5"/>
      <c r="AN129" s="5"/>
      <c r="AO129" s="5"/>
      <c r="AP129" s="5"/>
      <c r="AQ129" s="48"/>
      <c r="AR129" s="34" t="e">
        <v>#NAME?</v>
      </c>
      <c r="AS129" s="5"/>
      <c r="AT129" s="5"/>
      <c r="AU129" s="5"/>
      <c r="AV129" s="5"/>
      <c r="AW129" s="5"/>
      <c r="AX129" s="5"/>
      <c r="AY129" s="5"/>
      <c r="AZ129" s="33" t="e">
        <v>#NAME?</v>
      </c>
      <c r="BA129" s="21"/>
      <c r="BB129" s="5"/>
      <c r="BC129" s="5"/>
      <c r="BD129" s="5"/>
      <c r="BE129" s="5"/>
      <c r="BF129" s="48"/>
      <c r="BG129" s="54" t="e">
        <v>#NAME?</v>
      </c>
      <c r="BH129" s="5"/>
      <c r="BI129" s="3"/>
    </row>
    <row r="130" spans="1:61" ht="12" customHeight="1">
      <c r="A130" s="217"/>
      <c r="B130" s="218"/>
      <c r="C130" s="13" t="s">
        <v>92</v>
      </c>
      <c r="D130" s="34">
        <v>20.693421452211467</v>
      </c>
      <c r="E130" s="34">
        <v>11.067744538285318</v>
      </c>
      <c r="F130" s="34">
        <v>-2.3796724916986367</v>
      </c>
      <c r="G130" s="34">
        <v>5.1612324654973785</v>
      </c>
      <c r="H130" s="34">
        <v>6.18139492436518</v>
      </c>
      <c r="I130" s="34">
        <v>7.0988663230598936</v>
      </c>
      <c r="J130" s="34">
        <v>9.645399308125068</v>
      </c>
      <c r="K130" s="34">
        <v>9.4144157115705784</v>
      </c>
      <c r="L130" s="34">
        <v>15.158857576495311</v>
      </c>
      <c r="M130" s="34">
        <v>14.649932031415535</v>
      </c>
      <c r="N130" s="34">
        <v>20.604854484247383</v>
      </c>
      <c r="O130" s="34">
        <v>12.587937051017439</v>
      </c>
      <c r="P130" s="34">
        <v>-17.621148338587766</v>
      </c>
      <c r="Q130" s="34">
        <v>4.0573502997235611</v>
      </c>
      <c r="R130" s="21">
        <v>11.587339078610203</v>
      </c>
      <c r="S130" s="5">
        <v>6.6287411287878184</v>
      </c>
      <c r="T130" s="5">
        <v>4.8313146506227644</v>
      </c>
      <c r="U130" s="5">
        <v>4.6013904601447608</v>
      </c>
      <c r="V130" s="5">
        <v>2.3471981728426794</v>
      </c>
      <c r="W130" s="5">
        <v>3.3177196652328433</v>
      </c>
      <c r="X130" s="5">
        <v>8.2463111922110865</v>
      </c>
      <c r="Y130" s="16">
        <v>5.9048623373421316</v>
      </c>
      <c r="Z130" s="34" t="e">
        <v>#NAME?</v>
      </c>
      <c r="AA130" s="21">
        <v>6.049345539370754</v>
      </c>
      <c r="AB130" s="5">
        <v>3.8349232837030955</v>
      </c>
      <c r="AC130" s="5">
        <v>3.5068193283804838</v>
      </c>
      <c r="AD130" s="5">
        <v>3.4950033369520295</v>
      </c>
      <c r="AE130" s="5">
        <v>1.7785777608666731</v>
      </c>
      <c r="AF130" s="5">
        <v>2.017572743287932</v>
      </c>
      <c r="AG130" s="5">
        <v>2.7127990387066259</v>
      </c>
      <c r="AH130" s="16">
        <v>2.8111441797253667</v>
      </c>
      <c r="AI130" s="34" t="e">
        <v>#NAME?</v>
      </c>
      <c r="AJ130" s="21"/>
      <c r="AK130" s="5"/>
      <c r="AL130" s="5"/>
      <c r="AM130" s="5"/>
      <c r="AN130" s="5"/>
      <c r="AO130" s="5"/>
      <c r="AP130" s="5"/>
      <c r="AQ130" s="48"/>
      <c r="AR130" s="34" t="e">
        <v>#NAME?</v>
      </c>
      <c r="AS130" s="5"/>
      <c r="AT130" s="5"/>
      <c r="AU130" s="5"/>
      <c r="AV130" s="5"/>
      <c r="AW130" s="5"/>
      <c r="AX130" s="5"/>
      <c r="AY130" s="5"/>
      <c r="AZ130" s="33" t="e">
        <v>#NAME?</v>
      </c>
      <c r="BA130" s="21"/>
      <c r="BB130" s="5"/>
      <c r="BC130" s="5"/>
      <c r="BD130" s="5"/>
      <c r="BE130" s="5"/>
      <c r="BF130" s="48"/>
      <c r="BG130" s="54" t="e">
        <v>#NAME?</v>
      </c>
      <c r="BH130" s="5"/>
      <c r="BI130" s="3"/>
    </row>
    <row r="131" spans="1:61" ht="12" customHeight="1">
      <c r="A131" s="217"/>
      <c r="B131" s="218"/>
      <c r="C131" s="13" t="s">
        <v>77</v>
      </c>
      <c r="D131" s="34">
        <v>4.6950528164273697</v>
      </c>
      <c r="E131" s="34">
        <v>3.9198754619030884</v>
      </c>
      <c r="F131" s="34">
        <v>14.773674025264839</v>
      </c>
      <c r="G131" s="34">
        <v>10.583192465588009</v>
      </c>
      <c r="H131" s="34">
        <v>3.0005520069395164</v>
      </c>
      <c r="I131" s="34">
        <v>5.5644619515537785</v>
      </c>
      <c r="J131" s="34">
        <v>4.355818417507118</v>
      </c>
      <c r="K131" s="34">
        <v>6.6738735876528787</v>
      </c>
      <c r="L131" s="34">
        <v>7.5012358813310476</v>
      </c>
      <c r="M131" s="34">
        <v>12.578352264856619</v>
      </c>
      <c r="N131" s="34">
        <v>9.9691645136053442</v>
      </c>
      <c r="O131" s="34">
        <v>2.5544348174110665</v>
      </c>
      <c r="P131" s="34">
        <v>-3.0215129962878229</v>
      </c>
      <c r="Q131" s="34">
        <v>8.6576292198400573</v>
      </c>
      <c r="R131" s="21">
        <v>7.4340537724679301</v>
      </c>
      <c r="S131" s="5">
        <v>2.1949674096743532</v>
      </c>
      <c r="T131" s="5">
        <v>5.4122565010507495</v>
      </c>
      <c r="U131" s="5">
        <v>7.5127592605177318</v>
      </c>
      <c r="V131" s="5">
        <v>4.2184939639501318</v>
      </c>
      <c r="W131" s="5">
        <v>1.7328923258283613</v>
      </c>
      <c r="X131" s="5">
        <v>4.4765396630266352</v>
      </c>
      <c r="Y131" s="16">
        <v>5.1970509354330563</v>
      </c>
      <c r="Z131" s="34" t="e">
        <v>#NAME?</v>
      </c>
      <c r="AA131" s="21">
        <v>2.0123374767001323</v>
      </c>
      <c r="AB131" s="5">
        <v>5.742269285935464E-3</v>
      </c>
      <c r="AC131" s="5">
        <v>4.1942905490128357</v>
      </c>
      <c r="AD131" s="5">
        <v>4.7062001452119473</v>
      </c>
      <c r="AE131" s="5">
        <v>3.5323552948892667</v>
      </c>
      <c r="AF131" s="5">
        <v>3.5715775396190308</v>
      </c>
      <c r="AG131" s="5">
        <v>3.8216925240613708</v>
      </c>
      <c r="AH131" s="16">
        <v>3.6208298937267624</v>
      </c>
      <c r="AI131" s="34" t="e">
        <v>#NAME?</v>
      </c>
      <c r="AJ131" s="21"/>
      <c r="AK131" s="5"/>
      <c r="AL131" s="5"/>
      <c r="AM131" s="5"/>
      <c r="AN131" s="5"/>
      <c r="AO131" s="5"/>
      <c r="AP131" s="5"/>
      <c r="AQ131" s="48"/>
      <c r="AR131" s="34" t="e">
        <v>#NAME?</v>
      </c>
      <c r="AS131" s="5"/>
      <c r="AT131" s="5"/>
      <c r="AU131" s="5"/>
      <c r="AV131" s="5"/>
      <c r="AW131" s="5"/>
      <c r="AX131" s="5"/>
      <c r="AY131" s="5"/>
      <c r="AZ131" s="33" t="e">
        <v>#NAME?</v>
      </c>
      <c r="BA131" s="21"/>
      <c r="BB131" s="5"/>
      <c r="BC131" s="5"/>
      <c r="BD131" s="5"/>
      <c r="BE131" s="5"/>
      <c r="BF131" s="48"/>
      <c r="BG131" s="54" t="e">
        <v>#NAME?</v>
      </c>
      <c r="BH131" s="5"/>
      <c r="BI131" s="3"/>
    </row>
    <row r="132" spans="1:61" ht="12" customHeight="1">
      <c r="A132" s="217"/>
      <c r="B132" s="218"/>
      <c r="C132" s="13" t="s">
        <v>78</v>
      </c>
      <c r="D132" s="34">
        <v>6.2369945271405713</v>
      </c>
      <c r="E132" s="34">
        <v>5.9630230715533195</v>
      </c>
      <c r="F132" s="34">
        <v>5.7339181774212378</v>
      </c>
      <c r="G132" s="34">
        <v>8.756460610649297</v>
      </c>
      <c r="H132" s="34">
        <v>3.0457589015929987</v>
      </c>
      <c r="I132" s="34">
        <v>5.8457857327171681</v>
      </c>
      <c r="J132" s="34">
        <v>5.4699585558830588</v>
      </c>
      <c r="K132" s="34">
        <v>1.9651558865370289</v>
      </c>
      <c r="L132" s="34">
        <v>6.1185838847752638</v>
      </c>
      <c r="M132" s="34">
        <v>4.5988507242689769</v>
      </c>
      <c r="N132" s="34">
        <v>6.8943621963038382</v>
      </c>
      <c r="O132" s="34">
        <v>6.4472651229357192</v>
      </c>
      <c r="P132" s="34">
        <v>0.16218826892577809</v>
      </c>
      <c r="Q132" s="34">
        <v>7.5080392661542872</v>
      </c>
      <c r="R132" s="21">
        <v>3.6190565663208218</v>
      </c>
      <c r="S132" s="5">
        <v>4.774251098583715</v>
      </c>
      <c r="T132" s="5">
        <v>6.6667317996379483</v>
      </c>
      <c r="U132" s="5">
        <v>10.619313862366852</v>
      </c>
      <c r="V132" s="5">
        <v>12.574771678020191</v>
      </c>
      <c r="W132" s="5">
        <v>7.087836169441486</v>
      </c>
      <c r="X132" s="5">
        <v>8.99633133203357</v>
      </c>
      <c r="Y132" s="16">
        <v>7.914505801366345</v>
      </c>
      <c r="Z132" s="34" t="e">
        <v>#NAME?</v>
      </c>
      <c r="AA132" s="21">
        <v>1.8233171856698371</v>
      </c>
      <c r="AB132" s="5">
        <v>2.8503654848925031</v>
      </c>
      <c r="AC132" s="5">
        <v>4.472334034592218</v>
      </c>
      <c r="AD132" s="5">
        <v>3.4611272380783431</v>
      </c>
      <c r="AE132" s="5">
        <v>6.1546987506676309</v>
      </c>
      <c r="AF132" s="5">
        <v>4.1000003783020933</v>
      </c>
      <c r="AG132" s="5">
        <v>3.6653028167213941</v>
      </c>
      <c r="AH132" s="16">
        <v>3.7039625075763416</v>
      </c>
      <c r="AI132" s="34" t="e">
        <v>#NAME?</v>
      </c>
      <c r="AJ132" s="21"/>
      <c r="AK132" s="5"/>
      <c r="AL132" s="5"/>
      <c r="AM132" s="5"/>
      <c r="AN132" s="5"/>
      <c r="AO132" s="5"/>
      <c r="AP132" s="5"/>
      <c r="AQ132" s="48"/>
      <c r="AR132" s="34" t="e">
        <v>#NAME?</v>
      </c>
      <c r="AS132" s="5"/>
      <c r="AT132" s="5"/>
      <c r="AU132" s="5"/>
      <c r="AV132" s="5"/>
      <c r="AW132" s="5"/>
      <c r="AX132" s="5"/>
      <c r="AY132" s="5"/>
      <c r="AZ132" s="33" t="e">
        <v>#NAME?</v>
      </c>
      <c r="BA132" s="21"/>
      <c r="BB132" s="5"/>
      <c r="BC132" s="5"/>
      <c r="BD132" s="5"/>
      <c r="BE132" s="5"/>
      <c r="BF132" s="48"/>
      <c r="BG132" s="54" t="e">
        <v>#NAME?</v>
      </c>
      <c r="BH132" s="5"/>
      <c r="BI132" s="3"/>
    </row>
    <row r="133" spans="1:61" ht="12" customHeight="1">
      <c r="A133" s="217"/>
      <c r="B133" s="218"/>
      <c r="C133" s="13" t="s">
        <v>79</v>
      </c>
      <c r="D133" s="34">
        <v>7.0379864149880955</v>
      </c>
      <c r="E133" s="34">
        <v>6.6730417770665795</v>
      </c>
      <c r="F133" s="34">
        <v>6.555873778302912</v>
      </c>
      <c r="G133" s="34">
        <v>8.0086684440673128</v>
      </c>
      <c r="H133" s="34">
        <v>6.3908708858838592</v>
      </c>
      <c r="I133" s="34">
        <v>3.735084833940272</v>
      </c>
      <c r="J133" s="34">
        <v>2.4610668128072666</v>
      </c>
      <c r="K133" s="34">
        <v>3.4081287462673027</v>
      </c>
      <c r="L133" s="34">
        <v>4.1359776615216726</v>
      </c>
      <c r="M133" s="34">
        <v>6.1588060314254234</v>
      </c>
      <c r="N133" s="34">
        <v>5.8817842171778212</v>
      </c>
      <c r="O133" s="34">
        <v>4.2204213409861691</v>
      </c>
      <c r="P133" s="34">
        <v>-3.3830181033633111</v>
      </c>
      <c r="Q133" s="34">
        <v>2.2625255044207648</v>
      </c>
      <c r="R133" s="21">
        <v>1.8078833022967089</v>
      </c>
      <c r="S133" s="5">
        <v>0.34762780960262418</v>
      </c>
      <c r="T133" s="5">
        <v>1.1755150628367517</v>
      </c>
      <c r="U133" s="5">
        <v>1.5718163824324227</v>
      </c>
      <c r="V133" s="5">
        <v>3.0842765094840408</v>
      </c>
      <c r="W133" s="5">
        <v>2.8069066525033826</v>
      </c>
      <c r="X133" s="5">
        <v>4.3446084131156582</v>
      </c>
      <c r="Y133" s="16">
        <v>4.7153585535647968</v>
      </c>
      <c r="Z133" s="34" t="e">
        <v>#NAME?</v>
      </c>
      <c r="AA133" s="21">
        <v>1.6636263443925214</v>
      </c>
      <c r="AB133" s="5">
        <v>-1.0570420143983572</v>
      </c>
      <c r="AC133" s="5">
        <v>-0.19034002716488141</v>
      </c>
      <c r="AD133" s="5">
        <v>1.4196972504918914</v>
      </c>
      <c r="AE133" s="5">
        <v>1.9517165541487858</v>
      </c>
      <c r="AF133" s="5">
        <v>1.6589744219452252</v>
      </c>
      <c r="AG133" s="5">
        <v>1.6517530585588247</v>
      </c>
      <c r="AH133" s="16">
        <v>1.7621619419429413</v>
      </c>
      <c r="AI133" s="34" t="e">
        <v>#NAME?</v>
      </c>
      <c r="AJ133" s="21"/>
      <c r="AK133" s="5"/>
      <c r="AL133" s="5"/>
      <c r="AM133" s="5"/>
      <c r="AN133" s="5"/>
      <c r="AO133" s="5"/>
      <c r="AP133" s="5"/>
      <c r="AQ133" s="48"/>
      <c r="AR133" s="34" t="e">
        <v>#NAME?</v>
      </c>
      <c r="AS133" s="5"/>
      <c r="AT133" s="5"/>
      <c r="AU133" s="5"/>
      <c r="AV133" s="5"/>
      <c r="AW133" s="5"/>
      <c r="AX133" s="5"/>
      <c r="AY133" s="5"/>
      <c r="AZ133" s="33" t="e">
        <v>#NAME?</v>
      </c>
      <c r="BA133" s="21"/>
      <c r="BB133" s="5"/>
      <c r="BC133" s="5"/>
      <c r="BD133" s="5"/>
      <c r="BE133" s="5"/>
      <c r="BF133" s="48"/>
      <c r="BG133" s="54" t="e">
        <v>#NAME?</v>
      </c>
      <c r="BH133" s="5"/>
      <c r="BI133" s="3"/>
    </row>
    <row r="134" spans="1:61" ht="12" customHeight="1">
      <c r="A134" s="217"/>
      <c r="B134" s="218"/>
      <c r="C134" s="13" t="s">
        <v>80</v>
      </c>
      <c r="D134" s="34">
        <v>3.3871313223502231</v>
      </c>
      <c r="E134" s="34">
        <v>4.039130199794605</v>
      </c>
      <c r="F134" s="34">
        <v>3.8218130591515243</v>
      </c>
      <c r="G134" s="34">
        <v>4.7858088227358708</v>
      </c>
      <c r="H134" s="34">
        <v>3.2389463803770058</v>
      </c>
      <c r="I134" s="34">
        <v>2.8160513247698304</v>
      </c>
      <c r="J134" s="34">
        <v>2.2613603886824984</v>
      </c>
      <c r="K134" s="34">
        <v>4.5224216938918538</v>
      </c>
      <c r="L134" s="34">
        <v>4.8387795581813497</v>
      </c>
      <c r="M134" s="34">
        <v>5.411591065630228</v>
      </c>
      <c r="N134" s="34">
        <v>6.0313750235695407</v>
      </c>
      <c r="O134" s="34">
        <v>3.445302100866976</v>
      </c>
      <c r="P134" s="34">
        <v>-1.9464402973973338</v>
      </c>
      <c r="Q134" s="34">
        <v>2.7261807223896373</v>
      </c>
      <c r="R134" s="21">
        <v>4.8098220797400115</v>
      </c>
      <c r="S134" s="5">
        <v>2.7486330674974635</v>
      </c>
      <c r="T134" s="5">
        <v>1.6498197098411049</v>
      </c>
      <c r="U134" s="5">
        <v>2.8255979589404623</v>
      </c>
      <c r="V134" s="5">
        <v>3.431967443957995</v>
      </c>
      <c r="W134" s="5">
        <v>2.5555511690796839</v>
      </c>
      <c r="X134" s="5">
        <v>4.5064080664166672</v>
      </c>
      <c r="Y134" s="16">
        <v>4.5340705312499896</v>
      </c>
      <c r="Z134" s="34" t="e">
        <v>#NAME?</v>
      </c>
      <c r="AA134" s="21">
        <v>2.8079863556524698</v>
      </c>
      <c r="AB134" s="5">
        <v>0.74575619856811493</v>
      </c>
      <c r="AC134" s="5">
        <v>0.12423011572635367</v>
      </c>
      <c r="AD134" s="5">
        <v>0.64486123848181975</v>
      </c>
      <c r="AE134" s="5">
        <v>0.9630615569175438</v>
      </c>
      <c r="AF134" s="5">
        <v>1.4930569870751143</v>
      </c>
      <c r="AG134" s="5">
        <v>1.5818491497620268</v>
      </c>
      <c r="AH134" s="16">
        <v>1.5924563810723491</v>
      </c>
      <c r="AI134" s="34" t="e">
        <v>#NAME?</v>
      </c>
      <c r="AJ134" s="21"/>
      <c r="AK134" s="5"/>
      <c r="AL134" s="5"/>
      <c r="AM134" s="5"/>
      <c r="AN134" s="5"/>
      <c r="AO134" s="5"/>
      <c r="AP134" s="5"/>
      <c r="AQ134" s="48"/>
      <c r="AR134" s="34" t="e">
        <v>#NAME?</v>
      </c>
      <c r="AS134" s="5"/>
      <c r="AT134" s="5"/>
      <c r="AU134" s="5"/>
      <c r="AV134" s="5"/>
      <c r="AW134" s="5"/>
      <c r="AX134" s="5"/>
      <c r="AY134" s="5"/>
      <c r="AZ134" s="33" t="e">
        <v>#NAME?</v>
      </c>
      <c r="BA134" s="21"/>
      <c r="BB134" s="5"/>
      <c r="BC134" s="5"/>
      <c r="BD134" s="5"/>
      <c r="BE134" s="5"/>
      <c r="BF134" s="48"/>
      <c r="BG134" s="54" t="e">
        <v>#NAME?</v>
      </c>
      <c r="BH134" s="5"/>
      <c r="BI134" s="3"/>
    </row>
    <row r="135" spans="1:61" ht="12" customHeight="1">
      <c r="A135" s="217"/>
      <c r="B135" s="218"/>
      <c r="C135" s="13" t="s">
        <v>81</v>
      </c>
      <c r="D135" s="34">
        <v>8.4847707612181633</v>
      </c>
      <c r="E135" s="34">
        <v>8.8204117162594908</v>
      </c>
      <c r="F135" s="34">
        <v>7.4103202220761943</v>
      </c>
      <c r="G135" s="34">
        <v>7.3781001544644065</v>
      </c>
      <c r="H135" s="34">
        <v>5.7300630593392965</v>
      </c>
      <c r="I135" s="34">
        <v>5.0092212549005311</v>
      </c>
      <c r="J135" s="34">
        <v>2.4727374196705565</v>
      </c>
      <c r="K135" s="34">
        <v>4.251075717218944</v>
      </c>
      <c r="L135" s="34">
        <v>4.1221592475238156</v>
      </c>
      <c r="M135" s="34">
        <v>4.7878824551252253</v>
      </c>
      <c r="N135" s="34">
        <v>5.5453065196900742</v>
      </c>
      <c r="O135" s="34">
        <v>1.9404710952500182</v>
      </c>
      <c r="P135" s="34">
        <v>-1.9144351901856371</v>
      </c>
      <c r="Q135" s="34">
        <v>2.5543721736672076</v>
      </c>
      <c r="R135" s="21">
        <v>-2.091482344781137</v>
      </c>
      <c r="S135" s="5">
        <v>-4.4098029933029252</v>
      </c>
      <c r="T135" s="5">
        <v>1.111236475492583</v>
      </c>
      <c r="U135" s="5">
        <v>1.6502094035742321</v>
      </c>
      <c r="V135" s="5">
        <v>3.8883955370694556</v>
      </c>
      <c r="W135" s="5">
        <v>3.1616308629540901</v>
      </c>
      <c r="X135" s="5">
        <v>4.0726923781901236</v>
      </c>
      <c r="Y135" s="16">
        <v>3.6871544263983314</v>
      </c>
      <c r="Z135" s="34" t="e">
        <v>#NAME?</v>
      </c>
      <c r="AA135" s="21">
        <v>-1.8268235723043147</v>
      </c>
      <c r="AB135" s="5">
        <v>-4.0282989173631822</v>
      </c>
      <c r="AC135" s="5">
        <v>-1.130143794119054</v>
      </c>
      <c r="AD135" s="5">
        <v>0.89307874414121802</v>
      </c>
      <c r="AE135" s="5">
        <v>1.5956065972002387</v>
      </c>
      <c r="AF135" s="5">
        <v>0.92930181879138374</v>
      </c>
      <c r="AG135" s="5">
        <v>1.2443844685501526</v>
      </c>
      <c r="AH135" s="16">
        <v>1.355769625109926</v>
      </c>
      <c r="AI135" s="34" t="e">
        <v>#NAME?</v>
      </c>
      <c r="AJ135" s="21"/>
      <c r="AK135" s="5"/>
      <c r="AL135" s="5"/>
      <c r="AM135" s="5"/>
      <c r="AN135" s="5"/>
      <c r="AO135" s="5"/>
      <c r="AP135" s="5"/>
      <c r="AQ135" s="48"/>
      <c r="AR135" s="34" t="e">
        <v>#NAME?</v>
      </c>
      <c r="AS135" s="5"/>
      <c r="AT135" s="5"/>
      <c r="AU135" s="5"/>
      <c r="AV135" s="5"/>
      <c r="AW135" s="5"/>
      <c r="AX135" s="5"/>
      <c r="AY135" s="5"/>
      <c r="AZ135" s="33" t="e">
        <v>#NAME?</v>
      </c>
      <c r="BA135" s="21"/>
      <c r="BB135" s="5"/>
      <c r="BC135" s="5"/>
      <c r="BD135" s="5"/>
      <c r="BE135" s="5"/>
      <c r="BF135" s="48"/>
      <c r="BG135" s="54" t="e">
        <v>#NAME?</v>
      </c>
      <c r="BH135" s="5"/>
      <c r="BI135" s="3"/>
    </row>
    <row r="136" spans="1:61" ht="12" customHeight="1">
      <c r="A136" s="217"/>
      <c r="B136" s="218"/>
      <c r="C136" s="13" t="s">
        <v>82</v>
      </c>
      <c r="D136" s="34">
        <v>13.97396290117312</v>
      </c>
      <c r="E136" s="34">
        <v>10.92134867214909</v>
      </c>
      <c r="F136" s="34">
        <v>12.212083573759491</v>
      </c>
      <c r="G136" s="34">
        <v>9.8290215893217727</v>
      </c>
      <c r="H136" s="34">
        <v>11.876010807339132</v>
      </c>
      <c r="I136" s="34">
        <v>11.707319841280729</v>
      </c>
      <c r="J136" s="34">
        <v>8.6570467380873151</v>
      </c>
      <c r="K136" s="34">
        <v>7.8122138891594473</v>
      </c>
      <c r="L136" s="34">
        <v>5.615281486808299</v>
      </c>
      <c r="M136" s="34">
        <v>7.9680154379914159</v>
      </c>
      <c r="N136" s="34">
        <v>11.399672575643184</v>
      </c>
      <c r="O136" s="34">
        <v>7.9612910456953623</v>
      </c>
      <c r="P136" s="34">
        <v>-4.7033834775668248</v>
      </c>
      <c r="Q136" s="34">
        <v>0.23842703961154399</v>
      </c>
      <c r="R136" s="21">
        <v>1.7760740452433144</v>
      </c>
      <c r="S136" s="5">
        <v>-2.22301423177933</v>
      </c>
      <c r="T136" s="5">
        <v>0.45212771117932871</v>
      </c>
      <c r="U136" s="5">
        <v>3.7961102894103593</v>
      </c>
      <c r="V136" s="5">
        <v>3.24804970798791</v>
      </c>
      <c r="W136" s="5">
        <v>4.0722122388065163</v>
      </c>
      <c r="X136" s="5">
        <v>7.0758575233793586</v>
      </c>
      <c r="Y136" s="16">
        <v>7.3719322511378138</v>
      </c>
      <c r="Z136" s="34" t="e">
        <v>#NAME?</v>
      </c>
      <c r="AA136" s="21">
        <v>0.64936336681431506</v>
      </c>
      <c r="AB136" s="5">
        <v>-2.6894165289038763</v>
      </c>
      <c r="AC136" s="5">
        <v>-1.0868986634289479</v>
      </c>
      <c r="AD136" s="5">
        <v>3.1062672316910289</v>
      </c>
      <c r="AE136" s="5">
        <v>2.3166365427605307</v>
      </c>
      <c r="AF136" s="5">
        <v>2.2194338312851336</v>
      </c>
      <c r="AG136" s="5">
        <v>2.5731957674053119</v>
      </c>
      <c r="AH136" s="16">
        <v>2.224247817544045</v>
      </c>
      <c r="AI136" s="34" t="e">
        <v>#NAME?</v>
      </c>
      <c r="AJ136" s="21"/>
      <c r="AK136" s="5"/>
      <c r="AL136" s="5"/>
      <c r="AM136" s="5"/>
      <c r="AN136" s="5"/>
      <c r="AO136" s="5"/>
      <c r="AP136" s="5"/>
      <c r="AQ136" s="48"/>
      <c r="AR136" s="34" t="e">
        <v>#NAME?</v>
      </c>
      <c r="AS136" s="5"/>
      <c r="AT136" s="5"/>
      <c r="AU136" s="5"/>
      <c r="AV136" s="5"/>
      <c r="AW136" s="5"/>
      <c r="AX136" s="5"/>
      <c r="AY136" s="5"/>
      <c r="AZ136" s="33" t="e">
        <v>#NAME?</v>
      </c>
      <c r="BA136" s="21"/>
      <c r="BB136" s="5"/>
      <c r="BC136" s="5"/>
      <c r="BD136" s="5"/>
      <c r="BE136" s="5"/>
      <c r="BF136" s="48"/>
      <c r="BG136" s="54" t="e">
        <v>#NAME?</v>
      </c>
      <c r="BH136" s="5"/>
      <c r="BI136" s="3"/>
    </row>
    <row r="137" spans="1:61" ht="12" customHeight="1">
      <c r="A137" s="217"/>
      <c r="B137" s="218"/>
      <c r="C137" s="13" t="s">
        <v>83</v>
      </c>
      <c r="D137" s="34">
        <v>11.225297234948517</v>
      </c>
      <c r="E137" s="34">
        <v>9.2090265203285782</v>
      </c>
      <c r="F137" s="34">
        <v>7.0640431592349895</v>
      </c>
      <c r="G137" s="34">
        <v>10.696797385140133</v>
      </c>
      <c r="H137" s="34">
        <v>8.5734791206308447</v>
      </c>
      <c r="I137" s="34">
        <v>8.6539386347434188</v>
      </c>
      <c r="J137" s="34">
        <v>11.063647268872391</v>
      </c>
      <c r="K137" s="34">
        <v>11.344653399944683</v>
      </c>
      <c r="L137" s="34">
        <v>9.3566525883197471</v>
      </c>
      <c r="M137" s="34">
        <v>11.61866417376225</v>
      </c>
      <c r="N137" s="34">
        <v>12.050667597847276</v>
      </c>
      <c r="O137" s="34">
        <v>8.6239577960943947</v>
      </c>
      <c r="P137" s="34">
        <v>-6.5242434037915853</v>
      </c>
      <c r="Q137" s="34">
        <v>5.5514841058831088</v>
      </c>
      <c r="R137" s="21">
        <v>4.513232181994864</v>
      </c>
      <c r="S137" s="5">
        <v>2.9398018129273229</v>
      </c>
      <c r="T137" s="5">
        <v>2.0169039981701165</v>
      </c>
      <c r="U137" s="5">
        <v>2.5858478651775929</v>
      </c>
      <c r="V137" s="5">
        <v>3.6913281355655192</v>
      </c>
      <c r="W137" s="5">
        <v>2.8613838596519781</v>
      </c>
      <c r="X137" s="5">
        <v>4.720927392707952</v>
      </c>
      <c r="Y137" s="16">
        <v>6.7697207007479721</v>
      </c>
      <c r="Z137" s="34" t="e">
        <v>#NAME?</v>
      </c>
      <c r="AA137" s="21">
        <v>2.8190979543571526</v>
      </c>
      <c r="AB137" s="5">
        <v>1.6571400280589232</v>
      </c>
      <c r="AC137" s="5">
        <v>1.490660700871449</v>
      </c>
      <c r="AD137" s="5">
        <v>2.5708538084266541</v>
      </c>
      <c r="AE137" s="5">
        <v>3.8310803872995569</v>
      </c>
      <c r="AF137" s="5">
        <v>3.3937057863588693</v>
      </c>
      <c r="AG137" s="5">
        <v>3.1830074409397335</v>
      </c>
      <c r="AH137" s="16">
        <v>3.782875916817896</v>
      </c>
      <c r="AI137" s="34" t="e">
        <v>#NAME?</v>
      </c>
      <c r="AJ137" s="21"/>
      <c r="AK137" s="5"/>
      <c r="AL137" s="5"/>
      <c r="AM137" s="5"/>
      <c r="AN137" s="5"/>
      <c r="AO137" s="5"/>
      <c r="AP137" s="5"/>
      <c r="AQ137" s="48"/>
      <c r="AR137" s="34" t="e">
        <v>#NAME?</v>
      </c>
      <c r="AS137" s="5"/>
      <c r="AT137" s="5"/>
      <c r="AU137" s="5"/>
      <c r="AV137" s="5"/>
      <c r="AW137" s="5"/>
      <c r="AX137" s="5"/>
      <c r="AY137" s="5"/>
      <c r="AZ137" s="33" t="e">
        <v>#NAME?</v>
      </c>
      <c r="BA137" s="21"/>
      <c r="BB137" s="5"/>
      <c r="BC137" s="5"/>
      <c r="BD137" s="5"/>
      <c r="BE137" s="5"/>
      <c r="BF137" s="48"/>
      <c r="BG137" s="54" t="e">
        <v>#NAME?</v>
      </c>
      <c r="BH137" s="5"/>
      <c r="BI137" s="3"/>
    </row>
    <row r="138" spans="1:61" ht="12" customHeight="1">
      <c r="A138" s="217"/>
      <c r="B138" s="218"/>
      <c r="C138" s="14" t="s">
        <v>84</v>
      </c>
      <c r="D138" s="35">
        <v>8.5028414658044227</v>
      </c>
      <c r="E138" s="35">
        <v>8.7088442991565707</v>
      </c>
      <c r="F138" s="35">
        <v>5.4335365752354869</v>
      </c>
      <c r="G138" s="35">
        <v>7.357216580131265</v>
      </c>
      <c r="H138" s="35">
        <v>6.0002495211396001</v>
      </c>
      <c r="I138" s="35">
        <v>2.666906679036507</v>
      </c>
      <c r="J138" s="35">
        <v>2.211897038890287</v>
      </c>
      <c r="K138" s="35">
        <v>4.557660207562253</v>
      </c>
      <c r="L138" s="35">
        <v>3.729247777279987</v>
      </c>
      <c r="M138" s="35">
        <v>5.0046536526610952</v>
      </c>
      <c r="N138" s="35">
        <v>8.0932021736359836</v>
      </c>
      <c r="O138" s="35">
        <v>3.819727307807752</v>
      </c>
      <c r="P138" s="35">
        <v>-6.546866207907664</v>
      </c>
      <c r="Q138" s="35">
        <v>3.3536063282678441</v>
      </c>
      <c r="R138" s="22">
        <v>5.2212720470336649</v>
      </c>
      <c r="S138" s="9">
        <v>1.4852516140174465</v>
      </c>
      <c r="T138" s="9">
        <v>1.7743364382135418</v>
      </c>
      <c r="U138" s="9">
        <v>1.0504676941840652</v>
      </c>
      <c r="V138" s="9">
        <v>2.0099866649795128</v>
      </c>
      <c r="W138" s="9">
        <v>2.9431690234919206</v>
      </c>
      <c r="X138" s="9">
        <v>3.5912741631251244</v>
      </c>
      <c r="Y138" s="17">
        <v>4.0391549825073092</v>
      </c>
      <c r="Z138" s="35" t="e">
        <v>#NAME?</v>
      </c>
      <c r="AA138" s="22">
        <v>2.5708177445216585</v>
      </c>
      <c r="AB138" s="9">
        <v>-1.4261893595956421</v>
      </c>
      <c r="AC138" s="9">
        <v>-0.75803629482008583</v>
      </c>
      <c r="AD138" s="9">
        <v>-0.70843032081773227</v>
      </c>
      <c r="AE138" s="9">
        <v>0.21029027568411074</v>
      </c>
      <c r="AF138" s="9">
        <v>0.8211412144474739</v>
      </c>
      <c r="AG138" s="9">
        <v>0.7788253796826794</v>
      </c>
      <c r="AH138" s="17">
        <v>1.1008858192524063</v>
      </c>
      <c r="AI138" s="35" t="e">
        <v>#NAME?</v>
      </c>
      <c r="AJ138" s="22"/>
      <c r="AK138" s="9"/>
      <c r="AL138" s="9"/>
      <c r="AM138" s="9"/>
      <c r="AN138" s="9"/>
      <c r="AO138" s="9"/>
      <c r="AP138" s="9"/>
      <c r="AQ138" s="49"/>
      <c r="AR138" s="35" t="e">
        <v>#NAME?</v>
      </c>
      <c r="AS138" s="9"/>
      <c r="AT138" s="9"/>
      <c r="AU138" s="9"/>
      <c r="AV138" s="9"/>
      <c r="AW138" s="9"/>
      <c r="AX138" s="9"/>
      <c r="AY138" s="9"/>
      <c r="AZ138" s="33" t="e">
        <v>#NAME?</v>
      </c>
      <c r="BA138" s="22"/>
      <c r="BB138" s="9"/>
      <c r="BC138" s="9"/>
      <c r="BD138" s="9"/>
      <c r="BE138" s="9"/>
      <c r="BF138" s="49"/>
      <c r="BG138" s="54" t="e">
        <v>#NAME?</v>
      </c>
      <c r="BH138" s="5"/>
      <c r="BI138" s="3"/>
    </row>
    <row r="139" spans="1:61" ht="12" customHeight="1">
      <c r="A139" s="217"/>
      <c r="B139" s="218"/>
      <c r="C139" s="57" t="s">
        <v>85</v>
      </c>
      <c r="D139" s="36">
        <v>2.4235283831486543</v>
      </c>
      <c r="E139" s="36">
        <v>3.998924158554007</v>
      </c>
      <c r="F139" s="36">
        <v>4.626434247405542</v>
      </c>
      <c r="G139" s="36">
        <v>5.2973146320908437</v>
      </c>
      <c r="H139" s="36">
        <v>4.6108305407023709</v>
      </c>
      <c r="I139" s="36">
        <v>3.4559327325485611</v>
      </c>
      <c r="J139" s="36">
        <v>2.8836612542127771</v>
      </c>
      <c r="K139" s="36">
        <v>4.271780713324258</v>
      </c>
      <c r="L139" s="36">
        <v>3.6235378718649569</v>
      </c>
      <c r="M139" s="36">
        <v>5.2501479633996206</v>
      </c>
      <c r="N139" s="36">
        <v>5.5836670860190507</v>
      </c>
      <c r="O139" s="36">
        <v>2.477989625936905</v>
      </c>
      <c r="P139" s="36">
        <v>-3.5757823752476825</v>
      </c>
      <c r="Q139" s="36">
        <v>2.7560111878502491</v>
      </c>
      <c r="R139" s="23">
        <v>2.6425955134404155</v>
      </c>
      <c r="S139" s="10">
        <v>0.38310645826833412</v>
      </c>
      <c r="T139" s="10">
        <v>0.98937415672850637</v>
      </c>
      <c r="U139" s="10">
        <v>2.2424296107807384</v>
      </c>
      <c r="V139" s="10">
        <v>3.5275273343742697</v>
      </c>
      <c r="W139" s="10">
        <v>2.6077492546964676</v>
      </c>
      <c r="X139" s="10">
        <v>3.50766727614642</v>
      </c>
      <c r="Y139" s="18">
        <v>3.8422331550978184</v>
      </c>
      <c r="Z139" s="36" t="e">
        <v>#NAME?</v>
      </c>
      <c r="AA139" s="23">
        <v>1.5464923008522646</v>
      </c>
      <c r="AB139" s="10">
        <v>-0.91132733546650524</v>
      </c>
      <c r="AC139" s="10">
        <v>-0.26255384368395474</v>
      </c>
      <c r="AD139" s="10">
        <v>1.1552278058876597</v>
      </c>
      <c r="AE139" s="10">
        <v>2.0317561743989021</v>
      </c>
      <c r="AF139" s="10">
        <v>1.667779213975229</v>
      </c>
      <c r="AG139" s="10">
        <v>1.5525784270119303</v>
      </c>
      <c r="AH139" s="18">
        <v>1.7304742939586726</v>
      </c>
      <c r="AI139" s="36" t="e">
        <v>#NAME?</v>
      </c>
      <c r="AJ139" s="23"/>
      <c r="AK139" s="10"/>
      <c r="AL139" s="10"/>
      <c r="AM139" s="10"/>
      <c r="AN139" s="10"/>
      <c r="AO139" s="10"/>
      <c r="AP139" s="10"/>
      <c r="AQ139" s="50"/>
      <c r="AR139" s="36" t="e">
        <v>#NAME?</v>
      </c>
      <c r="AS139" s="23"/>
      <c r="AT139" s="10"/>
      <c r="AU139" s="10"/>
      <c r="AV139" s="10"/>
      <c r="AW139" s="10"/>
      <c r="AX139" s="10"/>
      <c r="AY139" s="10"/>
      <c r="AZ139" s="207" t="s">
        <v>86</v>
      </c>
      <c r="BA139" s="10" t="s">
        <v>86</v>
      </c>
      <c r="BB139" s="10" t="s">
        <v>86</v>
      </c>
      <c r="BC139" s="10" t="s">
        <v>86</v>
      </c>
      <c r="BD139" s="10" t="s">
        <v>86</v>
      </c>
      <c r="BE139" s="10" t="s">
        <v>86</v>
      </c>
      <c r="BF139" s="50" t="s">
        <v>86</v>
      </c>
      <c r="BG139" s="54" t="e">
        <v>#NAME?</v>
      </c>
      <c r="BH139" s="5"/>
      <c r="BI139" s="3"/>
    </row>
    <row r="140" spans="1:61" ht="12" customHeight="1">
      <c r="A140" s="217"/>
      <c r="B140" s="218"/>
      <c r="C140" s="12" t="s">
        <v>87</v>
      </c>
      <c r="D140" s="37">
        <v>946.97803725326685</v>
      </c>
      <c r="E140" s="37">
        <v>36.7845819680402</v>
      </c>
      <c r="F140" s="37">
        <v>-3.7136401049836065</v>
      </c>
      <c r="G140" s="37">
        <v>12.612550857059901</v>
      </c>
      <c r="H140" s="37">
        <v>10.108923724747388</v>
      </c>
      <c r="I140" s="37">
        <v>9.9352866573444665</v>
      </c>
      <c r="J140" s="37">
        <v>7.544474090551434</v>
      </c>
      <c r="K140" s="37">
        <v>12.459051564085865</v>
      </c>
      <c r="L140" s="37">
        <v>14.099064725678968</v>
      </c>
      <c r="M140" s="37">
        <v>14.079226597500583</v>
      </c>
      <c r="N140" s="37">
        <v>19.250419492249971</v>
      </c>
      <c r="O140" s="37">
        <v>14.641213916551109</v>
      </c>
      <c r="P140" s="37">
        <v>0.31612556507445433</v>
      </c>
      <c r="Q140" s="37">
        <v>2.4462259148684717</v>
      </c>
      <c r="R140" s="20">
        <v>8.00801911963549</v>
      </c>
      <c r="S140" s="8">
        <v>1.5866962196164014</v>
      </c>
      <c r="T140" s="8">
        <v>0.1532171954305328</v>
      </c>
      <c r="U140" s="8">
        <v>1.7868683070025204</v>
      </c>
      <c r="V140" s="8">
        <v>5.9030804347020238</v>
      </c>
      <c r="W140" s="8">
        <v>6.2758478197791012</v>
      </c>
      <c r="X140" s="8">
        <v>4.7819024560739942</v>
      </c>
      <c r="Y140" s="15">
        <v>6.0684713036760263</v>
      </c>
      <c r="Z140" s="37" t="e">
        <v>#NAME?</v>
      </c>
      <c r="AA140" s="20">
        <v>1.9150138703025732</v>
      </c>
      <c r="AB140" s="8">
        <v>3.0943606785749367E-2</v>
      </c>
      <c r="AC140" s="8">
        <v>0.86208615561578217</v>
      </c>
      <c r="AD140" s="8">
        <v>1.3288484735287653</v>
      </c>
      <c r="AE140" s="8">
        <v>3.6174453854559419</v>
      </c>
      <c r="AF140" s="8">
        <v>3.1357202071460533</v>
      </c>
      <c r="AG140" s="8">
        <v>2.8943970805833885</v>
      </c>
      <c r="AH140" s="15">
        <v>2.7651289819192737</v>
      </c>
      <c r="AI140" s="37" t="e">
        <v>#NAME?</v>
      </c>
      <c r="AJ140" s="20"/>
      <c r="AK140" s="8"/>
      <c r="AL140" s="8"/>
      <c r="AM140" s="8"/>
      <c r="AN140" s="8"/>
      <c r="AO140" s="8"/>
      <c r="AP140" s="8"/>
      <c r="AQ140" s="47"/>
      <c r="AR140" s="37"/>
      <c r="AS140" s="8"/>
      <c r="AT140" s="8"/>
      <c r="AU140" s="8"/>
      <c r="AV140" s="8"/>
      <c r="AW140" s="8"/>
      <c r="AX140" s="8"/>
      <c r="AY140" s="8"/>
      <c r="AZ140" s="33" t="e">
        <v>#NAME?</v>
      </c>
      <c r="BA140" s="20"/>
      <c r="BB140" s="8"/>
      <c r="BC140" s="8"/>
      <c r="BD140" s="8"/>
      <c r="BE140" s="8"/>
      <c r="BF140" s="47"/>
      <c r="BG140" s="54" t="e">
        <v>#NAME?</v>
      </c>
      <c r="BH140" s="5"/>
      <c r="BI140" s="3"/>
    </row>
    <row r="141" spans="1:61" ht="12" customHeight="1">
      <c r="A141" s="217"/>
      <c r="B141" s="218"/>
      <c r="C141" s="13" t="s">
        <v>88</v>
      </c>
      <c r="D141" s="34">
        <v>7.7203848340960946</v>
      </c>
      <c r="E141" s="34">
        <v>9.5809263679179182</v>
      </c>
      <c r="F141" s="34">
        <v>4.4739327307398602</v>
      </c>
      <c r="G141" s="34">
        <v>6.1084089176990819</v>
      </c>
      <c r="H141" s="34">
        <v>7.9396720087854478</v>
      </c>
      <c r="I141" s="34">
        <v>4.4128257152858064</v>
      </c>
      <c r="J141" s="34">
        <v>4.8007118021631712</v>
      </c>
      <c r="K141" s="34">
        <v>8.9689586682522027</v>
      </c>
      <c r="L141" s="34">
        <v>6.6119413122329718</v>
      </c>
      <c r="M141" s="34">
        <v>7.5917990303623561</v>
      </c>
      <c r="N141" s="34">
        <v>9.3178998621611839</v>
      </c>
      <c r="O141" s="34">
        <v>4.7915206750211103</v>
      </c>
      <c r="P141" s="34">
        <v>-2.3286599271343245</v>
      </c>
      <c r="Q141" s="34">
        <v>0.81556397820174986</v>
      </c>
      <c r="R141" s="21">
        <v>1.7991583015013024</v>
      </c>
      <c r="S141" s="5">
        <v>0.64845286835715221</v>
      </c>
      <c r="T141" s="5">
        <v>0.94130119076472063</v>
      </c>
      <c r="U141" s="5">
        <v>5.2624271374637432</v>
      </c>
      <c r="V141" s="5">
        <v>6.5370373933449466</v>
      </c>
      <c r="W141" s="5">
        <v>3.8613006749883327</v>
      </c>
      <c r="X141" s="5">
        <v>5.9035162698712229</v>
      </c>
      <c r="Y141" s="16">
        <v>6.1433871101431725</v>
      </c>
      <c r="Z141" s="34" t="e">
        <v>#NAME?</v>
      </c>
      <c r="AA141" s="21">
        <v>2.0047040064993027</v>
      </c>
      <c r="AB141" s="5">
        <v>-0.79984428117662043</v>
      </c>
      <c r="AC141" s="5">
        <v>-0.48367104070260458</v>
      </c>
      <c r="AD141" s="5">
        <v>2.7151161315780437</v>
      </c>
      <c r="AE141" s="5">
        <v>4.5356286985865912</v>
      </c>
      <c r="AF141" s="5">
        <v>2.2075473463582629</v>
      </c>
      <c r="AG141" s="5">
        <v>2.620266636150359</v>
      </c>
      <c r="AH141" s="16">
        <v>2.6651658349198026</v>
      </c>
      <c r="AI141" s="34" t="e">
        <v>#NAME?</v>
      </c>
      <c r="AJ141" s="21"/>
      <c r="AK141" s="5"/>
      <c r="AL141" s="5"/>
      <c r="AM141" s="5"/>
      <c r="AN141" s="5"/>
      <c r="AO141" s="5"/>
      <c r="AP141" s="5"/>
      <c r="AQ141" s="48"/>
      <c r="AR141" s="34"/>
      <c r="AS141" s="5"/>
      <c r="AT141" s="5"/>
      <c r="AU141" s="5"/>
      <c r="AV141" s="5"/>
      <c r="AW141" s="5"/>
      <c r="AX141" s="5"/>
      <c r="AY141" s="5"/>
      <c r="AZ141" s="33" t="e">
        <v>#NAME?</v>
      </c>
      <c r="BA141" s="21"/>
      <c r="BB141" s="5"/>
      <c r="BC141" s="5"/>
      <c r="BD141" s="5"/>
      <c r="BE141" s="5"/>
      <c r="BF141" s="48"/>
      <c r="BG141" s="54" t="e">
        <v>#NAME?</v>
      </c>
      <c r="BH141" s="5"/>
      <c r="BI141" s="3"/>
    </row>
    <row r="142" spans="1:61" ht="12" customHeight="1">
      <c r="A142" s="217"/>
      <c r="B142" s="218"/>
      <c r="C142" s="13" t="s">
        <v>89</v>
      </c>
      <c r="D142" s="34">
        <v>5.3404152849569453</v>
      </c>
      <c r="E142" s="34">
        <v>3.4777062616860865</v>
      </c>
      <c r="F142" s="34">
        <v>4.6824251172861597</v>
      </c>
      <c r="G142" s="34">
        <v>6.8779344046536517</v>
      </c>
      <c r="H142" s="34">
        <v>3.3622425601697703</v>
      </c>
      <c r="I142" s="34">
        <v>2.8249555604487275</v>
      </c>
      <c r="J142" s="34">
        <v>1.8776533020958386</v>
      </c>
      <c r="K142" s="34">
        <v>4.819902683206756</v>
      </c>
      <c r="L142" s="34">
        <v>5.3109526487698178</v>
      </c>
      <c r="M142" s="34">
        <v>6.0704269399943556</v>
      </c>
      <c r="N142" s="34">
        <v>3.363629878853458</v>
      </c>
      <c r="O142" s="34">
        <v>3.6015286008816094</v>
      </c>
      <c r="P142" s="34">
        <v>-4.4034593970479712</v>
      </c>
      <c r="Q142" s="34">
        <v>5.1553790829216739</v>
      </c>
      <c r="R142" s="21">
        <v>1.9839573787112208</v>
      </c>
      <c r="S142" s="5">
        <v>2.6070279513161321</v>
      </c>
      <c r="T142" s="5">
        <v>1.8298133722286281</v>
      </c>
      <c r="U142" s="5">
        <v>2.6682185671488057</v>
      </c>
      <c r="V142" s="5">
        <v>2.3189890796576851</v>
      </c>
      <c r="W142" s="5">
        <v>1.9167207667277752</v>
      </c>
      <c r="X142" s="5">
        <v>3.8303221453250158</v>
      </c>
      <c r="Y142" s="16">
        <v>3.1811178525892991</v>
      </c>
      <c r="Z142" s="34" t="e">
        <v>#NAME?</v>
      </c>
      <c r="AA142" s="21">
        <v>1.1521425247505324</v>
      </c>
      <c r="AB142" s="5">
        <v>-7.3322003416564918E-2</v>
      </c>
      <c r="AC142" s="5">
        <v>-0.24377928294128104</v>
      </c>
      <c r="AD142" s="5">
        <v>1.2619058384235604</v>
      </c>
      <c r="AE142" s="5">
        <v>0.9880249954805187</v>
      </c>
      <c r="AF142" s="5">
        <v>0.96331519321570802</v>
      </c>
      <c r="AG142" s="5">
        <v>1.6597570204160084</v>
      </c>
      <c r="AH142" s="16">
        <v>1.7780163922541892</v>
      </c>
      <c r="AI142" s="34" t="e">
        <v>#NAME?</v>
      </c>
      <c r="AJ142" s="21"/>
      <c r="AK142" s="5"/>
      <c r="AL142" s="5"/>
      <c r="AM142" s="5"/>
      <c r="AN142" s="5"/>
      <c r="AO142" s="5"/>
      <c r="AP142" s="5"/>
      <c r="AQ142" s="48"/>
      <c r="AR142" s="34"/>
      <c r="AS142" s="5"/>
      <c r="AT142" s="5"/>
      <c r="AU142" s="5"/>
      <c r="AV142" s="5"/>
      <c r="AW142" s="5"/>
      <c r="AX142" s="5"/>
      <c r="AY142" s="5"/>
      <c r="AZ142" s="33" t="e">
        <v>#NAME?</v>
      </c>
      <c r="BA142" s="21"/>
      <c r="BB142" s="5"/>
      <c r="BC142" s="5"/>
      <c r="BD142" s="5"/>
      <c r="BE142" s="5"/>
      <c r="BF142" s="48"/>
      <c r="BG142" s="54" t="e">
        <v>#NAME?</v>
      </c>
      <c r="BH142" s="5"/>
      <c r="BI142" s="3"/>
    </row>
    <row r="143" spans="1:61" ht="12" customHeight="1">
      <c r="A143" s="217"/>
      <c r="B143" s="218"/>
      <c r="C143" s="59" t="s">
        <v>342</v>
      </c>
      <c r="D143" s="34">
        <v>14.057002699129795</v>
      </c>
      <c r="E143" s="34">
        <v>10.271303039553459</v>
      </c>
      <c r="F143" s="34">
        <v>2.7735484365306151</v>
      </c>
      <c r="G143" s="34">
        <v>8.3693630806471297</v>
      </c>
      <c r="H143" s="34">
        <v>7.7839713405780886</v>
      </c>
      <c r="I143" s="34">
        <v>8.9095736466828779</v>
      </c>
      <c r="J143" s="34">
        <v>9.8323325274896725</v>
      </c>
      <c r="K143" s="34">
        <v>7.9569176190826596</v>
      </c>
      <c r="L143" s="34">
        <v>7.7002645160981764</v>
      </c>
      <c r="M143" s="34">
        <v>8.9736116400577224</v>
      </c>
      <c r="N143" s="34">
        <v>9.4664053770415979</v>
      </c>
      <c r="O143" s="34">
        <v>7.8729892004457902</v>
      </c>
      <c r="P143" s="34">
        <v>-4.8087205372679298</v>
      </c>
      <c r="Q143" s="34">
        <v>-0.61124140319031017</v>
      </c>
      <c r="R143" s="21">
        <v>1.3324809054948261</v>
      </c>
      <c r="S143" s="5">
        <v>-0.72025606171017831</v>
      </c>
      <c r="T143" s="5">
        <v>0.13577090405048065</v>
      </c>
      <c r="U143" s="5">
        <v>-3.2591533926584759E-2</v>
      </c>
      <c r="V143" s="5">
        <v>2.327009319387674</v>
      </c>
      <c r="W143" s="5">
        <v>3.0785161147577123</v>
      </c>
      <c r="X143" s="5">
        <v>3.9779296781091933</v>
      </c>
      <c r="Y143" s="16">
        <v>4.9486429897137141</v>
      </c>
      <c r="Z143" s="34" t="e">
        <v>#NAME?</v>
      </c>
      <c r="AA143" s="21">
        <v>-0.28124576081306474</v>
      </c>
      <c r="AB143" s="5">
        <v>-2.1874376180575972</v>
      </c>
      <c r="AC143" s="5">
        <v>-1.0639062589854364</v>
      </c>
      <c r="AD143" s="5">
        <v>-0.4917577583655186</v>
      </c>
      <c r="AE143" s="5">
        <v>1.6414202340559569</v>
      </c>
      <c r="AF143" s="5">
        <v>2.6243698311001928</v>
      </c>
      <c r="AG143" s="5">
        <v>2.4618153685647126</v>
      </c>
      <c r="AH143" s="16">
        <v>2.3337249211750066</v>
      </c>
      <c r="AI143" s="34" t="e">
        <v>#NAME?</v>
      </c>
      <c r="AJ143" s="21"/>
      <c r="AK143" s="5"/>
      <c r="AL143" s="5"/>
      <c r="AM143" s="5"/>
      <c r="AN143" s="5"/>
      <c r="AO143" s="5"/>
      <c r="AP143" s="5"/>
      <c r="AQ143" s="48"/>
      <c r="AR143" s="34"/>
      <c r="AS143" s="5"/>
      <c r="AT143" s="5"/>
      <c r="AU143" s="5"/>
      <c r="AV143" s="5"/>
      <c r="AW143" s="5"/>
      <c r="AX143" s="5"/>
      <c r="AY143" s="5"/>
      <c r="AZ143" s="33" t="e">
        <v>#NAME?</v>
      </c>
      <c r="BA143" s="21"/>
      <c r="BB143" s="5"/>
      <c r="BC143" s="5"/>
      <c r="BD143" s="5"/>
      <c r="BE143" s="5"/>
      <c r="BF143" s="48"/>
      <c r="BG143" s="54" t="e">
        <v>#NAME?</v>
      </c>
      <c r="BH143" s="5"/>
      <c r="BI143" s="3"/>
    </row>
    <row r="144" spans="1:61" ht="12" customHeight="1">
      <c r="A144" s="217"/>
      <c r="B144" s="218"/>
      <c r="C144" s="13" t="s">
        <v>93</v>
      </c>
      <c r="D144" s="34">
        <v>24.020212667975581</v>
      </c>
      <c r="E144" s="34">
        <v>18.375657101908182</v>
      </c>
      <c r="F144" s="34">
        <v>11.515271261212323</v>
      </c>
      <c r="G144" s="34">
        <v>14.489112960421636</v>
      </c>
      <c r="H144" s="34">
        <v>15.498490869788428</v>
      </c>
      <c r="I144" s="34">
        <v>13.246956670848054</v>
      </c>
      <c r="J144" s="34">
        <v>9.6051243578803902</v>
      </c>
      <c r="K144" s="34">
        <v>10.241697048913622</v>
      </c>
      <c r="L144" s="34">
        <v>6.9235854398876917</v>
      </c>
      <c r="M144" s="34">
        <v>7.5225444461583857</v>
      </c>
      <c r="N144" s="34">
        <v>5.8674177474115963</v>
      </c>
      <c r="O144" s="34">
        <v>5.8933153750198475</v>
      </c>
      <c r="P144" s="34">
        <v>-2.8279637547469871</v>
      </c>
      <c r="Q144" s="34">
        <v>3.0274625875188033</v>
      </c>
      <c r="R144" s="21">
        <v>3.9682457765493728</v>
      </c>
      <c r="S144" s="5">
        <v>1.6821305172970202</v>
      </c>
      <c r="T144" s="5">
        <v>5.09367200601063</v>
      </c>
      <c r="U144" s="5">
        <v>7.7516118334343354</v>
      </c>
      <c r="V144" s="5">
        <v>5.3154524280451421</v>
      </c>
      <c r="W144" s="5">
        <v>3.1937026189462703</v>
      </c>
      <c r="X144" s="5">
        <v>7.8005224119940264</v>
      </c>
      <c r="Y144" s="16">
        <v>6.8608650537970828</v>
      </c>
      <c r="Z144" s="34" t="e">
        <v>#NAME?</v>
      </c>
      <c r="AA144" s="21">
        <v>1.7394253098475643</v>
      </c>
      <c r="AB144" s="5">
        <v>-1.6025088907411278</v>
      </c>
      <c r="AC144" s="5">
        <v>2.1171447184970438</v>
      </c>
      <c r="AD144" s="5">
        <v>4.0473236288633085</v>
      </c>
      <c r="AE144" s="5">
        <v>3.1480803737788277</v>
      </c>
      <c r="AF144" s="5">
        <v>2.0754607775440137</v>
      </c>
      <c r="AG144" s="5">
        <v>2.5989281704631217</v>
      </c>
      <c r="AH144" s="16">
        <v>2.7598198525590423</v>
      </c>
      <c r="AI144" s="34" t="e">
        <v>#NAME?</v>
      </c>
      <c r="AJ144" s="21"/>
      <c r="AK144" s="5"/>
      <c r="AL144" s="5"/>
      <c r="AM144" s="5"/>
      <c r="AN144" s="5"/>
      <c r="AO144" s="5"/>
      <c r="AP144" s="5"/>
      <c r="AQ144" s="48"/>
      <c r="AR144" s="34"/>
      <c r="AS144" s="5"/>
      <c r="AT144" s="5"/>
      <c r="AU144" s="5"/>
      <c r="AV144" s="5"/>
      <c r="AW144" s="5"/>
      <c r="AX144" s="5"/>
      <c r="AY144" s="5"/>
      <c r="AZ144" s="33" t="e">
        <v>#NAME?</v>
      </c>
      <c r="BA144" s="21"/>
      <c r="BB144" s="5"/>
      <c r="BC144" s="5"/>
      <c r="BD144" s="5"/>
      <c r="BE144" s="5"/>
      <c r="BF144" s="48"/>
      <c r="BG144" s="54" t="e">
        <v>#NAME?</v>
      </c>
      <c r="BH144" s="5"/>
      <c r="BI144" s="3"/>
    </row>
    <row r="145" spans="1:61" ht="12" customHeight="1">
      <c r="A145" s="217"/>
      <c r="B145" s="218"/>
      <c r="C145" s="13" t="s">
        <v>94</v>
      </c>
      <c r="D145" s="34">
        <v>21.003798507497294</v>
      </c>
      <c r="E145" s="34">
        <v>16.150787186538771</v>
      </c>
      <c r="F145" s="34">
        <v>11.090816392192981</v>
      </c>
      <c r="G145" s="34">
        <v>10.952981418028273</v>
      </c>
      <c r="H145" s="34">
        <v>4.4098512513520038</v>
      </c>
      <c r="I145" s="34">
        <v>3.9285874547261068</v>
      </c>
      <c r="J145" s="34">
        <v>4.3563113036119372</v>
      </c>
      <c r="K145" s="34">
        <v>10.300143037840016</v>
      </c>
      <c r="L145" s="34">
        <v>6.152431456859242</v>
      </c>
      <c r="M145" s="34">
        <v>8.011970098983511</v>
      </c>
      <c r="N145" s="34">
        <v>11.009380982292406</v>
      </c>
      <c r="O145" s="34">
        <v>8.2909721666715832</v>
      </c>
      <c r="P145" s="34">
        <v>6.6978521370159916</v>
      </c>
      <c r="Q145" s="34">
        <v>5.3264519664657284</v>
      </c>
      <c r="R145" s="21">
        <v>8.408369761806922</v>
      </c>
      <c r="S145" s="5">
        <v>3.9954072697380161</v>
      </c>
      <c r="T145" s="5">
        <v>1.6858707826380437</v>
      </c>
      <c r="U145" s="5">
        <v>3.7946882572522656</v>
      </c>
      <c r="V145" s="5">
        <v>4.6298659878158066</v>
      </c>
      <c r="W145" s="5">
        <v>3.283108961249126</v>
      </c>
      <c r="X145" s="5">
        <v>6.6512848216918385</v>
      </c>
      <c r="Y145" s="16">
        <v>6.1293691475621692</v>
      </c>
      <c r="Z145" s="34" t="e">
        <v>#NAME?</v>
      </c>
      <c r="AA145" s="21">
        <v>5.0166159619787321</v>
      </c>
      <c r="AB145" s="5">
        <v>1.6066654280334491</v>
      </c>
      <c r="AC145" s="5">
        <v>1.3908161650849182</v>
      </c>
      <c r="AD145" s="5">
        <v>3.2825393617572418</v>
      </c>
      <c r="AE145" s="5">
        <v>3.9408928000871812</v>
      </c>
      <c r="AF145" s="5">
        <v>3.139863505952567</v>
      </c>
      <c r="AG145" s="5">
        <v>3.4480169397347771</v>
      </c>
      <c r="AH145" s="16">
        <v>3.2488372482565753</v>
      </c>
      <c r="AI145" s="34" t="e">
        <v>#NAME?</v>
      </c>
      <c r="AJ145" s="21"/>
      <c r="AK145" s="5"/>
      <c r="AL145" s="5"/>
      <c r="AM145" s="5"/>
      <c r="AN145" s="5"/>
      <c r="AO145" s="5"/>
      <c r="AP145" s="5"/>
      <c r="AQ145" s="48"/>
      <c r="AR145" s="34"/>
      <c r="AS145" s="5"/>
      <c r="AT145" s="5"/>
      <c r="AU145" s="5"/>
      <c r="AV145" s="5"/>
      <c r="AW145" s="5"/>
      <c r="AX145" s="5"/>
      <c r="AY145" s="5"/>
      <c r="AZ145" s="33" t="e">
        <v>#NAME?</v>
      </c>
      <c r="BA145" s="21"/>
      <c r="BB145" s="5"/>
      <c r="BC145" s="5"/>
      <c r="BD145" s="5"/>
      <c r="BE145" s="5"/>
      <c r="BF145" s="48"/>
      <c r="BG145" s="54" t="e">
        <v>#NAME?</v>
      </c>
      <c r="BH145" s="5"/>
      <c r="BI145" s="3"/>
    </row>
    <row r="146" spans="1:61" ht="12" customHeight="1">
      <c r="A146" s="217"/>
      <c r="B146" s="218"/>
      <c r="C146" s="13" t="s">
        <v>95</v>
      </c>
      <c r="D146" s="34">
        <v>124.08408932309838</v>
      </c>
      <c r="E146" s="34">
        <v>45.034839814706686</v>
      </c>
      <c r="F146" s="34">
        <v>48.904933168715424</v>
      </c>
      <c r="G146" s="34">
        <v>46.496872690567614</v>
      </c>
      <c r="H146" s="34">
        <v>45.588434327899094</v>
      </c>
      <c r="I146" s="34">
        <v>28.990002281812256</v>
      </c>
      <c r="J146" s="34">
        <v>30.224071283496045</v>
      </c>
      <c r="K146" s="34">
        <v>25.149299912960799</v>
      </c>
      <c r="L146" s="34">
        <v>16.780436425619506</v>
      </c>
      <c r="M146" s="34">
        <v>19.455125667409099</v>
      </c>
      <c r="N146" s="34">
        <v>23.623646989660042</v>
      </c>
      <c r="O146" s="34">
        <v>25.425720140146723</v>
      </c>
      <c r="P146" s="34">
        <v>-2.1754483784034773</v>
      </c>
      <c r="Q146" s="34">
        <v>0.62297542486391411</v>
      </c>
      <c r="R146" s="21">
        <v>6.1247224446022042</v>
      </c>
      <c r="S146" s="5">
        <v>5.9255028804651388</v>
      </c>
      <c r="T146" s="5">
        <v>7.0694210461782481</v>
      </c>
      <c r="U146" s="5">
        <v>4.8141361913606628</v>
      </c>
      <c r="V146" s="5">
        <v>6.6624859311765094</v>
      </c>
      <c r="W146" s="5">
        <v>6.9714968870104865</v>
      </c>
      <c r="X146" s="5">
        <v>12.591592749710756</v>
      </c>
      <c r="Y146" s="16">
        <v>9.9251689029782106</v>
      </c>
      <c r="Z146" s="34" t="e">
        <v>#NAME?</v>
      </c>
      <c r="AA146" s="21">
        <v>1.0562838804370589</v>
      </c>
      <c r="AB146" s="5">
        <v>0.64099522464766689</v>
      </c>
      <c r="AC146" s="5">
        <v>3.5315934124119375</v>
      </c>
      <c r="AD146" s="5">
        <v>3.0763073140924746</v>
      </c>
      <c r="AE146" s="5">
        <v>3.6629510045852243</v>
      </c>
      <c r="AF146" s="5">
        <v>5.2401223294537891</v>
      </c>
      <c r="AG146" s="5">
        <v>3.9040162999546046</v>
      </c>
      <c r="AH146" s="16">
        <v>3.6387444997032725</v>
      </c>
      <c r="AI146" s="34" t="e">
        <v>#NAME?</v>
      </c>
      <c r="AJ146" s="21"/>
      <c r="AK146" s="5"/>
      <c r="AL146" s="5"/>
      <c r="AM146" s="5"/>
      <c r="AN146" s="5"/>
      <c r="AO146" s="5"/>
      <c r="AP146" s="5"/>
      <c r="AQ146" s="48"/>
      <c r="AR146" s="34"/>
      <c r="AS146" s="5"/>
      <c r="AT146" s="5"/>
      <c r="AU146" s="5"/>
      <c r="AV146" s="5"/>
      <c r="AW146" s="5"/>
      <c r="AX146" s="5"/>
      <c r="AY146" s="5"/>
      <c r="AZ146" s="33" t="e">
        <v>#NAME?</v>
      </c>
      <c r="BA146" s="21"/>
      <c r="BB146" s="5"/>
      <c r="BC146" s="5"/>
      <c r="BD146" s="5"/>
      <c r="BE146" s="5"/>
      <c r="BF146" s="48"/>
      <c r="BG146" s="54" t="e">
        <v>#NAME?</v>
      </c>
      <c r="BH146" s="5"/>
      <c r="BI146" s="3"/>
    </row>
    <row r="147" spans="1:61" ht="12" customHeight="1">
      <c r="A147" s="217"/>
      <c r="B147" s="218"/>
      <c r="C147" s="13" t="s">
        <v>96</v>
      </c>
      <c r="D147" s="34">
        <v>4.515262483663518</v>
      </c>
      <c r="E147" s="34">
        <v>5.0402597782059688</v>
      </c>
      <c r="F147" s="34">
        <v>5.5075418297747758</v>
      </c>
      <c r="G147" s="34">
        <v>6.3678863768592775</v>
      </c>
      <c r="H147" s="34">
        <v>4.1074493836641413</v>
      </c>
      <c r="I147" s="34">
        <v>3.7022270825178616</v>
      </c>
      <c r="J147" s="34">
        <v>4.18580507386348</v>
      </c>
      <c r="K147" s="34">
        <v>4.768312787634188</v>
      </c>
      <c r="L147" s="34">
        <v>3.6446634095215424</v>
      </c>
      <c r="M147" s="34">
        <v>6.5946263128785265</v>
      </c>
      <c r="N147" s="34">
        <v>6.3880873071726629</v>
      </c>
      <c r="O147" s="34">
        <v>2.7462706847600105</v>
      </c>
      <c r="P147" s="34">
        <v>-2.9250805659111423</v>
      </c>
      <c r="Q147" s="34">
        <v>7.0392083463965083</v>
      </c>
      <c r="R147" s="21">
        <v>3.8802054776229777</v>
      </c>
      <c r="S147" s="5">
        <v>0.7718420807219406</v>
      </c>
      <c r="T147" s="5">
        <v>2.3097318714719872</v>
      </c>
      <c r="U147" s="5">
        <v>4.4279848664782184</v>
      </c>
      <c r="V147" s="5">
        <v>6.6809928775362959</v>
      </c>
      <c r="W147" s="5">
        <v>4.8797340863742988</v>
      </c>
      <c r="X147" s="5">
        <v>4.526945819585082</v>
      </c>
      <c r="Y147" s="16">
        <v>4.7810425469760665</v>
      </c>
      <c r="Z147" s="34" t="e">
        <v>#NAME?</v>
      </c>
      <c r="AA147" s="21">
        <v>2.6644079506953577</v>
      </c>
      <c r="AB147" s="5">
        <v>-0.28632061544403564</v>
      </c>
      <c r="AC147" s="5">
        <v>1.2412049173094131</v>
      </c>
      <c r="AD147" s="5">
        <v>2.6043265646243707</v>
      </c>
      <c r="AE147" s="5">
        <v>4.1238843012740611</v>
      </c>
      <c r="AF147" s="5">
        <v>3.3638705909941891</v>
      </c>
      <c r="AG147" s="5">
        <v>2.3548878257239059</v>
      </c>
      <c r="AH147" s="16">
        <v>2.1490176335124289</v>
      </c>
      <c r="AI147" s="34" t="e">
        <v>#NAME?</v>
      </c>
      <c r="AJ147" s="21"/>
      <c r="AK147" s="5"/>
      <c r="AL147" s="5"/>
      <c r="AM147" s="5"/>
      <c r="AN147" s="5"/>
      <c r="AO147" s="5"/>
      <c r="AP147" s="5"/>
      <c r="AQ147" s="48"/>
      <c r="AR147" s="34"/>
      <c r="AS147" s="5"/>
      <c r="AT147" s="5"/>
      <c r="AU147" s="5"/>
      <c r="AV147" s="5"/>
      <c r="AW147" s="5"/>
      <c r="AX147" s="5"/>
      <c r="AY147" s="5"/>
      <c r="AZ147" s="33" t="e">
        <v>#NAME?</v>
      </c>
      <c r="BA147" s="21"/>
      <c r="BB147" s="5"/>
      <c r="BC147" s="5"/>
      <c r="BD147" s="5"/>
      <c r="BE147" s="5"/>
      <c r="BF147" s="48"/>
      <c r="BG147" s="54" t="e">
        <v>#NAME?</v>
      </c>
      <c r="BH147" s="5"/>
      <c r="BI147" s="3"/>
    </row>
    <row r="148" spans="1:61" ht="12" customHeight="1">
      <c r="A148" s="217"/>
      <c r="B148" s="218"/>
      <c r="C148" s="14" t="s">
        <v>97</v>
      </c>
      <c r="D148" s="35">
        <v>5.0084770256547673</v>
      </c>
      <c r="E148" s="35">
        <v>4.3317370712792069</v>
      </c>
      <c r="F148" s="35">
        <v>4.0622318268975111</v>
      </c>
      <c r="G148" s="35">
        <v>5.7899685485108821</v>
      </c>
      <c r="H148" s="35">
        <v>3.4276868439149899</v>
      </c>
      <c r="I148" s="35">
        <v>4.7421886027326332</v>
      </c>
      <c r="J148" s="35">
        <v>5.8171071344422565</v>
      </c>
      <c r="K148" s="35">
        <v>4.9317710531774805</v>
      </c>
      <c r="L148" s="35">
        <v>5.8236412585080055</v>
      </c>
      <c r="M148" s="35">
        <v>5.5575431373369399</v>
      </c>
      <c r="N148" s="35">
        <v>4.9971471230358722</v>
      </c>
      <c r="O148" s="35">
        <v>2.3365103331131509</v>
      </c>
      <c r="P148" s="35">
        <v>-2.7301685822341604</v>
      </c>
      <c r="Q148" s="35">
        <v>3.2912595715301807</v>
      </c>
      <c r="R148" s="22">
        <v>3.4929934418945319</v>
      </c>
      <c r="S148" s="9">
        <v>3.067957056062709</v>
      </c>
      <c r="T148" s="9">
        <v>3.9952528594104697</v>
      </c>
      <c r="U148" s="9">
        <v>4.8219912196713954</v>
      </c>
      <c r="V148" s="9">
        <v>2.8129154051414806</v>
      </c>
      <c r="W148" s="9">
        <v>3.9483527881330138</v>
      </c>
      <c r="X148" s="9">
        <v>3.7857985820891393</v>
      </c>
      <c r="Y148" s="17">
        <v>3.5788496288349458</v>
      </c>
      <c r="Z148" s="35" t="e">
        <v>#NAME?</v>
      </c>
      <c r="AA148" s="22">
        <v>1.5091205445807443</v>
      </c>
      <c r="AB148" s="9">
        <v>1.3130188595317893</v>
      </c>
      <c r="AC148" s="9">
        <v>1.9111053120750565</v>
      </c>
      <c r="AD148" s="9">
        <v>3.0704500883478092</v>
      </c>
      <c r="AE148" s="9">
        <v>2.2214909156416107</v>
      </c>
      <c r="AF148" s="9">
        <v>1.8675177914371899</v>
      </c>
      <c r="AG148" s="9">
        <v>1.041499415421554</v>
      </c>
      <c r="AH148" s="17">
        <v>1.1595115984731619</v>
      </c>
      <c r="AI148" s="35" t="e">
        <v>#NAME?</v>
      </c>
      <c r="AJ148" s="22"/>
      <c r="AK148" s="9"/>
      <c r="AL148" s="9"/>
      <c r="AM148" s="9"/>
      <c r="AN148" s="9"/>
      <c r="AO148" s="9"/>
      <c r="AP148" s="9"/>
      <c r="AQ148" s="49"/>
      <c r="AR148" s="35"/>
      <c r="AS148" s="9"/>
      <c r="AT148" s="9"/>
      <c r="AU148" s="9"/>
      <c r="AV148" s="9"/>
      <c r="AW148" s="9"/>
      <c r="AX148" s="9"/>
      <c r="AY148" s="9"/>
      <c r="AZ148" s="33" t="e">
        <v>#NAME?</v>
      </c>
      <c r="BA148" s="22"/>
      <c r="BB148" s="9"/>
      <c r="BC148" s="9"/>
      <c r="BD148" s="9"/>
      <c r="BE148" s="9"/>
      <c r="BF148" s="49"/>
      <c r="BG148" s="54" t="e">
        <v>#NAME?</v>
      </c>
      <c r="BH148" s="5"/>
      <c r="BI148" s="3"/>
    </row>
    <row r="149" spans="1:61" ht="12" customHeight="1">
      <c r="A149" s="217"/>
      <c r="B149" s="218"/>
      <c r="C149" s="11" t="s">
        <v>98</v>
      </c>
      <c r="D149" s="36">
        <v>5.7427638442308249</v>
      </c>
      <c r="E149" s="36">
        <v>4.6299181194655592</v>
      </c>
      <c r="F149" s="36">
        <v>4.9522201668955157</v>
      </c>
      <c r="G149" s="36">
        <v>7.3932424682928044</v>
      </c>
      <c r="H149" s="36">
        <v>4.0619666298983281</v>
      </c>
      <c r="I149" s="36">
        <v>3.6428928936643734</v>
      </c>
      <c r="J149" s="36">
        <v>1.5199237461854809</v>
      </c>
      <c r="K149" s="36">
        <v>4.983553146120645</v>
      </c>
      <c r="L149" s="36">
        <v>4.4538463096628567</v>
      </c>
      <c r="M149" s="36">
        <v>5.7451161591271394</v>
      </c>
      <c r="N149" s="36">
        <v>5.9380129790317371</v>
      </c>
      <c r="O149" s="36">
        <v>0.57126124326758454</v>
      </c>
      <c r="P149" s="36">
        <v>-5.7834166143530652</v>
      </c>
      <c r="Q149" s="36">
        <v>4.1584519539073828</v>
      </c>
      <c r="R149" s="23">
        <v>2.9077430574286245</v>
      </c>
      <c r="S149" s="10">
        <v>1.9880902601022932</v>
      </c>
      <c r="T149" s="10">
        <v>0.84551406638750937</v>
      </c>
      <c r="U149" s="10">
        <v>3.4424664449525189</v>
      </c>
      <c r="V149" s="10">
        <v>5.3653017942653314</v>
      </c>
      <c r="W149" s="10">
        <v>0.74934936216104475</v>
      </c>
      <c r="X149" s="10">
        <v>2.8043281867315528</v>
      </c>
      <c r="Y149" s="18">
        <v>3.9706377437176865</v>
      </c>
      <c r="Z149" s="36" t="e">
        <v>#NAME?</v>
      </c>
      <c r="AA149" s="23">
        <v>1.6607766214088659</v>
      </c>
      <c r="AB149" s="10">
        <v>-0.47658481220945736</v>
      </c>
      <c r="AC149" s="10">
        <v>0.20061020608663771</v>
      </c>
      <c r="AD149" s="10">
        <v>1.6032078935683591</v>
      </c>
      <c r="AE149" s="10">
        <v>2.2214197423827686</v>
      </c>
      <c r="AF149" s="10">
        <v>1.8373289266311321</v>
      </c>
      <c r="AG149" s="10">
        <v>1.6169137937056766</v>
      </c>
      <c r="AH149" s="18">
        <v>1.7546260539962555</v>
      </c>
      <c r="AI149" s="36" t="e">
        <v>#NAME?</v>
      </c>
      <c r="AJ149" s="23"/>
      <c r="AK149" s="10"/>
      <c r="AL149" s="10"/>
      <c r="AM149" s="10"/>
      <c r="AN149" s="10"/>
      <c r="AO149" s="10"/>
      <c r="AP149" s="10"/>
      <c r="AQ149" s="50"/>
      <c r="AR149" s="36"/>
      <c r="AS149" s="10"/>
      <c r="AT149" s="10"/>
      <c r="AU149" s="10"/>
      <c r="AV149" s="10"/>
      <c r="AW149" s="10"/>
      <c r="AX149" s="10"/>
      <c r="AY149" s="10"/>
      <c r="AZ149" s="221"/>
      <c r="BA149" s="10" t="s">
        <v>86</v>
      </c>
      <c r="BB149" s="10" t="s">
        <v>86</v>
      </c>
      <c r="BC149" s="10" t="s">
        <v>86</v>
      </c>
      <c r="BD149" s="10" t="s">
        <v>86</v>
      </c>
      <c r="BE149" s="10" t="s">
        <v>86</v>
      </c>
      <c r="BF149" s="50" t="s">
        <v>86</v>
      </c>
      <c r="BG149" s="54" t="e">
        <v>#NAME?</v>
      </c>
      <c r="BH149" s="5"/>
      <c r="BI149" s="3"/>
    </row>
    <row r="150" spans="1:61" ht="12" customHeight="1">
      <c r="A150" s="217"/>
      <c r="B150" s="218"/>
      <c r="C150" s="29" t="s">
        <v>68</v>
      </c>
      <c r="D150" s="34">
        <v>1.585296807630332</v>
      </c>
      <c r="E150" s="34">
        <v>-1.1730203082510715</v>
      </c>
      <c r="F150" s="34">
        <v>-1.5581473635235876</v>
      </c>
      <c r="G150" s="34">
        <v>1.3574859165310427</v>
      </c>
      <c r="H150" s="34">
        <v>-0.70266904117287643</v>
      </c>
      <c r="I150" s="34">
        <v>-1.3420139386812746</v>
      </c>
      <c r="J150" s="34">
        <v>-0.11347202696506686</v>
      </c>
      <c r="K150" s="34">
        <v>1.0796842146314489</v>
      </c>
      <c r="L150" s="34">
        <v>0.60798663404517672</v>
      </c>
      <c r="M150" s="34">
        <v>0.5240847357768752</v>
      </c>
      <c r="N150" s="34">
        <v>0.91263717315357429</v>
      </c>
      <c r="O150" s="34">
        <v>-2.063709519978052</v>
      </c>
      <c r="P150" s="34">
        <v>-5.9945763110273109</v>
      </c>
      <c r="Q150" s="34">
        <v>2.2171354093250217</v>
      </c>
      <c r="R150" s="21">
        <v>-1.7878145848368554</v>
      </c>
      <c r="S150" s="5">
        <v>0.72214868078188665</v>
      </c>
      <c r="T150" s="5">
        <v>1.6604263964641763</v>
      </c>
      <c r="U150" s="5">
        <v>2.126573705084267</v>
      </c>
      <c r="V150" s="5">
        <v>3.5241575788711677</v>
      </c>
      <c r="W150" s="5">
        <v>1.2142993290422233</v>
      </c>
      <c r="X150" s="5">
        <v>1.4937253654361049</v>
      </c>
      <c r="Y150" s="16">
        <v>2.1018143836852188</v>
      </c>
      <c r="Z150" s="38" t="e">
        <v>#NAME?</v>
      </c>
      <c r="AA150" s="21">
        <v>-0.45428235741135081</v>
      </c>
      <c r="AB150" s="5">
        <v>1.7422005299554177</v>
      </c>
      <c r="AC150" s="5">
        <v>1.3567165173264062</v>
      </c>
      <c r="AD150" s="5">
        <v>-2.7780919408393334E-2</v>
      </c>
      <c r="AE150" s="5">
        <v>0.53934985069443719</v>
      </c>
      <c r="AF150" s="5">
        <v>0.74555163000276092</v>
      </c>
      <c r="AG150" s="5">
        <v>0.78934004204895825</v>
      </c>
      <c r="AH150" s="16">
        <v>0.40173821856357428</v>
      </c>
      <c r="AI150" s="219" t="s">
        <v>86</v>
      </c>
      <c r="AJ150" s="21" t="s">
        <v>86</v>
      </c>
      <c r="AK150" s="5" t="s">
        <v>86</v>
      </c>
      <c r="AL150" s="5" t="s">
        <v>86</v>
      </c>
      <c r="AM150" s="5" t="s">
        <v>86</v>
      </c>
      <c r="AN150" s="5" t="s">
        <v>86</v>
      </c>
      <c r="AO150" s="5" t="s">
        <v>86</v>
      </c>
      <c r="AP150" s="5" t="s">
        <v>86</v>
      </c>
      <c r="AQ150" s="5" t="s">
        <v>86</v>
      </c>
      <c r="AR150" s="219" t="s">
        <v>86</v>
      </c>
      <c r="AS150" s="21" t="s">
        <v>86</v>
      </c>
      <c r="AT150" s="5" t="s">
        <v>86</v>
      </c>
      <c r="AU150" s="5" t="s">
        <v>86</v>
      </c>
      <c r="AV150" s="5" t="s">
        <v>86</v>
      </c>
      <c r="AW150" s="5" t="s">
        <v>86</v>
      </c>
      <c r="AX150" s="5" t="s">
        <v>86</v>
      </c>
      <c r="AY150" s="16" t="s">
        <v>86</v>
      </c>
      <c r="AZ150" s="220" t="s">
        <v>86</v>
      </c>
      <c r="BA150" s="21" t="s">
        <v>86</v>
      </c>
      <c r="BB150" s="5" t="s">
        <v>86</v>
      </c>
      <c r="BC150" s="5" t="s">
        <v>86</v>
      </c>
      <c r="BD150" s="5" t="s">
        <v>86</v>
      </c>
      <c r="BE150" s="5" t="s">
        <v>86</v>
      </c>
      <c r="BF150" s="48" t="s">
        <v>86</v>
      </c>
      <c r="BG150" s="54" t="e">
        <v>#NAME?</v>
      </c>
      <c r="BH150" s="5"/>
      <c r="BI150" s="3"/>
    </row>
    <row r="151" spans="1:61" ht="12" customHeight="1" thickBot="1">
      <c r="A151" s="217"/>
      <c r="B151" s="218"/>
      <c r="C151" s="24" t="s">
        <v>69</v>
      </c>
      <c r="D151" s="39">
        <v>6.2751536999086532</v>
      </c>
      <c r="E151" s="39">
        <v>5.5840157983388705</v>
      </c>
      <c r="F151" s="39">
        <v>6.2865818773929494</v>
      </c>
      <c r="G151" s="39">
        <v>6.4612963998095241</v>
      </c>
      <c r="H151" s="39">
        <v>3.2766801493466113</v>
      </c>
      <c r="I151" s="39">
        <v>3.3487732775989043</v>
      </c>
      <c r="J151" s="39">
        <v>4.8572079253017542</v>
      </c>
      <c r="K151" s="39">
        <v>6.6390401973815516</v>
      </c>
      <c r="L151" s="39">
        <v>6.6705227741163053</v>
      </c>
      <c r="M151" s="39">
        <v>5.8211200806494556</v>
      </c>
      <c r="N151" s="39">
        <v>4.4868972784156913</v>
      </c>
      <c r="O151" s="39">
        <v>1.6646405481571591</v>
      </c>
      <c r="P151" s="39">
        <v>-2.0375579199108595</v>
      </c>
      <c r="Q151" s="39">
        <v>3.7846685207404196</v>
      </c>
      <c r="R151" s="25">
        <v>3.6987784341503849</v>
      </c>
      <c r="S151" s="26">
        <v>4.1075145477158514</v>
      </c>
      <c r="T151" s="26">
        <v>3.3190346202175203</v>
      </c>
      <c r="U151" s="26">
        <v>4.4100290567055112</v>
      </c>
      <c r="V151" s="26">
        <v>3.9770249489315956</v>
      </c>
      <c r="W151" s="26">
        <v>2.7802457962440741</v>
      </c>
      <c r="X151" s="26">
        <v>4.1133990174232693</v>
      </c>
      <c r="Y151" s="27">
        <v>4.919667261456584</v>
      </c>
      <c r="Z151" s="39" t="e">
        <v>#NAME?</v>
      </c>
      <c r="AA151" s="25">
        <v>1.6017548314666952</v>
      </c>
      <c r="AB151" s="26">
        <v>2.2236117603332106</v>
      </c>
      <c r="AC151" s="26">
        <v>1.6776740292364423</v>
      </c>
      <c r="AD151" s="26">
        <v>2.3705808799892703</v>
      </c>
      <c r="AE151" s="26">
        <v>2.5959940388962544</v>
      </c>
      <c r="AF151" s="26">
        <v>1.5682232797704865</v>
      </c>
      <c r="AG151" s="26">
        <v>2.0576237876899217</v>
      </c>
      <c r="AH151" s="27">
        <v>1.8757761339729617</v>
      </c>
      <c r="AI151" s="39" t="s">
        <v>86</v>
      </c>
      <c r="AJ151" s="25" t="s">
        <v>86</v>
      </c>
      <c r="AK151" s="26" t="s">
        <v>86</v>
      </c>
      <c r="AL151" s="26" t="s">
        <v>86</v>
      </c>
      <c r="AM151" s="26" t="s">
        <v>86</v>
      </c>
      <c r="AN151" s="26" t="s">
        <v>86</v>
      </c>
      <c r="AO151" s="26" t="s">
        <v>86</v>
      </c>
      <c r="AP151" s="26" t="s">
        <v>86</v>
      </c>
      <c r="AQ151" s="26" t="s">
        <v>86</v>
      </c>
      <c r="AR151" s="39" t="s">
        <v>86</v>
      </c>
      <c r="AS151" s="25" t="s">
        <v>86</v>
      </c>
      <c r="AT151" s="26" t="s">
        <v>86</v>
      </c>
      <c r="AU151" s="26" t="s">
        <v>86</v>
      </c>
      <c r="AV151" s="26" t="s">
        <v>86</v>
      </c>
      <c r="AW151" s="26" t="s">
        <v>86</v>
      </c>
      <c r="AX151" s="26" t="s">
        <v>86</v>
      </c>
      <c r="AY151" s="27" t="s">
        <v>86</v>
      </c>
      <c r="AZ151" s="207" t="s">
        <v>86</v>
      </c>
      <c r="BA151" s="25" t="s">
        <v>86</v>
      </c>
      <c r="BB151" s="26" t="s">
        <v>86</v>
      </c>
      <c r="BC151" s="26" t="s">
        <v>86</v>
      </c>
      <c r="BD151" s="26" t="s">
        <v>86</v>
      </c>
      <c r="BE151" s="26" t="s">
        <v>86</v>
      </c>
      <c r="BF151" s="51" t="s">
        <v>86</v>
      </c>
      <c r="BG151" s="54" t="e">
        <v>#NAME?</v>
      </c>
      <c r="BH151" s="5"/>
      <c r="BI151" s="3"/>
    </row>
    <row r="152" spans="1:61" ht="32.25" customHeight="1" thickTop="1">
      <c r="C152" s="672" t="e">
        <f>C115</f>
        <v>#REF!</v>
      </c>
      <c r="D152" s="672"/>
      <c r="E152" s="672"/>
      <c r="F152" s="672"/>
      <c r="G152" s="672"/>
      <c r="H152" s="672"/>
      <c r="I152" s="672"/>
      <c r="J152" s="672"/>
      <c r="K152" s="672"/>
      <c r="L152" s="672"/>
      <c r="M152" s="672"/>
      <c r="N152" s="672"/>
      <c r="O152" s="672"/>
      <c r="P152" s="672"/>
      <c r="Q152" s="672"/>
      <c r="R152" s="672"/>
      <c r="S152" s="672"/>
      <c r="T152" s="672"/>
      <c r="U152" s="672"/>
      <c r="V152" s="672"/>
      <c r="W152" s="672"/>
      <c r="X152" s="672"/>
      <c r="Y152" s="672"/>
      <c r="Z152" s="672"/>
      <c r="AA152" s="672"/>
      <c r="AB152" s="672"/>
      <c r="AC152" s="672"/>
      <c r="AD152" s="672"/>
      <c r="AE152" s="672"/>
      <c r="AF152" s="672"/>
      <c r="AG152" s="672"/>
      <c r="AH152" s="672"/>
      <c r="AI152" s="672"/>
      <c r="AJ152" s="672"/>
      <c r="AK152" s="672"/>
      <c r="AL152" s="672"/>
      <c r="AM152" s="672"/>
      <c r="AN152" s="672"/>
      <c r="AO152" s="672"/>
      <c r="AP152" s="672"/>
      <c r="AQ152" s="672"/>
      <c r="AR152" s="672"/>
      <c r="AS152" s="672"/>
      <c r="AT152" s="672"/>
      <c r="AU152" s="672"/>
      <c r="AV152" s="672"/>
      <c r="AW152" s="672"/>
      <c r="AX152" s="672"/>
      <c r="AY152" s="672"/>
      <c r="AZ152" s="672"/>
      <c r="BA152" s="672"/>
      <c r="BB152" s="672"/>
      <c r="BC152" s="672"/>
      <c r="BD152" s="672"/>
      <c r="BE152" s="672"/>
      <c r="BF152" s="672"/>
      <c r="BG152" s="672"/>
      <c r="BH152" s="65"/>
      <c r="BI152" s="2"/>
    </row>
    <row r="153" spans="1:61" s="212" customFormat="1" ht="12" customHeight="1"/>
    <row r="154" spans="1:61" s="197" customFormat="1" ht="7.5" customHeight="1"/>
    <row r="155" spans="1:61" s="197" customFormat="1" ht="9" customHeight="1"/>
    <row r="156" spans="1:61" s="197" customFormat="1" ht="13.5" customHeight="1">
      <c r="C156" s="590"/>
    </row>
    <row r="157" spans="1:61" s="197" customFormat="1" ht="27.75" customHeight="1">
      <c r="C157" s="417"/>
      <c r="D157" s="665"/>
      <c r="E157" s="665"/>
      <c r="F157" s="665"/>
      <c r="G157" s="665"/>
      <c r="H157" s="665"/>
      <c r="I157" s="665"/>
      <c r="J157" s="665"/>
      <c r="K157" s="665"/>
      <c r="L157" s="665"/>
      <c r="M157" s="665"/>
      <c r="N157" s="665"/>
      <c r="O157" s="665"/>
      <c r="P157" s="665"/>
      <c r="Q157" s="665"/>
      <c r="R157" s="665"/>
      <c r="S157" s="665"/>
      <c r="T157" s="665"/>
      <c r="U157" s="665"/>
      <c r="V157" s="665"/>
      <c r="W157" s="665"/>
      <c r="X157" s="665"/>
      <c r="Y157" s="665"/>
      <c r="Z157" s="417"/>
      <c r="AA157" s="665"/>
      <c r="AB157" s="665"/>
      <c r="AC157" s="665"/>
      <c r="AD157" s="665"/>
      <c r="AE157" s="665"/>
      <c r="AF157" s="665"/>
      <c r="AG157" s="665"/>
      <c r="AH157" s="665"/>
      <c r="AI157" s="417"/>
      <c r="AJ157" s="665"/>
      <c r="AK157" s="665"/>
      <c r="AL157" s="665"/>
      <c r="AM157" s="665"/>
      <c r="AN157" s="665"/>
      <c r="AO157" s="665"/>
      <c r="AP157" s="665"/>
      <c r="AQ157" s="665"/>
      <c r="AR157" s="417"/>
      <c r="AS157" s="665"/>
      <c r="AT157" s="665"/>
      <c r="AU157" s="665"/>
      <c r="AV157" s="665"/>
      <c r="AW157" s="665"/>
      <c r="AX157" s="665"/>
      <c r="AY157" s="665"/>
      <c r="AZ157" s="417"/>
      <c r="BA157" s="665"/>
      <c r="BB157" s="665"/>
      <c r="BC157" s="665"/>
      <c r="BD157" s="665"/>
      <c r="BE157" s="665"/>
      <c r="BF157" s="665"/>
      <c r="BG157" s="417"/>
    </row>
    <row r="158" spans="1:61" s="197" customFormat="1" ht="12" customHeight="1">
      <c r="A158" s="216"/>
      <c r="B158" s="216"/>
      <c r="C158" s="393"/>
      <c r="D158" s="592"/>
      <c r="E158" s="592"/>
      <c r="F158" s="592"/>
      <c r="G158" s="592"/>
      <c r="H158" s="592"/>
      <c r="I158" s="592"/>
      <c r="J158" s="592"/>
      <c r="K158" s="592"/>
      <c r="L158" s="592"/>
      <c r="M158" s="592"/>
      <c r="N158" s="592"/>
      <c r="O158" s="592"/>
      <c r="P158" s="592"/>
      <c r="Q158" s="592"/>
      <c r="R158" s="414"/>
      <c r="S158" s="414"/>
      <c r="T158" s="414"/>
      <c r="U158" s="414"/>
      <c r="V158" s="414"/>
      <c r="W158" s="414"/>
      <c r="X158" s="414"/>
      <c r="Y158" s="414"/>
      <c r="Z158" s="414"/>
      <c r="AA158" s="414"/>
      <c r="AB158" s="414"/>
      <c r="AC158" s="414"/>
      <c r="AD158" s="414"/>
      <c r="AE158" s="414"/>
      <c r="AF158" s="414"/>
      <c r="AG158" s="414"/>
      <c r="AH158" s="414"/>
      <c r="AI158" s="414"/>
      <c r="AJ158" s="414"/>
      <c r="AK158" s="414"/>
      <c r="AL158" s="414"/>
      <c r="AM158" s="414"/>
      <c r="AN158" s="414"/>
      <c r="AO158" s="414"/>
      <c r="AP158" s="414"/>
      <c r="AQ158" s="414"/>
      <c r="AR158" s="414"/>
      <c r="AS158" s="414"/>
      <c r="AT158" s="414"/>
      <c r="AU158" s="414"/>
      <c r="AV158" s="414"/>
      <c r="AW158" s="414"/>
      <c r="AX158" s="414"/>
      <c r="AY158" s="414"/>
      <c r="AZ158" s="591"/>
      <c r="BA158" s="414"/>
      <c r="BB158" s="414"/>
      <c r="BC158" s="414"/>
      <c r="BD158" s="414"/>
      <c r="BE158" s="414"/>
      <c r="BF158" s="414"/>
      <c r="BG158" s="414"/>
    </row>
    <row r="159" spans="1:61" s="197" customFormat="1" ht="12" customHeight="1">
      <c r="A159" s="217"/>
      <c r="B159" s="218"/>
      <c r="C159" s="393"/>
      <c r="D159" s="246"/>
      <c r="E159" s="246"/>
      <c r="F159" s="246"/>
      <c r="G159" s="246"/>
      <c r="H159" s="246"/>
      <c r="I159" s="246"/>
      <c r="J159" s="246"/>
      <c r="K159" s="246"/>
      <c r="L159" s="246"/>
      <c r="M159" s="246"/>
      <c r="N159" s="246"/>
      <c r="O159" s="246"/>
      <c r="P159" s="246"/>
      <c r="Q159" s="246"/>
      <c r="R159" s="246"/>
      <c r="S159" s="246"/>
      <c r="T159" s="246"/>
      <c r="U159" s="246"/>
      <c r="V159" s="246"/>
      <c r="W159" s="246"/>
      <c r="X159" s="246"/>
      <c r="Y159" s="246"/>
      <c r="Z159" s="387"/>
      <c r="AA159" s="246"/>
      <c r="AB159" s="246"/>
      <c r="AC159" s="246"/>
      <c r="AD159" s="246"/>
      <c r="AE159" s="246"/>
      <c r="AF159" s="246"/>
      <c r="AG159" s="246"/>
      <c r="AH159" s="246"/>
      <c r="AI159" s="387"/>
      <c r="AJ159" s="246"/>
      <c r="AK159" s="246"/>
      <c r="AL159" s="246"/>
      <c r="AM159" s="246"/>
      <c r="AN159" s="246"/>
      <c r="AO159" s="246"/>
      <c r="AP159" s="246"/>
      <c r="AQ159" s="246"/>
      <c r="AR159" s="387"/>
      <c r="AS159" s="246"/>
      <c r="AT159" s="246"/>
      <c r="AU159" s="246"/>
      <c r="AV159" s="246"/>
      <c r="AW159" s="246"/>
      <c r="AX159" s="246"/>
      <c r="AY159" s="246"/>
      <c r="AZ159" s="387"/>
      <c r="BA159" s="246"/>
      <c r="BB159" s="246"/>
      <c r="BC159" s="246"/>
      <c r="BD159" s="246"/>
      <c r="BE159" s="246"/>
      <c r="BF159" s="246"/>
      <c r="BG159" s="387"/>
    </row>
    <row r="160" spans="1:61" s="197" customFormat="1" ht="12" customHeight="1">
      <c r="A160" s="217"/>
      <c r="B160" s="218"/>
      <c r="C160" s="393"/>
      <c r="D160" s="246"/>
      <c r="E160" s="246"/>
      <c r="F160" s="246"/>
      <c r="G160" s="246"/>
      <c r="H160" s="246"/>
      <c r="I160" s="246"/>
      <c r="J160" s="246"/>
      <c r="K160" s="246"/>
      <c r="L160" s="246"/>
      <c r="M160" s="246"/>
      <c r="N160" s="246"/>
      <c r="O160" s="246"/>
      <c r="P160" s="246"/>
      <c r="Q160" s="246"/>
      <c r="R160" s="246"/>
      <c r="S160" s="246"/>
      <c r="T160" s="246"/>
      <c r="U160" s="246"/>
      <c r="V160" s="246"/>
      <c r="W160" s="246"/>
      <c r="X160" s="246"/>
      <c r="Y160" s="246"/>
      <c r="Z160" s="230"/>
      <c r="AA160" s="246"/>
      <c r="AB160" s="246"/>
      <c r="AC160" s="246"/>
      <c r="AD160" s="246"/>
      <c r="AE160" s="246"/>
      <c r="AF160" s="246"/>
      <c r="AG160" s="246"/>
      <c r="AH160" s="246"/>
      <c r="AI160" s="230"/>
      <c r="AJ160" s="246"/>
      <c r="AK160" s="246"/>
      <c r="AL160" s="246"/>
      <c r="AM160" s="246"/>
      <c r="AN160" s="246"/>
      <c r="AO160" s="246"/>
      <c r="AP160" s="246"/>
      <c r="AQ160" s="246"/>
      <c r="AR160" s="230"/>
      <c r="AS160" s="246"/>
      <c r="AT160" s="246"/>
      <c r="AU160" s="246"/>
      <c r="AV160" s="246"/>
      <c r="AW160" s="246"/>
      <c r="AX160" s="246"/>
      <c r="AY160" s="246"/>
      <c r="AZ160" s="387"/>
      <c r="BA160" s="246"/>
      <c r="BB160" s="246"/>
      <c r="BC160" s="246"/>
      <c r="BD160" s="246"/>
      <c r="BE160" s="246"/>
      <c r="BF160" s="246"/>
      <c r="BG160" s="387"/>
    </row>
    <row r="161" spans="1:59" s="197" customFormat="1" ht="12" customHeight="1">
      <c r="A161" s="217"/>
      <c r="B161" s="218"/>
      <c r="C161" s="393"/>
      <c r="D161" s="246"/>
      <c r="E161" s="246"/>
      <c r="F161" s="246"/>
      <c r="G161" s="246"/>
      <c r="H161" s="246"/>
      <c r="I161" s="246"/>
      <c r="J161" s="246"/>
      <c r="K161" s="246"/>
      <c r="L161" s="246"/>
      <c r="M161" s="246"/>
      <c r="N161" s="246"/>
      <c r="O161" s="246"/>
      <c r="P161" s="246"/>
      <c r="Q161" s="246"/>
      <c r="R161" s="246"/>
      <c r="S161" s="246"/>
      <c r="T161" s="246"/>
      <c r="U161" s="246"/>
      <c r="V161" s="246"/>
      <c r="W161" s="246"/>
      <c r="X161" s="246"/>
      <c r="Y161" s="246"/>
      <c r="Z161" s="230"/>
      <c r="AA161" s="246"/>
      <c r="AB161" s="246"/>
      <c r="AC161" s="246"/>
      <c r="AD161" s="246"/>
      <c r="AE161" s="246"/>
      <c r="AF161" s="246"/>
      <c r="AG161" s="246"/>
      <c r="AH161" s="246"/>
      <c r="AI161" s="230"/>
      <c r="AJ161" s="246"/>
      <c r="AK161" s="246"/>
      <c r="AL161" s="246"/>
      <c r="AM161" s="246"/>
      <c r="AN161" s="246"/>
      <c r="AO161" s="246"/>
      <c r="AP161" s="246"/>
      <c r="AQ161" s="246"/>
      <c r="AR161" s="230"/>
      <c r="AS161" s="246"/>
      <c r="AT161" s="246"/>
      <c r="AU161" s="246"/>
      <c r="AV161" s="246"/>
      <c r="AW161" s="246"/>
      <c r="AX161" s="246"/>
      <c r="AY161" s="246"/>
      <c r="AZ161" s="387"/>
      <c r="BA161" s="246"/>
      <c r="BB161" s="246"/>
      <c r="BC161" s="246"/>
      <c r="BD161" s="246"/>
      <c r="BE161" s="246"/>
      <c r="BF161" s="246"/>
      <c r="BG161" s="387"/>
    </row>
    <row r="162" spans="1:59" s="197" customFormat="1" ht="12" customHeight="1">
      <c r="A162" s="217"/>
      <c r="B162" s="218"/>
      <c r="C162" s="393"/>
      <c r="D162" s="246"/>
      <c r="E162" s="246"/>
      <c r="F162" s="246"/>
      <c r="G162" s="246"/>
      <c r="H162" s="246"/>
      <c r="I162" s="246"/>
      <c r="J162" s="246"/>
      <c r="K162" s="246"/>
      <c r="L162" s="246"/>
      <c r="M162" s="246"/>
      <c r="N162" s="246"/>
      <c r="O162" s="246"/>
      <c r="P162" s="246"/>
      <c r="Q162" s="246"/>
      <c r="R162" s="246"/>
      <c r="S162" s="246"/>
      <c r="T162" s="246"/>
      <c r="U162" s="246"/>
      <c r="V162" s="246"/>
      <c r="W162" s="246"/>
      <c r="X162" s="246"/>
      <c r="Y162" s="246"/>
      <c r="Z162" s="230"/>
      <c r="AA162" s="246"/>
      <c r="AB162" s="246"/>
      <c r="AC162" s="246"/>
      <c r="AD162" s="246"/>
      <c r="AE162" s="246"/>
      <c r="AF162" s="246"/>
      <c r="AG162" s="246"/>
      <c r="AH162" s="246"/>
      <c r="AI162" s="230"/>
      <c r="AJ162" s="246"/>
      <c r="AK162" s="246"/>
      <c r="AL162" s="246"/>
      <c r="AM162" s="246"/>
      <c r="AN162" s="246"/>
      <c r="AO162" s="246"/>
      <c r="AP162" s="246"/>
      <c r="AQ162" s="246"/>
      <c r="AR162" s="230"/>
      <c r="AS162" s="246"/>
      <c r="AT162" s="246"/>
      <c r="AU162" s="246"/>
      <c r="AV162" s="246"/>
      <c r="AW162" s="246"/>
      <c r="AX162" s="246"/>
      <c r="AY162" s="246"/>
      <c r="AZ162" s="387"/>
      <c r="BA162" s="246"/>
      <c r="BB162" s="246"/>
      <c r="BC162" s="246"/>
      <c r="BD162" s="246"/>
      <c r="BE162" s="246"/>
      <c r="BF162" s="246"/>
      <c r="BG162" s="387"/>
    </row>
    <row r="163" spans="1:59" s="197" customFormat="1" ht="12" customHeight="1">
      <c r="A163" s="217"/>
      <c r="B163" s="218"/>
      <c r="C163" s="393"/>
      <c r="D163" s="246"/>
      <c r="E163" s="246"/>
      <c r="F163" s="246"/>
      <c r="G163" s="246"/>
      <c r="H163" s="246"/>
      <c r="I163" s="246"/>
      <c r="J163" s="246"/>
      <c r="K163" s="246"/>
      <c r="L163" s="246"/>
      <c r="M163" s="246"/>
      <c r="N163" s="246"/>
      <c r="O163" s="246"/>
      <c r="P163" s="246"/>
      <c r="Q163" s="246"/>
      <c r="R163" s="246"/>
      <c r="S163" s="246"/>
      <c r="T163" s="246"/>
      <c r="U163" s="246"/>
      <c r="V163" s="246"/>
      <c r="W163" s="246"/>
      <c r="X163" s="246"/>
      <c r="Y163" s="246"/>
      <c r="Z163" s="230"/>
      <c r="AA163" s="246"/>
      <c r="AB163" s="246"/>
      <c r="AC163" s="246"/>
      <c r="AD163" s="246"/>
      <c r="AE163" s="246"/>
      <c r="AF163" s="246"/>
      <c r="AG163" s="246"/>
      <c r="AH163" s="246"/>
      <c r="AI163" s="230"/>
      <c r="AJ163" s="246"/>
      <c r="AK163" s="246"/>
      <c r="AL163" s="246"/>
      <c r="AM163" s="246"/>
      <c r="AN163" s="246"/>
      <c r="AO163" s="246"/>
      <c r="AP163" s="246"/>
      <c r="AQ163" s="246"/>
      <c r="AR163" s="230"/>
      <c r="AS163" s="246"/>
      <c r="AT163" s="246"/>
      <c r="AU163" s="246"/>
      <c r="AV163" s="246"/>
      <c r="AW163" s="246"/>
      <c r="AX163" s="246"/>
      <c r="AY163" s="246"/>
      <c r="AZ163" s="387"/>
      <c r="BA163" s="246"/>
      <c r="BB163" s="246"/>
      <c r="BC163" s="246"/>
      <c r="BD163" s="246"/>
      <c r="BE163" s="246"/>
      <c r="BF163" s="246"/>
      <c r="BG163" s="387"/>
    </row>
    <row r="164" spans="1:59" s="197" customFormat="1" ht="12" customHeight="1">
      <c r="A164" s="217"/>
      <c r="B164" s="218"/>
      <c r="C164" s="393"/>
      <c r="D164" s="246"/>
      <c r="E164" s="246"/>
      <c r="F164" s="246"/>
      <c r="G164" s="246"/>
      <c r="H164" s="246"/>
      <c r="I164" s="246"/>
      <c r="J164" s="246"/>
      <c r="K164" s="246"/>
      <c r="L164" s="246"/>
      <c r="M164" s="246"/>
      <c r="N164" s="246"/>
      <c r="O164" s="246"/>
      <c r="P164" s="246"/>
      <c r="Q164" s="246"/>
      <c r="R164" s="246"/>
      <c r="S164" s="246"/>
      <c r="T164" s="246"/>
      <c r="U164" s="246"/>
      <c r="V164" s="246"/>
      <c r="W164" s="246"/>
      <c r="X164" s="246"/>
      <c r="Y164" s="246"/>
      <c r="Z164" s="230"/>
      <c r="AA164" s="246"/>
      <c r="AB164" s="246"/>
      <c r="AC164" s="246"/>
      <c r="AD164" s="246"/>
      <c r="AE164" s="246"/>
      <c r="AF164" s="246"/>
      <c r="AG164" s="246"/>
      <c r="AH164" s="246"/>
      <c r="AI164" s="230"/>
      <c r="AJ164" s="246"/>
      <c r="AK164" s="246"/>
      <c r="AL164" s="246"/>
      <c r="AM164" s="246"/>
      <c r="AN164" s="246"/>
      <c r="AO164" s="246"/>
      <c r="AP164" s="246"/>
      <c r="AQ164" s="246"/>
      <c r="AR164" s="230"/>
      <c r="AS164" s="246"/>
      <c r="AT164" s="246"/>
      <c r="AU164" s="246"/>
      <c r="AV164" s="246"/>
      <c r="AW164" s="246"/>
      <c r="AX164" s="246"/>
      <c r="AY164" s="246"/>
      <c r="AZ164" s="387"/>
      <c r="BA164" s="246"/>
      <c r="BB164" s="246"/>
      <c r="BC164" s="246"/>
      <c r="BD164" s="246"/>
      <c r="BE164" s="246"/>
      <c r="BF164" s="246"/>
      <c r="BG164" s="387"/>
    </row>
    <row r="165" spans="1:59" s="197" customFormat="1" ht="12" customHeight="1">
      <c r="A165" s="217"/>
      <c r="B165" s="218"/>
      <c r="C165" s="393"/>
      <c r="D165" s="246"/>
      <c r="E165" s="246"/>
      <c r="F165" s="246"/>
      <c r="G165" s="246"/>
      <c r="H165" s="246"/>
      <c r="I165" s="246"/>
      <c r="J165" s="246"/>
      <c r="K165" s="246"/>
      <c r="L165" s="246"/>
      <c r="M165" s="246"/>
      <c r="N165" s="246"/>
      <c r="O165" s="246"/>
      <c r="P165" s="246"/>
      <c r="Q165" s="246"/>
      <c r="R165" s="246"/>
      <c r="S165" s="246"/>
      <c r="T165" s="246"/>
      <c r="U165" s="246"/>
      <c r="V165" s="246"/>
      <c r="W165" s="246"/>
      <c r="X165" s="246"/>
      <c r="Y165" s="246"/>
      <c r="Z165" s="230"/>
      <c r="AA165" s="246"/>
      <c r="AB165" s="246"/>
      <c r="AC165" s="246"/>
      <c r="AD165" s="246"/>
      <c r="AE165" s="246"/>
      <c r="AF165" s="246"/>
      <c r="AG165" s="246"/>
      <c r="AH165" s="246"/>
      <c r="AI165" s="230"/>
      <c r="AJ165" s="246"/>
      <c r="AK165" s="246"/>
      <c r="AL165" s="246"/>
      <c r="AM165" s="246"/>
      <c r="AN165" s="246"/>
      <c r="AO165" s="246"/>
      <c r="AP165" s="246"/>
      <c r="AQ165" s="246"/>
      <c r="AR165" s="230"/>
      <c r="AS165" s="246"/>
      <c r="AT165" s="246"/>
      <c r="AU165" s="246"/>
      <c r="AV165" s="246"/>
      <c r="AW165" s="246"/>
      <c r="AX165" s="246"/>
      <c r="AY165" s="246"/>
      <c r="AZ165" s="387"/>
      <c r="BA165" s="246"/>
      <c r="BB165" s="246"/>
      <c r="BC165" s="246"/>
      <c r="BD165" s="246"/>
      <c r="BE165" s="246"/>
      <c r="BF165" s="246"/>
      <c r="BG165" s="387"/>
    </row>
    <row r="166" spans="1:59" s="197" customFormat="1" ht="12" customHeight="1">
      <c r="A166" s="217"/>
      <c r="B166" s="218"/>
      <c r="C166" s="393"/>
      <c r="D166" s="246"/>
      <c r="E166" s="246"/>
      <c r="F166" s="246"/>
      <c r="G166" s="246"/>
      <c r="H166" s="246"/>
      <c r="I166" s="246"/>
      <c r="J166" s="246"/>
      <c r="K166" s="246"/>
      <c r="L166" s="246"/>
      <c r="M166" s="246"/>
      <c r="N166" s="246"/>
      <c r="O166" s="246"/>
      <c r="P166" s="246"/>
      <c r="Q166" s="246"/>
      <c r="R166" s="246"/>
      <c r="S166" s="246"/>
      <c r="T166" s="246"/>
      <c r="U166" s="246"/>
      <c r="V166" s="246"/>
      <c r="W166" s="246"/>
      <c r="X166" s="246"/>
      <c r="Y166" s="246"/>
      <c r="Z166" s="230"/>
      <c r="AA166" s="246"/>
      <c r="AB166" s="246"/>
      <c r="AC166" s="246"/>
      <c r="AD166" s="246"/>
      <c r="AE166" s="246"/>
      <c r="AF166" s="246"/>
      <c r="AG166" s="246"/>
      <c r="AH166" s="246"/>
      <c r="AI166" s="230"/>
      <c r="AJ166" s="246"/>
      <c r="AK166" s="246"/>
      <c r="AL166" s="246"/>
      <c r="AM166" s="246"/>
      <c r="AN166" s="246"/>
      <c r="AO166" s="246"/>
      <c r="AP166" s="246"/>
      <c r="AQ166" s="246"/>
      <c r="AR166" s="230"/>
      <c r="AS166" s="246"/>
      <c r="AT166" s="246"/>
      <c r="AU166" s="246"/>
      <c r="AV166" s="246"/>
      <c r="AW166" s="246"/>
      <c r="AX166" s="246"/>
      <c r="AY166" s="246"/>
      <c r="AZ166" s="387"/>
      <c r="BA166" s="246"/>
      <c r="BB166" s="246"/>
      <c r="BC166" s="246"/>
      <c r="BD166" s="246"/>
      <c r="BE166" s="246"/>
      <c r="BF166" s="246"/>
      <c r="BG166" s="387"/>
    </row>
    <row r="167" spans="1:59" s="197" customFormat="1" ht="12" customHeight="1">
      <c r="A167" s="217"/>
      <c r="B167" s="218"/>
      <c r="C167" s="393"/>
      <c r="D167" s="246"/>
      <c r="E167" s="246"/>
      <c r="F167" s="246"/>
      <c r="G167" s="246"/>
      <c r="H167" s="246"/>
      <c r="I167" s="246"/>
      <c r="J167" s="246"/>
      <c r="K167" s="246"/>
      <c r="L167" s="246"/>
      <c r="M167" s="246"/>
      <c r="N167" s="246"/>
      <c r="O167" s="246"/>
      <c r="P167" s="246"/>
      <c r="Q167" s="246"/>
      <c r="R167" s="246"/>
      <c r="S167" s="246"/>
      <c r="T167" s="246"/>
      <c r="U167" s="246"/>
      <c r="V167" s="246"/>
      <c r="W167" s="246"/>
      <c r="X167" s="246"/>
      <c r="Y167" s="246"/>
      <c r="Z167" s="230"/>
      <c r="AA167" s="246"/>
      <c r="AB167" s="246"/>
      <c r="AC167" s="246"/>
      <c r="AD167" s="246"/>
      <c r="AE167" s="246"/>
      <c r="AF167" s="246"/>
      <c r="AG167" s="246"/>
      <c r="AH167" s="246"/>
      <c r="AI167" s="230"/>
      <c r="AJ167" s="246"/>
      <c r="AK167" s="246"/>
      <c r="AL167" s="246"/>
      <c r="AM167" s="246"/>
      <c r="AN167" s="246"/>
      <c r="AO167" s="246"/>
      <c r="AP167" s="246"/>
      <c r="AQ167" s="246"/>
      <c r="AR167" s="230"/>
      <c r="AS167" s="246"/>
      <c r="AT167" s="246"/>
      <c r="AU167" s="246"/>
      <c r="AV167" s="246"/>
      <c r="AW167" s="246"/>
      <c r="AX167" s="246"/>
      <c r="AY167" s="246"/>
      <c r="AZ167" s="387"/>
      <c r="BA167" s="246"/>
      <c r="BB167" s="246"/>
      <c r="BC167" s="246"/>
      <c r="BD167" s="246"/>
      <c r="BE167" s="246"/>
      <c r="BF167" s="246"/>
      <c r="BG167" s="387"/>
    </row>
    <row r="168" spans="1:59" s="197" customFormat="1" ht="12" customHeight="1">
      <c r="A168" s="217"/>
      <c r="B168" s="218"/>
      <c r="C168" s="393"/>
      <c r="D168" s="246"/>
      <c r="E168" s="246"/>
      <c r="F168" s="246"/>
      <c r="G168" s="246"/>
      <c r="H168" s="246"/>
      <c r="I168" s="246"/>
      <c r="J168" s="246"/>
      <c r="K168" s="246"/>
      <c r="L168" s="246"/>
      <c r="M168" s="246"/>
      <c r="N168" s="246"/>
      <c r="O168" s="246"/>
      <c r="P168" s="246"/>
      <c r="Q168" s="246"/>
      <c r="R168" s="246"/>
      <c r="S168" s="246"/>
      <c r="T168" s="246"/>
      <c r="U168" s="246"/>
      <c r="V168" s="246"/>
      <c r="W168" s="246"/>
      <c r="X168" s="246"/>
      <c r="Y168" s="246"/>
      <c r="Z168" s="230"/>
      <c r="AA168" s="246"/>
      <c r="AB168" s="246"/>
      <c r="AC168" s="246"/>
      <c r="AD168" s="246"/>
      <c r="AE168" s="246"/>
      <c r="AF168" s="246"/>
      <c r="AG168" s="246"/>
      <c r="AH168" s="246"/>
      <c r="AI168" s="230"/>
      <c r="AJ168" s="246"/>
      <c r="AK168" s="246"/>
      <c r="AL168" s="246"/>
      <c r="AM168" s="246"/>
      <c r="AN168" s="246"/>
      <c r="AO168" s="246"/>
      <c r="AP168" s="246"/>
      <c r="AQ168" s="246"/>
      <c r="AR168" s="230"/>
      <c r="AS168" s="246"/>
      <c r="AT168" s="246"/>
      <c r="AU168" s="246"/>
      <c r="AV168" s="246"/>
      <c r="AW168" s="246"/>
      <c r="AX168" s="246"/>
      <c r="AY168" s="246"/>
      <c r="AZ168" s="387"/>
      <c r="BA168" s="246"/>
      <c r="BB168" s="246"/>
      <c r="BC168" s="246"/>
      <c r="BD168" s="246"/>
      <c r="BE168" s="246"/>
      <c r="BF168" s="246"/>
      <c r="BG168" s="387"/>
    </row>
    <row r="169" spans="1:59" s="197" customFormat="1" ht="12" customHeight="1">
      <c r="A169" s="217"/>
      <c r="B169" s="218"/>
      <c r="C169" s="393"/>
      <c r="D169" s="246"/>
      <c r="E169" s="246"/>
      <c r="F169" s="246"/>
      <c r="G169" s="246"/>
      <c r="H169" s="246"/>
      <c r="I169" s="246"/>
      <c r="J169" s="246"/>
      <c r="K169" s="246"/>
      <c r="L169" s="246"/>
      <c r="M169" s="246"/>
      <c r="N169" s="246"/>
      <c r="O169" s="246"/>
      <c r="P169" s="246"/>
      <c r="Q169" s="246"/>
      <c r="R169" s="246"/>
      <c r="S169" s="246"/>
      <c r="T169" s="246"/>
      <c r="U169" s="246"/>
      <c r="V169" s="246"/>
      <c r="W169" s="246"/>
      <c r="X169" s="246"/>
      <c r="Y169" s="246"/>
      <c r="Z169" s="230"/>
      <c r="AA169" s="246"/>
      <c r="AB169" s="246"/>
      <c r="AC169" s="246"/>
      <c r="AD169" s="246"/>
      <c r="AE169" s="246"/>
      <c r="AF169" s="246"/>
      <c r="AG169" s="246"/>
      <c r="AH169" s="246"/>
      <c r="AI169" s="230"/>
      <c r="AJ169" s="246"/>
      <c r="AK169" s="246"/>
      <c r="AL169" s="246"/>
      <c r="AM169" s="246"/>
      <c r="AN169" s="246"/>
      <c r="AO169" s="246"/>
      <c r="AP169" s="246"/>
      <c r="AQ169" s="246"/>
      <c r="AR169" s="230"/>
      <c r="AS169" s="246"/>
      <c r="AT169" s="246"/>
      <c r="AU169" s="246"/>
      <c r="AV169" s="246"/>
      <c r="AW169" s="246"/>
      <c r="AX169" s="246"/>
      <c r="AY169" s="246"/>
      <c r="AZ169" s="387"/>
      <c r="BA169" s="246"/>
      <c r="BB169" s="246"/>
      <c r="BC169" s="246"/>
      <c r="BD169" s="246"/>
      <c r="BE169" s="246"/>
      <c r="BF169" s="246"/>
      <c r="BG169" s="387"/>
    </row>
    <row r="170" spans="1:59" s="197" customFormat="1" ht="12" customHeight="1">
      <c r="A170" s="217"/>
      <c r="B170" s="218"/>
      <c r="C170" s="393"/>
      <c r="D170" s="246"/>
      <c r="E170" s="246"/>
      <c r="F170" s="246"/>
      <c r="G170" s="246"/>
      <c r="H170" s="246"/>
      <c r="I170" s="246"/>
      <c r="J170" s="246"/>
      <c r="K170" s="246"/>
      <c r="L170" s="246"/>
      <c r="M170" s="246"/>
      <c r="N170" s="246"/>
      <c r="O170" s="246"/>
      <c r="P170" s="246"/>
      <c r="Q170" s="246"/>
      <c r="R170" s="246"/>
      <c r="S170" s="246"/>
      <c r="T170" s="246"/>
      <c r="U170" s="246"/>
      <c r="V170" s="246"/>
      <c r="W170" s="246"/>
      <c r="X170" s="246"/>
      <c r="Y170" s="246"/>
      <c r="Z170" s="230"/>
      <c r="AA170" s="246"/>
      <c r="AB170" s="246"/>
      <c r="AC170" s="246"/>
      <c r="AD170" s="246"/>
      <c r="AE170" s="246"/>
      <c r="AF170" s="246"/>
      <c r="AG170" s="246"/>
      <c r="AH170" s="246"/>
      <c r="AI170" s="230"/>
      <c r="AJ170" s="246"/>
      <c r="AK170" s="246"/>
      <c r="AL170" s="246"/>
      <c r="AM170" s="246"/>
      <c r="AN170" s="246"/>
      <c r="AO170" s="246"/>
      <c r="AP170" s="246"/>
      <c r="AQ170" s="246"/>
      <c r="AR170" s="230"/>
      <c r="AS170" s="246"/>
      <c r="AT170" s="246"/>
      <c r="AU170" s="246"/>
      <c r="AV170" s="246"/>
      <c r="AW170" s="246"/>
      <c r="AX170" s="246"/>
      <c r="AY170" s="246"/>
      <c r="AZ170" s="387"/>
      <c r="BA170" s="246"/>
      <c r="BB170" s="246"/>
      <c r="BC170" s="246"/>
      <c r="BD170" s="246"/>
      <c r="BE170" s="246"/>
      <c r="BF170" s="246"/>
      <c r="BG170" s="387"/>
    </row>
    <row r="171" spans="1:59" s="197" customFormat="1" ht="12" customHeight="1">
      <c r="A171" s="217"/>
      <c r="B171" s="218"/>
      <c r="C171" s="393"/>
      <c r="D171" s="246"/>
      <c r="E171" s="246"/>
      <c r="F171" s="246"/>
      <c r="G171" s="246"/>
      <c r="H171" s="246"/>
      <c r="I171" s="246"/>
      <c r="J171" s="246"/>
      <c r="K171" s="246"/>
      <c r="L171" s="246"/>
      <c r="M171" s="246"/>
      <c r="N171" s="246"/>
      <c r="O171" s="246"/>
      <c r="P171" s="246"/>
      <c r="Q171" s="246"/>
      <c r="R171" s="246"/>
      <c r="S171" s="246"/>
      <c r="T171" s="246"/>
      <c r="U171" s="246"/>
      <c r="V171" s="246"/>
      <c r="W171" s="246"/>
      <c r="X171" s="246"/>
      <c r="Y171" s="246"/>
      <c r="Z171" s="230"/>
      <c r="AA171" s="246"/>
      <c r="AB171" s="246"/>
      <c r="AC171" s="246"/>
      <c r="AD171" s="246"/>
      <c r="AE171" s="246"/>
      <c r="AF171" s="246"/>
      <c r="AG171" s="246"/>
      <c r="AH171" s="246"/>
      <c r="AI171" s="230"/>
      <c r="AJ171" s="246"/>
      <c r="AK171" s="246"/>
      <c r="AL171" s="246"/>
      <c r="AM171" s="246"/>
      <c r="AN171" s="246"/>
      <c r="AO171" s="246"/>
      <c r="AP171" s="246"/>
      <c r="AQ171" s="246"/>
      <c r="AR171" s="230"/>
      <c r="AS171" s="246"/>
      <c r="AT171" s="246"/>
      <c r="AU171" s="246"/>
      <c r="AV171" s="246"/>
      <c r="AW171" s="246"/>
      <c r="AX171" s="246"/>
      <c r="AY171" s="246"/>
      <c r="AZ171" s="387"/>
      <c r="BA171" s="246"/>
      <c r="BB171" s="246"/>
      <c r="BC171" s="246"/>
      <c r="BD171" s="246"/>
      <c r="BE171" s="246"/>
      <c r="BF171" s="246"/>
      <c r="BG171" s="387"/>
    </row>
    <row r="172" spans="1:59" s="197" customFormat="1" ht="12" customHeight="1">
      <c r="A172" s="217"/>
      <c r="B172" s="218"/>
      <c r="C172" s="393"/>
      <c r="D172" s="246"/>
      <c r="E172" s="246"/>
      <c r="F172" s="246"/>
      <c r="G172" s="246"/>
      <c r="H172" s="246"/>
      <c r="I172" s="246"/>
      <c r="J172" s="246"/>
      <c r="K172" s="246"/>
      <c r="L172" s="246"/>
      <c r="M172" s="246"/>
      <c r="N172" s="246"/>
      <c r="O172" s="246"/>
      <c r="P172" s="246"/>
      <c r="Q172" s="246"/>
      <c r="R172" s="246"/>
      <c r="S172" s="246"/>
      <c r="T172" s="246"/>
      <c r="U172" s="246"/>
      <c r="V172" s="246"/>
      <c r="W172" s="246"/>
      <c r="X172" s="246"/>
      <c r="Y172" s="246"/>
      <c r="Z172" s="230"/>
      <c r="AA172" s="246"/>
      <c r="AB172" s="246"/>
      <c r="AC172" s="246"/>
      <c r="AD172" s="246"/>
      <c r="AE172" s="246"/>
      <c r="AF172" s="246"/>
      <c r="AG172" s="246"/>
      <c r="AH172" s="246"/>
      <c r="AI172" s="230"/>
      <c r="AJ172" s="246"/>
      <c r="AK172" s="246"/>
      <c r="AL172" s="246"/>
      <c r="AM172" s="246"/>
      <c r="AN172" s="246"/>
      <c r="AO172" s="246"/>
      <c r="AP172" s="246"/>
      <c r="AQ172" s="246"/>
      <c r="AR172" s="230"/>
      <c r="AS172" s="246"/>
      <c r="AT172" s="246"/>
      <c r="AU172" s="246"/>
      <c r="AV172" s="246"/>
      <c r="AW172" s="246"/>
      <c r="AX172" s="246"/>
      <c r="AY172" s="246"/>
      <c r="AZ172" s="387"/>
      <c r="BA172" s="246"/>
      <c r="BB172" s="246"/>
      <c r="BC172" s="246"/>
      <c r="BD172" s="246"/>
      <c r="BE172" s="246"/>
      <c r="BF172" s="246"/>
      <c r="BG172" s="387"/>
    </row>
    <row r="173" spans="1:59" s="197" customFormat="1" ht="12" customHeight="1">
      <c r="A173" s="217"/>
      <c r="B173" s="218"/>
      <c r="C173" s="393"/>
      <c r="D173" s="246"/>
      <c r="E173" s="246"/>
      <c r="F173" s="246"/>
      <c r="G173" s="246"/>
      <c r="H173" s="246"/>
      <c r="I173" s="246"/>
      <c r="J173" s="246"/>
      <c r="K173" s="246"/>
      <c r="L173" s="246"/>
      <c r="M173" s="246"/>
      <c r="N173" s="246"/>
      <c r="O173" s="246"/>
      <c r="P173" s="246"/>
      <c r="Q173" s="246"/>
      <c r="R173" s="246"/>
      <c r="S173" s="246"/>
      <c r="T173" s="246"/>
      <c r="U173" s="246"/>
      <c r="V173" s="246"/>
      <c r="W173" s="246"/>
      <c r="X173" s="246"/>
      <c r="Y173" s="246"/>
      <c r="Z173" s="230"/>
      <c r="AA173" s="246"/>
      <c r="AB173" s="246"/>
      <c r="AC173" s="246"/>
      <c r="AD173" s="246"/>
      <c r="AE173" s="246"/>
      <c r="AF173" s="246"/>
      <c r="AG173" s="246"/>
      <c r="AH173" s="246"/>
      <c r="AI173" s="230"/>
      <c r="AJ173" s="246"/>
      <c r="AK173" s="246"/>
      <c r="AL173" s="246"/>
      <c r="AM173" s="246"/>
      <c r="AN173" s="246"/>
      <c r="AO173" s="246"/>
      <c r="AP173" s="246"/>
      <c r="AQ173" s="246"/>
      <c r="AR173" s="230"/>
      <c r="AS173" s="246"/>
      <c r="AT173" s="246"/>
      <c r="AU173" s="246"/>
      <c r="AV173" s="246"/>
      <c r="AW173" s="246"/>
      <c r="AX173" s="246"/>
      <c r="AY173" s="246"/>
      <c r="AZ173" s="387"/>
      <c r="BA173" s="246"/>
      <c r="BB173" s="246"/>
      <c r="BC173" s="246"/>
      <c r="BD173" s="246"/>
      <c r="BE173" s="246"/>
      <c r="BF173" s="246"/>
      <c r="BG173" s="387"/>
    </row>
    <row r="174" spans="1:59" s="197" customFormat="1" ht="12" customHeight="1">
      <c r="A174" s="217"/>
      <c r="B174" s="218"/>
      <c r="C174" s="393"/>
      <c r="D174" s="246"/>
      <c r="E174" s="246"/>
      <c r="F174" s="246"/>
      <c r="G174" s="246"/>
      <c r="H174" s="246"/>
      <c r="I174" s="246"/>
      <c r="J174" s="246"/>
      <c r="K174" s="246"/>
      <c r="L174" s="246"/>
      <c r="M174" s="246"/>
      <c r="N174" s="246"/>
      <c r="O174" s="246"/>
      <c r="P174" s="246"/>
      <c r="Q174" s="246"/>
      <c r="R174" s="246"/>
      <c r="S174" s="246"/>
      <c r="T174" s="246"/>
      <c r="U174" s="246"/>
      <c r="V174" s="246"/>
      <c r="W174" s="246"/>
      <c r="X174" s="246"/>
      <c r="Y174" s="246"/>
      <c r="Z174" s="230"/>
      <c r="AA174" s="246"/>
      <c r="AB174" s="246"/>
      <c r="AC174" s="246"/>
      <c r="AD174" s="246"/>
      <c r="AE174" s="246"/>
      <c r="AF174" s="246"/>
      <c r="AG174" s="246"/>
      <c r="AH174" s="246"/>
      <c r="AI174" s="230"/>
      <c r="AJ174" s="246"/>
      <c r="AK174" s="246"/>
      <c r="AL174" s="246"/>
      <c r="AM174" s="246"/>
      <c r="AN174" s="246"/>
      <c r="AO174" s="246"/>
      <c r="AP174" s="246"/>
      <c r="AQ174" s="246"/>
      <c r="AR174" s="230"/>
      <c r="AS174" s="246"/>
      <c r="AT174" s="246"/>
      <c r="AU174" s="246"/>
      <c r="AV174" s="246"/>
      <c r="AW174" s="246"/>
      <c r="AX174" s="246"/>
      <c r="AY174" s="246"/>
      <c r="AZ174" s="387"/>
      <c r="BA174" s="246"/>
      <c r="BB174" s="246"/>
      <c r="BC174" s="246"/>
      <c r="BD174" s="246"/>
      <c r="BE174" s="246"/>
      <c r="BF174" s="246"/>
      <c r="BG174" s="387"/>
    </row>
    <row r="175" spans="1:59" s="197" customFormat="1" ht="12" customHeight="1">
      <c r="A175" s="217"/>
      <c r="B175" s="218"/>
      <c r="C175" s="393"/>
      <c r="D175" s="246"/>
      <c r="E175" s="246"/>
      <c r="F175" s="246"/>
      <c r="G175" s="246"/>
      <c r="H175" s="246"/>
      <c r="I175" s="246"/>
      <c r="J175" s="246"/>
      <c r="K175" s="246"/>
      <c r="L175" s="246"/>
      <c r="M175" s="246"/>
      <c r="N175" s="246"/>
      <c r="O175" s="246"/>
      <c r="P175" s="246"/>
      <c r="Q175" s="246"/>
      <c r="R175" s="246"/>
      <c r="S175" s="246"/>
      <c r="T175" s="246"/>
      <c r="U175" s="246"/>
      <c r="V175" s="246"/>
      <c r="W175" s="246"/>
      <c r="X175" s="246"/>
      <c r="Y175" s="246"/>
      <c r="Z175" s="230"/>
      <c r="AA175" s="246"/>
      <c r="AB175" s="246"/>
      <c r="AC175" s="246"/>
      <c r="AD175" s="246"/>
      <c r="AE175" s="246"/>
      <c r="AF175" s="246"/>
      <c r="AG175" s="246"/>
      <c r="AH175" s="246"/>
      <c r="AI175" s="230"/>
      <c r="AJ175" s="246"/>
      <c r="AK175" s="246"/>
      <c r="AL175" s="246"/>
      <c r="AM175" s="246"/>
      <c r="AN175" s="246"/>
      <c r="AO175" s="246"/>
      <c r="AP175" s="246"/>
      <c r="AQ175" s="246"/>
      <c r="AR175" s="230"/>
      <c r="AS175" s="246"/>
      <c r="AT175" s="246"/>
      <c r="AU175" s="246"/>
      <c r="AV175" s="246"/>
      <c r="AW175" s="246"/>
      <c r="AX175" s="246"/>
      <c r="AY175" s="246"/>
      <c r="AZ175" s="387"/>
      <c r="BA175" s="246"/>
      <c r="BB175" s="246"/>
      <c r="BC175" s="246"/>
      <c r="BD175" s="246"/>
      <c r="BE175" s="246"/>
      <c r="BF175" s="246"/>
      <c r="BG175" s="387"/>
    </row>
    <row r="176" spans="1:59" s="197" customFormat="1" ht="12" customHeight="1">
      <c r="A176" s="217"/>
      <c r="B176" s="218"/>
      <c r="C176" s="393"/>
      <c r="D176" s="246"/>
      <c r="E176" s="246"/>
      <c r="F176" s="246"/>
      <c r="G176" s="246"/>
      <c r="H176" s="246"/>
      <c r="I176" s="246"/>
      <c r="J176" s="246"/>
      <c r="K176" s="246"/>
      <c r="L176" s="246"/>
      <c r="M176" s="246"/>
      <c r="N176" s="246"/>
      <c r="O176" s="246"/>
      <c r="P176" s="246"/>
      <c r="Q176" s="246"/>
      <c r="R176" s="246"/>
      <c r="S176" s="246"/>
      <c r="T176" s="246"/>
      <c r="U176" s="246"/>
      <c r="V176" s="246"/>
      <c r="W176" s="246"/>
      <c r="X176" s="246"/>
      <c r="Y176" s="246"/>
      <c r="Z176" s="230"/>
      <c r="AA176" s="246"/>
      <c r="AB176" s="246"/>
      <c r="AC176" s="246"/>
      <c r="AD176" s="246"/>
      <c r="AE176" s="246"/>
      <c r="AF176" s="246"/>
      <c r="AG176" s="246"/>
      <c r="AH176" s="246"/>
      <c r="AI176" s="230"/>
      <c r="AJ176" s="246"/>
      <c r="AK176" s="246"/>
      <c r="AL176" s="246"/>
      <c r="AM176" s="246"/>
      <c r="AN176" s="246"/>
      <c r="AO176" s="246"/>
      <c r="AP176" s="246"/>
      <c r="AQ176" s="246"/>
      <c r="AR176" s="230"/>
      <c r="AS176" s="246"/>
      <c r="AT176" s="246"/>
      <c r="AU176" s="246"/>
      <c r="AV176" s="246"/>
      <c r="AW176" s="246"/>
      <c r="AX176" s="246"/>
      <c r="AY176" s="246"/>
      <c r="AZ176" s="387"/>
      <c r="BA176" s="246"/>
      <c r="BB176" s="246"/>
      <c r="BC176" s="246"/>
      <c r="BD176" s="246"/>
      <c r="BE176" s="246"/>
      <c r="BF176" s="246"/>
      <c r="BG176" s="387"/>
    </row>
    <row r="177" spans="1:59" s="197" customFormat="1" ht="12" customHeight="1">
      <c r="A177" s="217"/>
      <c r="B177" s="218"/>
      <c r="C177" s="393"/>
      <c r="D177" s="246"/>
      <c r="E177" s="246"/>
      <c r="F177" s="246"/>
      <c r="G177" s="246"/>
      <c r="H177" s="246"/>
      <c r="I177" s="246"/>
      <c r="J177" s="246"/>
      <c r="K177" s="246"/>
      <c r="L177" s="246"/>
      <c r="M177" s="246"/>
      <c r="N177" s="246"/>
      <c r="O177" s="246"/>
      <c r="P177" s="246"/>
      <c r="Q177" s="246"/>
      <c r="R177" s="246"/>
      <c r="S177" s="246"/>
      <c r="T177" s="246"/>
      <c r="U177" s="246"/>
      <c r="V177" s="246"/>
      <c r="W177" s="246"/>
      <c r="X177" s="246"/>
      <c r="Y177" s="246"/>
      <c r="Z177" s="230"/>
      <c r="AA177" s="246"/>
      <c r="AB177" s="246"/>
      <c r="AC177" s="246"/>
      <c r="AD177" s="246"/>
      <c r="AE177" s="246"/>
      <c r="AF177" s="246"/>
      <c r="AG177" s="246"/>
      <c r="AH177" s="246"/>
      <c r="AI177" s="230"/>
      <c r="AJ177" s="246"/>
      <c r="AK177" s="246"/>
      <c r="AL177" s="246"/>
      <c r="AM177" s="246"/>
      <c r="AN177" s="246"/>
      <c r="AO177" s="246"/>
      <c r="AP177" s="246"/>
      <c r="AQ177" s="246"/>
      <c r="AR177" s="230"/>
      <c r="AS177" s="246"/>
      <c r="AT177" s="246"/>
      <c r="AU177" s="246"/>
      <c r="AV177" s="246"/>
      <c r="AW177" s="246"/>
      <c r="AX177" s="246"/>
      <c r="AY177" s="246"/>
      <c r="AZ177" s="387"/>
      <c r="BA177" s="246"/>
      <c r="BB177" s="246"/>
      <c r="BC177" s="246"/>
      <c r="BD177" s="246"/>
      <c r="BE177" s="246"/>
      <c r="BF177" s="246"/>
      <c r="BG177" s="387"/>
    </row>
    <row r="178" spans="1:59" s="197" customFormat="1" ht="12" customHeight="1">
      <c r="A178" s="217"/>
      <c r="B178" s="218"/>
      <c r="C178" s="393"/>
      <c r="D178" s="246"/>
      <c r="E178" s="246"/>
      <c r="F178" s="246"/>
      <c r="G178" s="246"/>
      <c r="H178" s="246"/>
      <c r="I178" s="246"/>
      <c r="J178" s="246"/>
      <c r="K178" s="246"/>
      <c r="L178" s="246"/>
      <c r="M178" s="246"/>
      <c r="N178" s="246"/>
      <c r="O178" s="246"/>
      <c r="P178" s="246"/>
      <c r="Q178" s="246"/>
      <c r="R178" s="246"/>
      <c r="S178" s="246"/>
      <c r="T178" s="246"/>
      <c r="U178" s="246"/>
      <c r="V178" s="246"/>
      <c r="W178" s="246"/>
      <c r="X178" s="246"/>
      <c r="Y178" s="246"/>
      <c r="Z178" s="230"/>
      <c r="AA178" s="246"/>
      <c r="AB178" s="246"/>
      <c r="AC178" s="246"/>
      <c r="AD178" s="246"/>
      <c r="AE178" s="246"/>
      <c r="AF178" s="246"/>
      <c r="AG178" s="246"/>
      <c r="AH178" s="246"/>
      <c r="AI178" s="230"/>
      <c r="AJ178" s="246"/>
      <c r="AK178" s="246"/>
      <c r="AL178" s="246"/>
      <c r="AM178" s="246"/>
      <c r="AN178" s="246"/>
      <c r="AO178" s="246"/>
      <c r="AP178" s="246"/>
      <c r="AQ178" s="246"/>
      <c r="AR178" s="230"/>
      <c r="AS178" s="246"/>
      <c r="AT178" s="246"/>
      <c r="AU178" s="246"/>
      <c r="AV178" s="246"/>
      <c r="AW178" s="246"/>
      <c r="AX178" s="246"/>
      <c r="AY178" s="246"/>
      <c r="AZ178" s="387"/>
      <c r="BA178" s="246"/>
      <c r="BB178" s="246"/>
      <c r="BC178" s="246"/>
      <c r="BD178" s="246"/>
      <c r="BE178" s="246"/>
      <c r="BF178" s="246"/>
      <c r="BG178" s="387"/>
    </row>
    <row r="179" spans="1:59" s="197" customFormat="1" ht="12" customHeight="1">
      <c r="A179" s="217"/>
      <c r="B179" s="218"/>
      <c r="C179" s="393"/>
      <c r="D179" s="246"/>
      <c r="E179" s="246"/>
      <c r="F179" s="246"/>
      <c r="G179" s="246"/>
      <c r="H179" s="246"/>
      <c r="I179" s="246"/>
      <c r="J179" s="246"/>
      <c r="K179" s="246"/>
      <c r="L179" s="246"/>
      <c r="M179" s="246"/>
      <c r="N179" s="246"/>
      <c r="O179" s="246"/>
      <c r="P179" s="246"/>
      <c r="Q179" s="246"/>
      <c r="R179" s="246"/>
      <c r="S179" s="246"/>
      <c r="T179" s="246"/>
      <c r="U179" s="246"/>
      <c r="V179" s="246"/>
      <c r="W179" s="246"/>
      <c r="X179" s="246"/>
      <c r="Y179" s="246"/>
      <c r="Z179" s="230"/>
      <c r="AA179" s="246"/>
      <c r="AB179" s="246"/>
      <c r="AC179" s="246"/>
      <c r="AD179" s="246"/>
      <c r="AE179" s="246"/>
      <c r="AF179" s="246"/>
      <c r="AG179" s="246"/>
      <c r="AH179" s="246"/>
      <c r="AI179" s="230"/>
      <c r="AJ179" s="246"/>
      <c r="AK179" s="246"/>
      <c r="AL179" s="246"/>
      <c r="AM179" s="246"/>
      <c r="AN179" s="246"/>
      <c r="AO179" s="246"/>
      <c r="AP179" s="246"/>
      <c r="AQ179" s="246"/>
      <c r="AR179" s="230"/>
      <c r="AS179" s="246"/>
      <c r="AT179" s="246"/>
      <c r="AU179" s="246"/>
      <c r="AV179" s="246"/>
      <c r="AW179" s="246"/>
      <c r="AX179" s="246"/>
      <c r="AY179" s="246"/>
      <c r="AZ179" s="387"/>
      <c r="BA179" s="246"/>
      <c r="BB179" s="246"/>
      <c r="BC179" s="246"/>
      <c r="BD179" s="246"/>
      <c r="BE179" s="246"/>
      <c r="BF179" s="246"/>
      <c r="BG179" s="387"/>
    </row>
    <row r="180" spans="1:59" s="197" customFormat="1" ht="12" customHeight="1">
      <c r="A180" s="217"/>
      <c r="B180" s="218"/>
      <c r="C180" s="393"/>
      <c r="D180" s="246"/>
      <c r="E180" s="246"/>
      <c r="F180" s="246"/>
      <c r="G180" s="246"/>
      <c r="H180" s="246"/>
      <c r="I180" s="246"/>
      <c r="J180" s="246"/>
      <c r="K180" s="246"/>
      <c r="L180" s="246"/>
      <c r="M180" s="246"/>
      <c r="N180" s="246"/>
      <c r="O180" s="246"/>
      <c r="P180" s="246"/>
      <c r="Q180" s="246"/>
      <c r="R180" s="246"/>
      <c r="S180" s="246"/>
      <c r="T180" s="246"/>
      <c r="U180" s="246"/>
      <c r="V180" s="246"/>
      <c r="W180" s="246"/>
      <c r="X180" s="246"/>
      <c r="Y180" s="246"/>
      <c r="Z180" s="230"/>
      <c r="AA180" s="246"/>
      <c r="AB180" s="246"/>
      <c r="AC180" s="246"/>
      <c r="AD180" s="246"/>
      <c r="AE180" s="246"/>
      <c r="AF180" s="246"/>
      <c r="AG180" s="246"/>
      <c r="AH180" s="246"/>
      <c r="AI180" s="230"/>
      <c r="AJ180" s="246"/>
      <c r="AK180" s="246"/>
      <c r="AL180" s="246"/>
      <c r="AM180" s="246"/>
      <c r="AN180" s="246"/>
      <c r="AO180" s="246"/>
      <c r="AP180" s="246"/>
      <c r="AQ180" s="246"/>
      <c r="AR180" s="230"/>
      <c r="AS180" s="246"/>
      <c r="AT180" s="246"/>
      <c r="AU180" s="246"/>
      <c r="AV180" s="246"/>
      <c r="AW180" s="246"/>
      <c r="AX180" s="246"/>
      <c r="AY180" s="246"/>
      <c r="AZ180" s="387"/>
      <c r="BA180" s="246"/>
      <c r="BB180" s="246"/>
      <c r="BC180" s="246"/>
      <c r="BD180" s="246"/>
      <c r="BE180" s="246"/>
      <c r="BF180" s="246"/>
      <c r="BG180" s="387"/>
    </row>
    <row r="181" spans="1:59" s="197" customFormat="1" ht="12" customHeight="1">
      <c r="A181" s="217"/>
      <c r="B181" s="218"/>
      <c r="C181" s="393"/>
      <c r="D181" s="246"/>
      <c r="E181" s="246"/>
      <c r="F181" s="246"/>
      <c r="G181" s="246"/>
      <c r="H181" s="246"/>
      <c r="I181" s="246"/>
      <c r="J181" s="246"/>
      <c r="K181" s="246"/>
      <c r="L181" s="246"/>
      <c r="M181" s="246"/>
      <c r="N181" s="246"/>
      <c r="O181" s="246"/>
      <c r="P181" s="246"/>
      <c r="Q181" s="246"/>
      <c r="R181" s="246"/>
      <c r="S181" s="246"/>
      <c r="T181" s="246"/>
      <c r="U181" s="246"/>
      <c r="V181" s="246"/>
      <c r="W181" s="246"/>
      <c r="X181" s="246"/>
      <c r="Y181" s="246"/>
      <c r="Z181" s="230"/>
      <c r="AA181" s="246"/>
      <c r="AB181" s="246"/>
      <c r="AC181" s="246"/>
      <c r="AD181" s="246"/>
      <c r="AE181" s="246"/>
      <c r="AF181" s="246"/>
      <c r="AG181" s="246"/>
      <c r="AH181" s="246"/>
      <c r="AI181" s="230"/>
      <c r="AJ181" s="246"/>
      <c r="AK181" s="246"/>
      <c r="AL181" s="246"/>
      <c r="AM181" s="246"/>
      <c r="AN181" s="246"/>
      <c r="AO181" s="246"/>
      <c r="AP181" s="246"/>
      <c r="AQ181" s="246"/>
      <c r="AR181" s="230"/>
      <c r="AS181" s="246"/>
      <c r="AT181" s="246"/>
      <c r="AU181" s="246"/>
      <c r="AV181" s="246"/>
      <c r="AW181" s="246"/>
      <c r="AX181" s="246"/>
      <c r="AY181" s="246"/>
      <c r="AZ181" s="387"/>
      <c r="BA181" s="246"/>
      <c r="BB181" s="246"/>
      <c r="BC181" s="246"/>
      <c r="BD181" s="246"/>
      <c r="BE181" s="246"/>
      <c r="BF181" s="246"/>
      <c r="BG181" s="387"/>
    </row>
    <row r="182" spans="1:59" s="197" customFormat="1" ht="12" customHeight="1">
      <c r="A182" s="217"/>
      <c r="B182" s="218"/>
      <c r="C182" s="393"/>
      <c r="D182" s="246"/>
      <c r="E182" s="246"/>
      <c r="F182" s="246"/>
      <c r="G182" s="246"/>
      <c r="H182" s="246"/>
      <c r="I182" s="246"/>
      <c r="J182" s="246"/>
      <c r="K182" s="246"/>
      <c r="L182" s="246"/>
      <c r="M182" s="246"/>
      <c r="N182" s="246"/>
      <c r="O182" s="246"/>
      <c r="P182" s="246"/>
      <c r="Q182" s="246"/>
      <c r="R182" s="246"/>
      <c r="S182" s="246"/>
      <c r="T182" s="246"/>
      <c r="U182" s="246"/>
      <c r="V182" s="246"/>
      <c r="W182" s="246"/>
      <c r="X182" s="246"/>
      <c r="Y182" s="246"/>
      <c r="Z182" s="230"/>
      <c r="AA182" s="246"/>
      <c r="AB182" s="246"/>
      <c r="AC182" s="246"/>
      <c r="AD182" s="246"/>
      <c r="AE182" s="246"/>
      <c r="AF182" s="246"/>
      <c r="AG182" s="246"/>
      <c r="AH182" s="246"/>
      <c r="AI182" s="230"/>
      <c r="AJ182" s="246"/>
      <c r="AK182" s="246"/>
      <c r="AL182" s="246"/>
      <c r="AM182" s="246"/>
      <c r="AN182" s="246"/>
      <c r="AO182" s="246"/>
      <c r="AP182" s="246"/>
      <c r="AQ182" s="246"/>
      <c r="AR182" s="230"/>
      <c r="AS182" s="246"/>
      <c r="AT182" s="246"/>
      <c r="AU182" s="246"/>
      <c r="AV182" s="246"/>
      <c r="AW182" s="246"/>
      <c r="AX182" s="246"/>
      <c r="AY182" s="246"/>
      <c r="AZ182" s="387"/>
      <c r="BA182" s="246"/>
      <c r="BB182" s="246"/>
      <c r="BC182" s="246"/>
      <c r="BD182" s="246"/>
      <c r="BE182" s="246"/>
      <c r="BF182" s="246"/>
      <c r="BG182" s="387"/>
    </row>
    <row r="183" spans="1:59" s="197" customFormat="1" ht="12" customHeight="1">
      <c r="A183" s="217"/>
      <c r="B183" s="218"/>
      <c r="C183" s="393"/>
      <c r="D183" s="246"/>
      <c r="E183" s="246"/>
      <c r="F183" s="246"/>
      <c r="G183" s="246"/>
      <c r="H183" s="246"/>
      <c r="I183" s="246"/>
      <c r="J183" s="246"/>
      <c r="K183" s="246"/>
      <c r="L183" s="246"/>
      <c r="M183" s="246"/>
      <c r="N183" s="246"/>
      <c r="O183" s="246"/>
      <c r="P183" s="246"/>
      <c r="Q183" s="246"/>
      <c r="R183" s="246"/>
      <c r="S183" s="246"/>
      <c r="T183" s="246"/>
      <c r="U183" s="246"/>
      <c r="V183" s="246"/>
      <c r="W183" s="246"/>
      <c r="X183" s="246"/>
      <c r="Y183" s="246"/>
      <c r="Z183" s="230"/>
      <c r="AA183" s="246"/>
      <c r="AB183" s="246"/>
      <c r="AC183" s="246"/>
      <c r="AD183" s="246"/>
      <c r="AE183" s="246"/>
      <c r="AF183" s="246"/>
      <c r="AG183" s="246"/>
      <c r="AH183" s="246"/>
      <c r="AI183" s="230"/>
      <c r="AJ183" s="246"/>
      <c r="AK183" s="246"/>
      <c r="AL183" s="246"/>
      <c r="AM183" s="246"/>
      <c r="AN183" s="246"/>
      <c r="AO183" s="246"/>
      <c r="AP183" s="246"/>
      <c r="AQ183" s="246"/>
      <c r="AR183" s="230"/>
      <c r="AS183" s="246"/>
      <c r="AT183" s="246"/>
      <c r="AU183" s="246"/>
      <c r="AV183" s="246"/>
      <c r="AW183" s="246"/>
      <c r="AX183" s="246"/>
      <c r="AY183" s="246"/>
      <c r="AZ183" s="387"/>
      <c r="BA183" s="246"/>
      <c r="BB183" s="246"/>
      <c r="BC183" s="246"/>
      <c r="BD183" s="246"/>
      <c r="BE183" s="246"/>
      <c r="BF183" s="246"/>
      <c r="BG183" s="387"/>
    </row>
    <row r="184" spans="1:59" s="197" customFormat="1" ht="12" customHeight="1">
      <c r="A184" s="217"/>
      <c r="B184" s="218"/>
      <c r="C184" s="393"/>
      <c r="D184" s="246"/>
      <c r="E184" s="246"/>
      <c r="F184" s="246"/>
      <c r="G184" s="246"/>
      <c r="H184" s="246"/>
      <c r="I184" s="246"/>
      <c r="J184" s="246"/>
      <c r="K184" s="246"/>
      <c r="L184" s="246"/>
      <c r="M184" s="246"/>
      <c r="N184" s="246"/>
      <c r="O184" s="246"/>
      <c r="P184" s="246"/>
      <c r="Q184" s="246"/>
      <c r="R184" s="246"/>
      <c r="S184" s="246"/>
      <c r="T184" s="246"/>
      <c r="U184" s="246"/>
      <c r="V184" s="246"/>
      <c r="W184" s="246"/>
      <c r="X184" s="246"/>
      <c r="Y184" s="246"/>
      <c r="Z184" s="230"/>
      <c r="AA184" s="246"/>
      <c r="AB184" s="246"/>
      <c r="AC184" s="246"/>
      <c r="AD184" s="246"/>
      <c r="AE184" s="246"/>
      <c r="AF184" s="246"/>
      <c r="AG184" s="246"/>
      <c r="AH184" s="246"/>
      <c r="AI184" s="230"/>
      <c r="AJ184" s="246"/>
      <c r="AK184" s="246"/>
      <c r="AL184" s="246"/>
      <c r="AM184" s="246"/>
      <c r="AN184" s="246"/>
      <c r="AO184" s="246"/>
      <c r="AP184" s="246"/>
      <c r="AQ184" s="246"/>
      <c r="AR184" s="230"/>
      <c r="AS184" s="246"/>
      <c r="AT184" s="246"/>
      <c r="AU184" s="246"/>
      <c r="AV184" s="246"/>
      <c r="AW184" s="246"/>
      <c r="AX184" s="246"/>
      <c r="AY184" s="246"/>
      <c r="AZ184" s="387"/>
      <c r="BA184" s="246"/>
      <c r="BB184" s="246"/>
      <c r="BC184" s="246"/>
      <c r="BD184" s="246"/>
      <c r="BE184" s="246"/>
      <c r="BF184" s="246"/>
      <c r="BG184" s="387"/>
    </row>
    <row r="185" spans="1:59" s="197" customFormat="1" ht="12" customHeight="1">
      <c r="A185" s="217"/>
      <c r="B185" s="218"/>
      <c r="C185" s="393"/>
      <c r="D185" s="246"/>
      <c r="E185" s="246"/>
      <c r="F185" s="246"/>
      <c r="G185" s="246"/>
      <c r="H185" s="246"/>
      <c r="I185" s="246"/>
      <c r="J185" s="246"/>
      <c r="K185" s="246"/>
      <c r="L185" s="246"/>
      <c r="M185" s="246"/>
      <c r="N185" s="246"/>
      <c r="O185" s="246"/>
      <c r="P185" s="246"/>
      <c r="Q185" s="246"/>
      <c r="R185" s="246"/>
      <c r="S185" s="246"/>
      <c r="T185" s="246"/>
      <c r="U185" s="246"/>
      <c r="V185" s="246"/>
      <c r="W185" s="246"/>
      <c r="X185" s="246"/>
      <c r="Y185" s="246"/>
      <c r="Z185" s="230"/>
      <c r="AA185" s="246"/>
      <c r="AB185" s="246"/>
      <c r="AC185" s="246"/>
      <c r="AD185" s="246"/>
      <c r="AE185" s="246"/>
      <c r="AF185" s="246"/>
      <c r="AG185" s="246"/>
      <c r="AH185" s="246"/>
      <c r="AI185" s="230"/>
      <c r="AJ185" s="246"/>
      <c r="AK185" s="246"/>
      <c r="AL185" s="246"/>
      <c r="AM185" s="246"/>
      <c r="AN185" s="246"/>
      <c r="AO185" s="246"/>
      <c r="AP185" s="246"/>
      <c r="AQ185" s="246"/>
      <c r="AR185" s="230"/>
      <c r="AS185" s="246"/>
      <c r="AT185" s="246"/>
      <c r="AU185" s="246"/>
      <c r="AV185" s="246"/>
      <c r="AW185" s="246"/>
      <c r="AX185" s="246"/>
      <c r="AY185" s="246"/>
      <c r="AZ185" s="387"/>
      <c r="BA185" s="246"/>
      <c r="BB185" s="246"/>
      <c r="BC185" s="246"/>
      <c r="BD185" s="246"/>
      <c r="BE185" s="246"/>
      <c r="BF185" s="246"/>
      <c r="BG185" s="387"/>
    </row>
    <row r="186" spans="1:59" s="197" customFormat="1" ht="12" customHeight="1">
      <c r="A186" s="217"/>
      <c r="B186" s="218"/>
      <c r="C186" s="393"/>
      <c r="D186" s="246"/>
      <c r="E186" s="246"/>
      <c r="F186" s="246"/>
      <c r="G186" s="246"/>
      <c r="H186" s="246"/>
      <c r="I186" s="246"/>
      <c r="J186" s="246"/>
      <c r="K186" s="246"/>
      <c r="L186" s="246"/>
      <c r="M186" s="246"/>
      <c r="N186" s="246"/>
      <c r="O186" s="246"/>
      <c r="P186" s="246"/>
      <c r="Q186" s="246"/>
      <c r="R186" s="246"/>
      <c r="S186" s="246"/>
      <c r="T186" s="246"/>
      <c r="U186" s="246"/>
      <c r="V186" s="246"/>
      <c r="W186" s="246"/>
      <c r="X186" s="246"/>
      <c r="Y186" s="246"/>
      <c r="Z186" s="230"/>
      <c r="AA186" s="246"/>
      <c r="AB186" s="246"/>
      <c r="AC186" s="246"/>
      <c r="AD186" s="246"/>
      <c r="AE186" s="246"/>
      <c r="AF186" s="246"/>
      <c r="AG186" s="246"/>
      <c r="AH186" s="246"/>
      <c r="AI186" s="230"/>
      <c r="AJ186" s="246"/>
      <c r="AK186" s="246"/>
      <c r="AL186" s="246"/>
      <c r="AM186" s="246"/>
      <c r="AN186" s="246"/>
      <c r="AO186" s="246"/>
      <c r="AP186" s="246"/>
      <c r="AQ186" s="246"/>
      <c r="AR186" s="230"/>
      <c r="AS186" s="246"/>
      <c r="AT186" s="246"/>
      <c r="AU186" s="246"/>
      <c r="AV186" s="246"/>
      <c r="AW186" s="246"/>
      <c r="AX186" s="246"/>
      <c r="AY186" s="246"/>
      <c r="AZ186" s="387"/>
      <c r="BA186" s="246"/>
      <c r="BB186" s="246"/>
      <c r="BC186" s="246"/>
      <c r="BD186" s="246"/>
      <c r="BE186" s="246"/>
      <c r="BF186" s="246"/>
      <c r="BG186" s="387"/>
    </row>
    <row r="187" spans="1:59" s="197" customFormat="1" ht="12" customHeight="1">
      <c r="A187" s="217"/>
      <c r="B187" s="218"/>
      <c r="C187" s="393"/>
      <c r="D187" s="246"/>
      <c r="E187" s="246"/>
      <c r="F187" s="246"/>
      <c r="G187" s="246"/>
      <c r="H187" s="246"/>
      <c r="I187" s="246"/>
      <c r="J187" s="246"/>
      <c r="K187" s="246"/>
      <c r="L187" s="246"/>
      <c r="M187" s="246"/>
      <c r="N187" s="246"/>
      <c r="O187" s="246"/>
      <c r="P187" s="246"/>
      <c r="Q187" s="246"/>
      <c r="R187" s="246"/>
      <c r="S187" s="246"/>
      <c r="T187" s="246"/>
      <c r="U187" s="246"/>
      <c r="V187" s="246"/>
      <c r="W187" s="246"/>
      <c r="X187" s="246"/>
      <c r="Y187" s="246"/>
      <c r="Z187" s="230"/>
      <c r="AA187" s="246"/>
      <c r="AB187" s="246"/>
      <c r="AC187" s="246"/>
      <c r="AD187" s="246"/>
      <c r="AE187" s="246"/>
      <c r="AF187" s="246"/>
      <c r="AG187" s="246"/>
      <c r="AH187" s="246"/>
      <c r="AI187" s="230"/>
      <c r="AJ187" s="246"/>
      <c r="AK187" s="246"/>
      <c r="AL187" s="246"/>
      <c r="AM187" s="246"/>
      <c r="AN187" s="246"/>
      <c r="AO187" s="246"/>
      <c r="AP187" s="246"/>
      <c r="AQ187" s="246"/>
      <c r="AR187" s="230"/>
      <c r="AS187" s="246"/>
      <c r="AT187" s="246"/>
      <c r="AU187" s="246"/>
      <c r="AV187" s="246"/>
      <c r="AW187" s="246"/>
      <c r="AX187" s="246"/>
      <c r="AY187" s="246"/>
      <c r="AZ187" s="387"/>
      <c r="BA187" s="246"/>
      <c r="BB187" s="246"/>
      <c r="BC187" s="246"/>
      <c r="BD187" s="246"/>
      <c r="BE187" s="246"/>
      <c r="BF187" s="246"/>
      <c r="BG187" s="387"/>
    </row>
    <row r="188" spans="1:59" s="197" customFormat="1" ht="12" customHeight="1">
      <c r="A188" s="217"/>
      <c r="B188" s="218"/>
      <c r="C188" s="393"/>
      <c r="D188" s="246"/>
      <c r="E188" s="246"/>
      <c r="F188" s="246"/>
      <c r="G188" s="246"/>
      <c r="H188" s="246"/>
      <c r="I188" s="246"/>
      <c r="J188" s="246"/>
      <c r="K188" s="246"/>
      <c r="L188" s="246"/>
      <c r="M188" s="246"/>
      <c r="N188" s="246"/>
      <c r="O188" s="246"/>
      <c r="P188" s="246"/>
      <c r="Q188" s="246"/>
      <c r="R188" s="246"/>
      <c r="S188" s="246"/>
      <c r="T188" s="246"/>
      <c r="U188" s="246"/>
      <c r="V188" s="246"/>
      <c r="W188" s="246"/>
      <c r="X188" s="246"/>
      <c r="Y188" s="246"/>
      <c r="Z188" s="230"/>
      <c r="AA188" s="246"/>
      <c r="AB188" s="246"/>
      <c r="AC188" s="246"/>
      <c r="AD188" s="246"/>
      <c r="AE188" s="246"/>
      <c r="AF188" s="246"/>
      <c r="AG188" s="246"/>
      <c r="AH188" s="246"/>
      <c r="AI188" s="230"/>
      <c r="AJ188" s="246"/>
      <c r="AK188" s="246"/>
      <c r="AL188" s="246"/>
      <c r="AM188" s="246"/>
      <c r="AN188" s="246"/>
      <c r="AO188" s="246"/>
      <c r="AP188" s="246"/>
      <c r="AQ188" s="246"/>
      <c r="AR188" s="230"/>
      <c r="AS188" s="246"/>
      <c r="AT188" s="246"/>
      <c r="AU188" s="246"/>
      <c r="AV188" s="246"/>
      <c r="AW188" s="246"/>
      <c r="AX188" s="246"/>
      <c r="AY188" s="246"/>
      <c r="AZ188" s="387"/>
      <c r="BA188" s="246"/>
      <c r="BB188" s="246"/>
      <c r="BC188" s="246"/>
      <c r="BD188" s="246"/>
      <c r="BE188" s="246"/>
      <c r="BF188" s="246"/>
      <c r="BG188" s="387"/>
    </row>
    <row r="189" spans="1:59" s="197" customFormat="1" ht="12" customHeight="1">
      <c r="A189" s="217"/>
      <c r="B189" s="218"/>
      <c r="C189" s="393"/>
      <c r="D189" s="246"/>
      <c r="E189" s="246"/>
      <c r="F189" s="246"/>
      <c r="G189" s="246"/>
      <c r="H189" s="246"/>
      <c r="I189" s="246"/>
      <c r="J189" s="246"/>
      <c r="K189" s="246"/>
      <c r="L189" s="246"/>
      <c r="M189" s="246"/>
      <c r="N189" s="246"/>
      <c r="O189" s="246"/>
      <c r="P189" s="246"/>
      <c r="Q189" s="246"/>
      <c r="R189" s="246"/>
      <c r="S189" s="246"/>
      <c r="T189" s="246"/>
      <c r="U189" s="246"/>
      <c r="V189" s="246"/>
      <c r="W189" s="246"/>
      <c r="X189" s="246"/>
      <c r="Y189" s="246"/>
      <c r="Z189" s="230"/>
      <c r="AA189" s="246"/>
      <c r="AB189" s="246"/>
      <c r="AC189" s="246"/>
      <c r="AD189" s="246"/>
      <c r="AE189" s="246"/>
      <c r="AF189" s="246"/>
      <c r="AG189" s="246"/>
      <c r="AH189" s="246"/>
      <c r="AI189" s="230"/>
      <c r="AJ189" s="246"/>
      <c r="AK189" s="246"/>
      <c r="AL189" s="246"/>
      <c r="AM189" s="246"/>
      <c r="AN189" s="246"/>
      <c r="AO189" s="246"/>
      <c r="AP189" s="246"/>
      <c r="AQ189" s="246"/>
      <c r="AR189" s="230"/>
      <c r="AS189" s="246"/>
      <c r="AT189" s="246"/>
      <c r="AU189" s="246"/>
      <c r="AV189" s="246"/>
      <c r="AW189" s="246"/>
      <c r="AX189" s="246"/>
      <c r="AY189" s="246"/>
      <c r="AZ189" s="387"/>
      <c r="BA189" s="246"/>
      <c r="BB189" s="246"/>
      <c r="BC189" s="246"/>
      <c r="BD189" s="246"/>
      <c r="BE189" s="246"/>
      <c r="BF189" s="246"/>
      <c r="BG189" s="387"/>
    </row>
    <row r="190" spans="1:59" s="197" customFormat="1" ht="12" customHeight="1">
      <c r="A190" s="217"/>
      <c r="B190" s="218"/>
      <c r="C190" s="393"/>
      <c r="D190" s="246"/>
      <c r="E190" s="246"/>
      <c r="F190" s="246"/>
      <c r="G190" s="246"/>
      <c r="H190" s="246"/>
      <c r="I190" s="246"/>
      <c r="J190" s="246"/>
      <c r="K190" s="246"/>
      <c r="L190" s="246"/>
      <c r="M190" s="246"/>
      <c r="N190" s="246"/>
      <c r="O190" s="246"/>
      <c r="P190" s="246"/>
      <c r="Q190" s="246"/>
      <c r="R190" s="246"/>
      <c r="S190" s="246"/>
      <c r="T190" s="246"/>
      <c r="U190" s="246"/>
      <c r="V190" s="246"/>
      <c r="W190" s="246"/>
      <c r="X190" s="246"/>
      <c r="Y190" s="246"/>
      <c r="Z190" s="230"/>
      <c r="AA190" s="246"/>
      <c r="AB190" s="246"/>
      <c r="AC190" s="246"/>
      <c r="AD190" s="246"/>
      <c r="AE190" s="246"/>
      <c r="AF190" s="246"/>
      <c r="AG190" s="246"/>
      <c r="AH190" s="246"/>
      <c r="AI190" s="230"/>
      <c r="AJ190" s="246"/>
      <c r="AK190" s="246"/>
      <c r="AL190" s="246"/>
      <c r="AM190" s="246"/>
      <c r="AN190" s="246"/>
      <c r="AO190" s="246"/>
      <c r="AP190" s="246"/>
      <c r="AQ190" s="246"/>
      <c r="AR190" s="230"/>
      <c r="AS190" s="246"/>
      <c r="AT190" s="246"/>
      <c r="AU190" s="246"/>
      <c r="AV190" s="246"/>
      <c r="AW190" s="246"/>
      <c r="AX190" s="246"/>
      <c r="AY190" s="246"/>
      <c r="AZ190" s="387"/>
      <c r="BA190" s="246"/>
      <c r="BB190" s="246"/>
      <c r="BC190" s="246"/>
      <c r="BD190" s="246"/>
      <c r="BE190" s="246"/>
      <c r="BF190" s="246"/>
      <c r="BG190" s="387"/>
    </row>
    <row r="191" spans="1:59" s="197" customFormat="1" ht="12" customHeight="1">
      <c r="C191" s="664"/>
      <c r="D191" s="664"/>
      <c r="E191" s="664"/>
      <c r="F191" s="664"/>
      <c r="G191" s="664"/>
      <c r="H191" s="664"/>
      <c r="I191" s="664"/>
      <c r="J191" s="664"/>
      <c r="K191" s="664"/>
      <c r="L191" s="664"/>
      <c r="M191" s="664"/>
      <c r="N191" s="664"/>
      <c r="O191" s="664"/>
      <c r="P191" s="664"/>
      <c r="Q191" s="664"/>
      <c r="R191" s="664"/>
      <c r="S191" s="664"/>
      <c r="T191" s="664"/>
      <c r="U191" s="664"/>
      <c r="V191" s="664"/>
      <c r="W191" s="664"/>
      <c r="X191" s="664"/>
      <c r="Y191" s="664"/>
      <c r="Z191" s="664"/>
      <c r="AA191" s="664"/>
      <c r="AB191" s="664"/>
      <c r="AC191" s="664"/>
      <c r="AD191" s="664"/>
      <c r="AE191" s="664"/>
      <c r="AF191" s="664"/>
      <c r="AG191" s="664"/>
      <c r="AH191" s="664"/>
      <c r="AI191" s="664"/>
      <c r="AJ191" s="664"/>
      <c r="AK191" s="664"/>
      <c r="AL191" s="664"/>
      <c r="AM191" s="664"/>
      <c r="AN191" s="664"/>
      <c r="AO191" s="664"/>
      <c r="AP191" s="664"/>
      <c r="AQ191" s="664"/>
      <c r="AR191" s="664"/>
      <c r="AS191" s="664"/>
      <c r="AT191" s="664"/>
      <c r="AU191" s="664"/>
      <c r="AV191" s="664"/>
      <c r="AW191" s="664"/>
      <c r="AX191" s="664"/>
      <c r="AY191" s="664"/>
      <c r="AZ191" s="664"/>
      <c r="BA191" s="664"/>
      <c r="BB191" s="664"/>
      <c r="BC191" s="664"/>
      <c r="BD191" s="664"/>
      <c r="BE191" s="664"/>
      <c r="BF191" s="664"/>
      <c r="BG191" s="664"/>
    </row>
    <row r="192" spans="1:59" s="197" customFormat="1" ht="12" customHeight="1"/>
    <row r="193" spans="1:59" s="197" customFormat="1" ht="13.5" customHeight="1">
      <c r="C193" s="590"/>
    </row>
    <row r="194" spans="1:59" s="197" customFormat="1" ht="24" customHeight="1">
      <c r="C194" s="417"/>
      <c r="D194" s="665"/>
      <c r="E194" s="665"/>
      <c r="F194" s="665"/>
      <c r="G194" s="665"/>
      <c r="H194" s="665"/>
      <c r="I194" s="665"/>
      <c r="J194" s="665"/>
      <c r="K194" s="665"/>
      <c r="L194" s="665"/>
      <c r="M194" s="665"/>
      <c r="N194" s="665"/>
      <c r="O194" s="665"/>
      <c r="P194" s="665"/>
      <c r="Q194" s="665"/>
      <c r="R194" s="665"/>
      <c r="S194" s="665"/>
      <c r="T194" s="665"/>
      <c r="U194" s="665"/>
      <c r="V194" s="665"/>
      <c r="W194" s="665"/>
      <c r="X194" s="665"/>
      <c r="Y194" s="665"/>
      <c r="Z194" s="417"/>
      <c r="AA194" s="665"/>
      <c r="AB194" s="665"/>
      <c r="AC194" s="665"/>
      <c r="AD194" s="665"/>
      <c r="AE194" s="665"/>
      <c r="AF194" s="665"/>
      <c r="AG194" s="665"/>
      <c r="AH194" s="665"/>
      <c r="AI194" s="417"/>
      <c r="AJ194" s="665"/>
      <c r="AK194" s="665"/>
      <c r="AL194" s="665"/>
      <c r="AM194" s="665"/>
      <c r="AN194" s="665"/>
      <c r="AO194" s="665"/>
      <c r="AP194" s="665"/>
      <c r="AQ194" s="665"/>
      <c r="AR194" s="417"/>
      <c r="AS194" s="665"/>
      <c r="AT194" s="665"/>
      <c r="AU194" s="665"/>
      <c r="AV194" s="665"/>
      <c r="AW194" s="665"/>
      <c r="AX194" s="665"/>
      <c r="AY194" s="665"/>
      <c r="AZ194" s="417"/>
      <c r="BA194" s="665"/>
      <c r="BB194" s="665"/>
      <c r="BC194" s="665"/>
      <c r="BD194" s="665"/>
      <c r="BE194" s="665"/>
      <c r="BF194" s="665"/>
      <c r="BG194" s="417"/>
    </row>
    <row r="195" spans="1:59" s="197" customFormat="1" ht="12" customHeight="1">
      <c r="A195" s="216"/>
      <c r="B195" s="216"/>
      <c r="C195" s="393"/>
      <c r="D195" s="592"/>
      <c r="E195" s="592"/>
      <c r="F195" s="592"/>
      <c r="G195" s="592"/>
      <c r="H195" s="592"/>
      <c r="I195" s="592"/>
      <c r="J195" s="592"/>
      <c r="K195" s="592"/>
      <c r="L195" s="592"/>
      <c r="M195" s="592"/>
      <c r="N195" s="592"/>
      <c r="O195" s="592"/>
      <c r="P195" s="592"/>
      <c r="Q195" s="592"/>
      <c r="R195" s="414"/>
      <c r="S195" s="414"/>
      <c r="T195" s="414"/>
      <c r="U195" s="414"/>
      <c r="V195" s="414"/>
      <c r="W195" s="414"/>
      <c r="X195" s="414"/>
      <c r="Y195" s="414"/>
      <c r="Z195" s="414"/>
      <c r="AA195" s="414"/>
      <c r="AB195" s="414"/>
      <c r="AC195" s="414"/>
      <c r="AD195" s="414"/>
      <c r="AE195" s="414"/>
      <c r="AF195" s="414"/>
      <c r="AG195" s="414"/>
      <c r="AH195" s="414"/>
      <c r="AI195" s="414"/>
      <c r="AJ195" s="414"/>
      <c r="AK195" s="414"/>
      <c r="AL195" s="414"/>
      <c r="AM195" s="414"/>
      <c r="AN195" s="414"/>
      <c r="AO195" s="414"/>
      <c r="AP195" s="414"/>
      <c r="AQ195" s="414"/>
      <c r="AR195" s="414"/>
      <c r="AS195" s="414"/>
      <c r="AT195" s="414"/>
      <c r="AU195" s="414"/>
      <c r="AV195" s="414"/>
      <c r="AW195" s="414"/>
      <c r="AX195" s="414"/>
      <c r="AY195" s="414"/>
      <c r="AZ195" s="591"/>
      <c r="BA195" s="414"/>
      <c r="BB195" s="414"/>
      <c r="BC195" s="414"/>
      <c r="BD195" s="414"/>
      <c r="BE195" s="414"/>
      <c r="BF195" s="414"/>
      <c r="BG195" s="414"/>
    </row>
    <row r="196" spans="1:59" s="197" customFormat="1" ht="12" customHeight="1">
      <c r="A196" s="217"/>
      <c r="B196" s="218"/>
      <c r="C196" s="393"/>
      <c r="D196" s="246"/>
      <c r="E196" s="246"/>
      <c r="F196" s="246"/>
      <c r="G196" s="246"/>
      <c r="H196" s="246"/>
      <c r="I196" s="246"/>
      <c r="J196" s="246"/>
      <c r="K196" s="246"/>
      <c r="L196" s="246"/>
      <c r="M196" s="246"/>
      <c r="N196" s="246"/>
      <c r="O196" s="246"/>
      <c r="P196" s="246"/>
      <c r="Q196" s="246"/>
      <c r="R196" s="246"/>
      <c r="S196" s="246"/>
      <c r="T196" s="246"/>
      <c r="U196" s="246"/>
      <c r="V196" s="246"/>
      <c r="W196" s="246"/>
      <c r="X196" s="246"/>
      <c r="Y196" s="246"/>
      <c r="Z196" s="387"/>
      <c r="AA196" s="246"/>
      <c r="AB196" s="246"/>
      <c r="AC196" s="246"/>
      <c r="AD196" s="246"/>
      <c r="AE196" s="246"/>
      <c r="AF196" s="246"/>
      <c r="AG196" s="246"/>
      <c r="AH196" s="246"/>
      <c r="AI196" s="387"/>
      <c r="AJ196" s="246"/>
      <c r="AK196" s="246"/>
      <c r="AL196" s="246"/>
      <c r="AM196" s="246"/>
      <c r="AN196" s="246"/>
      <c r="AO196" s="246"/>
      <c r="AP196" s="246"/>
      <c r="AQ196" s="246"/>
      <c r="AR196" s="387"/>
      <c r="AS196" s="246"/>
      <c r="AT196" s="246"/>
      <c r="AU196" s="246"/>
      <c r="AV196" s="246"/>
      <c r="AW196" s="246"/>
      <c r="AX196" s="246"/>
      <c r="AY196" s="246"/>
      <c r="AZ196" s="387"/>
      <c r="BA196" s="246"/>
      <c r="BB196" s="246"/>
      <c r="BC196" s="246"/>
      <c r="BD196" s="246"/>
      <c r="BE196" s="246"/>
      <c r="BF196" s="246"/>
      <c r="BG196" s="387"/>
    </row>
    <row r="197" spans="1:59" s="197" customFormat="1" ht="12" customHeight="1">
      <c r="A197" s="217"/>
      <c r="B197" s="218"/>
      <c r="C197" s="393"/>
      <c r="D197" s="246"/>
      <c r="E197" s="246"/>
      <c r="F197" s="246"/>
      <c r="G197" s="246"/>
      <c r="H197" s="246"/>
      <c r="I197" s="246"/>
      <c r="J197" s="246"/>
      <c r="K197" s="246"/>
      <c r="L197" s="246"/>
      <c r="M197" s="246"/>
      <c r="N197" s="246"/>
      <c r="O197" s="246"/>
      <c r="P197" s="246"/>
      <c r="Q197" s="246"/>
      <c r="R197" s="246"/>
      <c r="S197" s="246"/>
      <c r="T197" s="246"/>
      <c r="U197" s="246"/>
      <c r="V197" s="246"/>
      <c r="W197" s="246"/>
      <c r="X197" s="246"/>
      <c r="Y197" s="246"/>
      <c r="Z197" s="230"/>
      <c r="AA197" s="246"/>
      <c r="AB197" s="246"/>
      <c r="AC197" s="246"/>
      <c r="AD197" s="246"/>
      <c r="AE197" s="246"/>
      <c r="AF197" s="246"/>
      <c r="AG197" s="246"/>
      <c r="AH197" s="246"/>
      <c r="AI197" s="230"/>
      <c r="AJ197" s="246"/>
      <c r="AK197" s="246"/>
      <c r="AL197" s="246"/>
      <c r="AM197" s="246"/>
      <c r="AN197" s="246"/>
      <c r="AO197" s="246"/>
      <c r="AP197" s="246"/>
      <c r="AQ197" s="246"/>
      <c r="AR197" s="230"/>
      <c r="AS197" s="246"/>
      <c r="AT197" s="246"/>
      <c r="AU197" s="246"/>
      <c r="AV197" s="246"/>
      <c r="AW197" s="246"/>
      <c r="AX197" s="246"/>
      <c r="AY197" s="246"/>
      <c r="AZ197" s="387"/>
      <c r="BA197" s="246"/>
      <c r="BB197" s="246"/>
      <c r="BC197" s="246"/>
      <c r="BD197" s="246"/>
      <c r="BE197" s="246"/>
      <c r="BF197" s="246"/>
      <c r="BG197" s="387"/>
    </row>
    <row r="198" spans="1:59" s="197" customFormat="1" ht="12" customHeight="1">
      <c r="A198" s="217"/>
      <c r="B198" s="218"/>
      <c r="C198" s="393"/>
      <c r="D198" s="246"/>
      <c r="E198" s="246"/>
      <c r="F198" s="246"/>
      <c r="G198" s="246"/>
      <c r="H198" s="246"/>
      <c r="I198" s="246"/>
      <c r="J198" s="246"/>
      <c r="K198" s="246"/>
      <c r="L198" s="246"/>
      <c r="M198" s="246"/>
      <c r="N198" s="246"/>
      <c r="O198" s="246"/>
      <c r="P198" s="246"/>
      <c r="Q198" s="246"/>
      <c r="R198" s="246"/>
      <c r="S198" s="246"/>
      <c r="T198" s="246"/>
      <c r="U198" s="246"/>
      <c r="V198" s="246"/>
      <c r="W198" s="246"/>
      <c r="X198" s="246"/>
      <c r="Y198" s="246"/>
      <c r="Z198" s="230"/>
      <c r="AA198" s="246"/>
      <c r="AB198" s="246"/>
      <c r="AC198" s="246"/>
      <c r="AD198" s="246"/>
      <c r="AE198" s="246"/>
      <c r="AF198" s="246"/>
      <c r="AG198" s="246"/>
      <c r="AH198" s="246"/>
      <c r="AI198" s="230"/>
      <c r="AJ198" s="246"/>
      <c r="AK198" s="246"/>
      <c r="AL198" s="246"/>
      <c r="AM198" s="246"/>
      <c r="AN198" s="246"/>
      <c r="AO198" s="246"/>
      <c r="AP198" s="246"/>
      <c r="AQ198" s="246"/>
      <c r="AR198" s="230"/>
      <c r="AS198" s="246"/>
      <c r="AT198" s="246"/>
      <c r="AU198" s="246"/>
      <c r="AV198" s="246"/>
      <c r="AW198" s="246"/>
      <c r="AX198" s="246"/>
      <c r="AY198" s="246"/>
      <c r="AZ198" s="387"/>
      <c r="BA198" s="246"/>
      <c r="BB198" s="246"/>
      <c r="BC198" s="246"/>
      <c r="BD198" s="246"/>
      <c r="BE198" s="246"/>
      <c r="BF198" s="246"/>
      <c r="BG198" s="387"/>
    </row>
    <row r="199" spans="1:59" s="197" customFormat="1" ht="12" customHeight="1">
      <c r="A199" s="217"/>
      <c r="B199" s="218"/>
      <c r="C199" s="393"/>
      <c r="D199" s="246"/>
      <c r="E199" s="246"/>
      <c r="F199" s="246"/>
      <c r="G199" s="246"/>
      <c r="H199" s="246"/>
      <c r="I199" s="246"/>
      <c r="J199" s="246"/>
      <c r="K199" s="246"/>
      <c r="L199" s="246"/>
      <c r="M199" s="246"/>
      <c r="N199" s="246"/>
      <c r="O199" s="246"/>
      <c r="P199" s="246"/>
      <c r="Q199" s="246"/>
      <c r="R199" s="246"/>
      <c r="S199" s="246"/>
      <c r="T199" s="246"/>
      <c r="U199" s="246"/>
      <c r="V199" s="246"/>
      <c r="W199" s="246"/>
      <c r="X199" s="246"/>
      <c r="Y199" s="246"/>
      <c r="Z199" s="230"/>
      <c r="AA199" s="246"/>
      <c r="AB199" s="246"/>
      <c r="AC199" s="246"/>
      <c r="AD199" s="246"/>
      <c r="AE199" s="246"/>
      <c r="AF199" s="246"/>
      <c r="AG199" s="246"/>
      <c r="AH199" s="246"/>
      <c r="AI199" s="230"/>
      <c r="AJ199" s="246"/>
      <c r="AK199" s="246"/>
      <c r="AL199" s="246"/>
      <c r="AM199" s="246"/>
      <c r="AN199" s="246"/>
      <c r="AO199" s="246"/>
      <c r="AP199" s="246"/>
      <c r="AQ199" s="246"/>
      <c r="AR199" s="230"/>
      <c r="AS199" s="246"/>
      <c r="AT199" s="246"/>
      <c r="AU199" s="246"/>
      <c r="AV199" s="246"/>
      <c r="AW199" s="246"/>
      <c r="AX199" s="246"/>
      <c r="AY199" s="246"/>
      <c r="AZ199" s="387"/>
      <c r="BA199" s="246"/>
      <c r="BB199" s="246"/>
      <c r="BC199" s="246"/>
      <c r="BD199" s="246"/>
      <c r="BE199" s="246"/>
      <c r="BF199" s="246"/>
      <c r="BG199" s="387"/>
    </row>
    <row r="200" spans="1:59" s="197" customFormat="1" ht="12" customHeight="1">
      <c r="A200" s="217"/>
      <c r="B200" s="218"/>
      <c r="C200" s="393"/>
      <c r="D200" s="246"/>
      <c r="E200" s="246"/>
      <c r="F200" s="246"/>
      <c r="G200" s="246"/>
      <c r="H200" s="246"/>
      <c r="I200" s="246"/>
      <c r="J200" s="246"/>
      <c r="K200" s="246"/>
      <c r="L200" s="246"/>
      <c r="M200" s="246"/>
      <c r="N200" s="246"/>
      <c r="O200" s="246"/>
      <c r="P200" s="246"/>
      <c r="Q200" s="246"/>
      <c r="R200" s="246"/>
      <c r="S200" s="246"/>
      <c r="T200" s="246"/>
      <c r="U200" s="246"/>
      <c r="V200" s="246"/>
      <c r="W200" s="246"/>
      <c r="X200" s="246"/>
      <c r="Y200" s="246"/>
      <c r="Z200" s="230"/>
      <c r="AA200" s="246"/>
      <c r="AB200" s="246"/>
      <c r="AC200" s="246"/>
      <c r="AD200" s="246"/>
      <c r="AE200" s="246"/>
      <c r="AF200" s="246"/>
      <c r="AG200" s="246"/>
      <c r="AH200" s="246"/>
      <c r="AI200" s="230"/>
      <c r="AJ200" s="246"/>
      <c r="AK200" s="246"/>
      <c r="AL200" s="246"/>
      <c r="AM200" s="246"/>
      <c r="AN200" s="246"/>
      <c r="AO200" s="246"/>
      <c r="AP200" s="246"/>
      <c r="AQ200" s="246"/>
      <c r="AR200" s="230"/>
      <c r="AS200" s="246"/>
      <c r="AT200" s="246"/>
      <c r="AU200" s="246"/>
      <c r="AV200" s="246"/>
      <c r="AW200" s="246"/>
      <c r="AX200" s="246"/>
      <c r="AY200" s="246"/>
      <c r="AZ200" s="387"/>
      <c r="BA200" s="246"/>
      <c r="BB200" s="246"/>
      <c r="BC200" s="246"/>
      <c r="BD200" s="246"/>
      <c r="BE200" s="246"/>
      <c r="BF200" s="246"/>
      <c r="BG200" s="387"/>
    </row>
    <row r="201" spans="1:59" s="197" customFormat="1" ht="12" customHeight="1">
      <c r="A201" s="217"/>
      <c r="B201" s="218"/>
      <c r="C201" s="393"/>
      <c r="D201" s="246"/>
      <c r="E201" s="246"/>
      <c r="F201" s="246"/>
      <c r="G201" s="246"/>
      <c r="H201" s="246"/>
      <c r="I201" s="246"/>
      <c r="J201" s="246"/>
      <c r="K201" s="246"/>
      <c r="L201" s="246"/>
      <c r="M201" s="246"/>
      <c r="N201" s="246"/>
      <c r="O201" s="246"/>
      <c r="P201" s="246"/>
      <c r="Q201" s="246"/>
      <c r="R201" s="246"/>
      <c r="S201" s="246"/>
      <c r="T201" s="246"/>
      <c r="U201" s="246"/>
      <c r="V201" s="246"/>
      <c r="W201" s="246"/>
      <c r="X201" s="246"/>
      <c r="Y201" s="246"/>
      <c r="Z201" s="230"/>
      <c r="AA201" s="246"/>
      <c r="AB201" s="246"/>
      <c r="AC201" s="246"/>
      <c r="AD201" s="246"/>
      <c r="AE201" s="246"/>
      <c r="AF201" s="246"/>
      <c r="AG201" s="246"/>
      <c r="AH201" s="246"/>
      <c r="AI201" s="230"/>
      <c r="AJ201" s="246"/>
      <c r="AK201" s="246"/>
      <c r="AL201" s="246"/>
      <c r="AM201" s="246"/>
      <c r="AN201" s="246"/>
      <c r="AO201" s="246"/>
      <c r="AP201" s="246"/>
      <c r="AQ201" s="246"/>
      <c r="AR201" s="230"/>
      <c r="AS201" s="246"/>
      <c r="AT201" s="246"/>
      <c r="AU201" s="246"/>
      <c r="AV201" s="246"/>
      <c r="AW201" s="246"/>
      <c r="AX201" s="246"/>
      <c r="AY201" s="246"/>
      <c r="AZ201" s="387"/>
      <c r="BA201" s="246"/>
      <c r="BB201" s="246"/>
      <c r="BC201" s="246"/>
      <c r="BD201" s="246"/>
      <c r="BE201" s="246"/>
      <c r="BF201" s="246"/>
      <c r="BG201" s="387"/>
    </row>
    <row r="202" spans="1:59" s="197" customFormat="1" ht="12" customHeight="1">
      <c r="A202" s="217"/>
      <c r="B202" s="218"/>
      <c r="C202" s="393"/>
      <c r="D202" s="246"/>
      <c r="E202" s="246"/>
      <c r="F202" s="246"/>
      <c r="G202" s="246"/>
      <c r="H202" s="246"/>
      <c r="I202" s="246"/>
      <c r="J202" s="246"/>
      <c r="K202" s="246"/>
      <c r="L202" s="246"/>
      <c r="M202" s="246"/>
      <c r="N202" s="246"/>
      <c r="O202" s="246"/>
      <c r="P202" s="246"/>
      <c r="Q202" s="246"/>
      <c r="R202" s="246"/>
      <c r="S202" s="246"/>
      <c r="T202" s="246"/>
      <c r="U202" s="246"/>
      <c r="V202" s="246"/>
      <c r="W202" s="246"/>
      <c r="X202" s="246"/>
      <c r="Y202" s="246"/>
      <c r="Z202" s="230"/>
      <c r="AA202" s="246"/>
      <c r="AB202" s="246"/>
      <c r="AC202" s="246"/>
      <c r="AD202" s="246"/>
      <c r="AE202" s="246"/>
      <c r="AF202" s="246"/>
      <c r="AG202" s="246"/>
      <c r="AH202" s="246"/>
      <c r="AI202" s="230"/>
      <c r="AJ202" s="246"/>
      <c r="AK202" s="246"/>
      <c r="AL202" s="246"/>
      <c r="AM202" s="246"/>
      <c r="AN202" s="246"/>
      <c r="AO202" s="246"/>
      <c r="AP202" s="246"/>
      <c r="AQ202" s="246"/>
      <c r="AR202" s="230"/>
      <c r="AS202" s="246"/>
      <c r="AT202" s="246"/>
      <c r="AU202" s="246"/>
      <c r="AV202" s="246"/>
      <c r="AW202" s="246"/>
      <c r="AX202" s="246"/>
      <c r="AY202" s="246"/>
      <c r="AZ202" s="387"/>
      <c r="BA202" s="246"/>
      <c r="BB202" s="246"/>
      <c r="BC202" s="246"/>
      <c r="BD202" s="246"/>
      <c r="BE202" s="246"/>
      <c r="BF202" s="246"/>
      <c r="BG202" s="387"/>
    </row>
    <row r="203" spans="1:59" s="197" customFormat="1" ht="12" customHeight="1">
      <c r="A203" s="217"/>
      <c r="B203" s="218"/>
      <c r="C203" s="393"/>
      <c r="D203" s="246"/>
      <c r="E203" s="246"/>
      <c r="F203" s="246"/>
      <c r="G203" s="246"/>
      <c r="H203" s="246"/>
      <c r="I203" s="246"/>
      <c r="J203" s="246"/>
      <c r="K203" s="246"/>
      <c r="L203" s="246"/>
      <c r="M203" s="246"/>
      <c r="N203" s="246"/>
      <c r="O203" s="246"/>
      <c r="P203" s="246"/>
      <c r="Q203" s="246"/>
      <c r="R203" s="246"/>
      <c r="S203" s="246"/>
      <c r="T203" s="246"/>
      <c r="U203" s="246"/>
      <c r="V203" s="246"/>
      <c r="W203" s="246"/>
      <c r="X203" s="246"/>
      <c r="Y203" s="246"/>
      <c r="Z203" s="230"/>
      <c r="AA203" s="246"/>
      <c r="AB203" s="246"/>
      <c r="AC203" s="246"/>
      <c r="AD203" s="246"/>
      <c r="AE203" s="246"/>
      <c r="AF203" s="246"/>
      <c r="AG203" s="246"/>
      <c r="AH203" s="246"/>
      <c r="AI203" s="230"/>
      <c r="AJ203" s="246"/>
      <c r="AK203" s="246"/>
      <c r="AL203" s="246"/>
      <c r="AM203" s="246"/>
      <c r="AN203" s="246"/>
      <c r="AO203" s="246"/>
      <c r="AP203" s="246"/>
      <c r="AQ203" s="246"/>
      <c r="AR203" s="230"/>
      <c r="AS203" s="246"/>
      <c r="AT203" s="246"/>
      <c r="AU203" s="246"/>
      <c r="AV203" s="246"/>
      <c r="AW203" s="246"/>
      <c r="AX203" s="246"/>
      <c r="AY203" s="246"/>
      <c r="AZ203" s="387"/>
      <c r="BA203" s="246"/>
      <c r="BB203" s="246"/>
      <c r="BC203" s="246"/>
      <c r="BD203" s="246"/>
      <c r="BE203" s="246"/>
      <c r="BF203" s="246"/>
      <c r="BG203" s="387"/>
    </row>
    <row r="204" spans="1:59" s="197" customFormat="1" ht="12" customHeight="1">
      <c r="A204" s="217"/>
      <c r="B204" s="218"/>
      <c r="C204" s="393"/>
      <c r="D204" s="246"/>
      <c r="E204" s="246"/>
      <c r="F204" s="246"/>
      <c r="G204" s="246"/>
      <c r="H204" s="246"/>
      <c r="I204" s="246"/>
      <c r="J204" s="246"/>
      <c r="K204" s="246"/>
      <c r="L204" s="246"/>
      <c r="M204" s="246"/>
      <c r="N204" s="246"/>
      <c r="O204" s="246"/>
      <c r="P204" s="246"/>
      <c r="Q204" s="246"/>
      <c r="R204" s="246"/>
      <c r="S204" s="246"/>
      <c r="T204" s="246"/>
      <c r="U204" s="246"/>
      <c r="V204" s="246"/>
      <c r="W204" s="246"/>
      <c r="X204" s="246"/>
      <c r="Y204" s="246"/>
      <c r="Z204" s="230"/>
      <c r="AA204" s="246"/>
      <c r="AB204" s="246"/>
      <c r="AC204" s="246"/>
      <c r="AD204" s="246"/>
      <c r="AE204" s="246"/>
      <c r="AF204" s="246"/>
      <c r="AG204" s="246"/>
      <c r="AH204" s="246"/>
      <c r="AI204" s="230"/>
      <c r="AJ204" s="246"/>
      <c r="AK204" s="246"/>
      <c r="AL204" s="246"/>
      <c r="AM204" s="246"/>
      <c r="AN204" s="246"/>
      <c r="AO204" s="246"/>
      <c r="AP204" s="246"/>
      <c r="AQ204" s="246"/>
      <c r="AR204" s="230"/>
      <c r="AS204" s="246"/>
      <c r="AT204" s="246"/>
      <c r="AU204" s="246"/>
      <c r="AV204" s="246"/>
      <c r="AW204" s="246"/>
      <c r="AX204" s="246"/>
      <c r="AY204" s="246"/>
      <c r="AZ204" s="387"/>
      <c r="BA204" s="246"/>
      <c r="BB204" s="246"/>
      <c r="BC204" s="246"/>
      <c r="BD204" s="246"/>
      <c r="BE204" s="246"/>
      <c r="BF204" s="246"/>
      <c r="BG204" s="387"/>
    </row>
    <row r="205" spans="1:59" s="197" customFormat="1" ht="12" customHeight="1">
      <c r="A205" s="217"/>
      <c r="B205" s="218"/>
      <c r="C205" s="393"/>
      <c r="D205" s="246"/>
      <c r="E205" s="246"/>
      <c r="F205" s="246"/>
      <c r="G205" s="246"/>
      <c r="H205" s="246"/>
      <c r="I205" s="246"/>
      <c r="J205" s="246"/>
      <c r="K205" s="246"/>
      <c r="L205" s="246"/>
      <c r="M205" s="246"/>
      <c r="N205" s="246"/>
      <c r="O205" s="246"/>
      <c r="P205" s="246"/>
      <c r="Q205" s="246"/>
      <c r="R205" s="246"/>
      <c r="S205" s="246"/>
      <c r="T205" s="246"/>
      <c r="U205" s="246"/>
      <c r="V205" s="246"/>
      <c r="W205" s="246"/>
      <c r="X205" s="246"/>
      <c r="Y205" s="246"/>
      <c r="Z205" s="230"/>
      <c r="AA205" s="246"/>
      <c r="AB205" s="246"/>
      <c r="AC205" s="246"/>
      <c r="AD205" s="246"/>
      <c r="AE205" s="246"/>
      <c r="AF205" s="246"/>
      <c r="AG205" s="246"/>
      <c r="AH205" s="246"/>
      <c r="AI205" s="230"/>
      <c r="AJ205" s="246"/>
      <c r="AK205" s="246"/>
      <c r="AL205" s="246"/>
      <c r="AM205" s="246"/>
      <c r="AN205" s="246"/>
      <c r="AO205" s="246"/>
      <c r="AP205" s="246"/>
      <c r="AQ205" s="246"/>
      <c r="AR205" s="230"/>
      <c r="AS205" s="246"/>
      <c r="AT205" s="246"/>
      <c r="AU205" s="246"/>
      <c r="AV205" s="246"/>
      <c r="AW205" s="246"/>
      <c r="AX205" s="246"/>
      <c r="AY205" s="246"/>
      <c r="AZ205" s="387"/>
      <c r="BA205" s="246"/>
      <c r="BB205" s="246"/>
      <c r="BC205" s="246"/>
      <c r="BD205" s="246"/>
      <c r="BE205" s="246"/>
      <c r="BF205" s="246"/>
      <c r="BG205" s="387"/>
    </row>
    <row r="206" spans="1:59" s="197" customFormat="1" ht="12" customHeight="1">
      <c r="A206" s="217"/>
      <c r="B206" s="218"/>
      <c r="C206" s="393"/>
      <c r="D206" s="246"/>
      <c r="E206" s="246"/>
      <c r="F206" s="246"/>
      <c r="G206" s="246"/>
      <c r="H206" s="246"/>
      <c r="I206" s="246"/>
      <c r="J206" s="246"/>
      <c r="K206" s="246"/>
      <c r="L206" s="246"/>
      <c r="M206" s="246"/>
      <c r="N206" s="246"/>
      <c r="O206" s="246"/>
      <c r="P206" s="246"/>
      <c r="Q206" s="246"/>
      <c r="R206" s="246"/>
      <c r="S206" s="246"/>
      <c r="T206" s="246"/>
      <c r="U206" s="246"/>
      <c r="V206" s="246"/>
      <c r="W206" s="246"/>
      <c r="X206" s="246"/>
      <c r="Y206" s="246"/>
      <c r="Z206" s="230"/>
      <c r="AA206" s="246"/>
      <c r="AB206" s="246"/>
      <c r="AC206" s="246"/>
      <c r="AD206" s="246"/>
      <c r="AE206" s="246"/>
      <c r="AF206" s="246"/>
      <c r="AG206" s="246"/>
      <c r="AH206" s="246"/>
      <c r="AI206" s="230"/>
      <c r="AJ206" s="246"/>
      <c r="AK206" s="246"/>
      <c r="AL206" s="246"/>
      <c r="AM206" s="246"/>
      <c r="AN206" s="246"/>
      <c r="AO206" s="246"/>
      <c r="AP206" s="246"/>
      <c r="AQ206" s="246"/>
      <c r="AR206" s="230"/>
      <c r="AS206" s="246"/>
      <c r="AT206" s="246"/>
      <c r="AU206" s="246"/>
      <c r="AV206" s="246"/>
      <c r="AW206" s="246"/>
      <c r="AX206" s="246"/>
      <c r="AY206" s="246"/>
      <c r="AZ206" s="387"/>
      <c r="BA206" s="246"/>
      <c r="BB206" s="246"/>
      <c r="BC206" s="246"/>
      <c r="BD206" s="246"/>
      <c r="BE206" s="246"/>
      <c r="BF206" s="246"/>
      <c r="BG206" s="387"/>
    </row>
    <row r="207" spans="1:59" s="197" customFormat="1" ht="12" customHeight="1">
      <c r="A207" s="217"/>
      <c r="B207" s="218"/>
      <c r="C207" s="393"/>
      <c r="D207" s="246"/>
      <c r="E207" s="246"/>
      <c r="F207" s="246"/>
      <c r="G207" s="246"/>
      <c r="H207" s="246"/>
      <c r="I207" s="246"/>
      <c r="J207" s="246"/>
      <c r="K207" s="246"/>
      <c r="L207" s="246"/>
      <c r="M207" s="246"/>
      <c r="N207" s="246"/>
      <c r="O207" s="246"/>
      <c r="P207" s="246"/>
      <c r="Q207" s="246"/>
      <c r="R207" s="246"/>
      <c r="S207" s="246"/>
      <c r="T207" s="246"/>
      <c r="U207" s="246"/>
      <c r="V207" s="246"/>
      <c r="W207" s="246"/>
      <c r="X207" s="246"/>
      <c r="Y207" s="246"/>
      <c r="Z207" s="230"/>
      <c r="AA207" s="246"/>
      <c r="AB207" s="246"/>
      <c r="AC207" s="246"/>
      <c r="AD207" s="246"/>
      <c r="AE207" s="246"/>
      <c r="AF207" s="246"/>
      <c r="AG207" s="246"/>
      <c r="AH207" s="246"/>
      <c r="AI207" s="230"/>
      <c r="AJ207" s="246"/>
      <c r="AK207" s="246"/>
      <c r="AL207" s="246"/>
      <c r="AM207" s="246"/>
      <c r="AN207" s="246"/>
      <c r="AO207" s="246"/>
      <c r="AP207" s="246"/>
      <c r="AQ207" s="246"/>
      <c r="AR207" s="230"/>
      <c r="AS207" s="246"/>
      <c r="AT207" s="246"/>
      <c r="AU207" s="246"/>
      <c r="AV207" s="246"/>
      <c r="AW207" s="246"/>
      <c r="AX207" s="246"/>
      <c r="AY207" s="246"/>
      <c r="AZ207" s="387"/>
      <c r="BA207" s="246"/>
      <c r="BB207" s="246"/>
      <c r="BC207" s="246"/>
      <c r="BD207" s="246"/>
      <c r="BE207" s="246"/>
      <c r="BF207" s="246"/>
      <c r="BG207" s="387"/>
    </row>
    <row r="208" spans="1:59" s="197" customFormat="1" ht="12" customHeight="1">
      <c r="A208" s="217"/>
      <c r="B208" s="218"/>
      <c r="C208" s="393"/>
      <c r="D208" s="246"/>
      <c r="E208" s="246"/>
      <c r="F208" s="246"/>
      <c r="G208" s="246"/>
      <c r="H208" s="246"/>
      <c r="I208" s="246"/>
      <c r="J208" s="246"/>
      <c r="K208" s="246"/>
      <c r="L208" s="246"/>
      <c r="M208" s="246"/>
      <c r="N208" s="246"/>
      <c r="O208" s="246"/>
      <c r="P208" s="246"/>
      <c r="Q208" s="246"/>
      <c r="R208" s="246"/>
      <c r="S208" s="246"/>
      <c r="T208" s="246"/>
      <c r="U208" s="246"/>
      <c r="V208" s="246"/>
      <c r="W208" s="246"/>
      <c r="X208" s="246"/>
      <c r="Y208" s="246"/>
      <c r="Z208" s="230"/>
      <c r="AA208" s="246"/>
      <c r="AB208" s="246"/>
      <c r="AC208" s="246"/>
      <c r="AD208" s="246"/>
      <c r="AE208" s="246"/>
      <c r="AF208" s="246"/>
      <c r="AG208" s="246"/>
      <c r="AH208" s="246"/>
      <c r="AI208" s="230"/>
      <c r="AJ208" s="246"/>
      <c r="AK208" s="246"/>
      <c r="AL208" s="246"/>
      <c r="AM208" s="246"/>
      <c r="AN208" s="246"/>
      <c r="AO208" s="246"/>
      <c r="AP208" s="246"/>
      <c r="AQ208" s="246"/>
      <c r="AR208" s="230"/>
      <c r="AS208" s="246"/>
      <c r="AT208" s="246"/>
      <c r="AU208" s="246"/>
      <c r="AV208" s="246"/>
      <c r="AW208" s="246"/>
      <c r="AX208" s="246"/>
      <c r="AY208" s="246"/>
      <c r="AZ208" s="387"/>
      <c r="BA208" s="246"/>
      <c r="BB208" s="246"/>
      <c r="BC208" s="246"/>
      <c r="BD208" s="246"/>
      <c r="BE208" s="246"/>
      <c r="BF208" s="246"/>
      <c r="BG208" s="387"/>
    </row>
    <row r="209" spans="1:59" s="197" customFormat="1" ht="12" customHeight="1">
      <c r="A209" s="217"/>
      <c r="B209" s="218"/>
      <c r="C209" s="393"/>
      <c r="D209" s="246"/>
      <c r="E209" s="246"/>
      <c r="F209" s="246"/>
      <c r="G209" s="246"/>
      <c r="H209" s="246"/>
      <c r="I209" s="246"/>
      <c r="J209" s="246"/>
      <c r="K209" s="246"/>
      <c r="L209" s="246"/>
      <c r="M209" s="246"/>
      <c r="N209" s="246"/>
      <c r="O209" s="246"/>
      <c r="P209" s="246"/>
      <c r="Q209" s="246"/>
      <c r="R209" s="246"/>
      <c r="S209" s="246"/>
      <c r="T209" s="246"/>
      <c r="U209" s="246"/>
      <c r="V209" s="246"/>
      <c r="W209" s="246"/>
      <c r="X209" s="246"/>
      <c r="Y209" s="246"/>
      <c r="Z209" s="230"/>
      <c r="AA209" s="246"/>
      <c r="AB209" s="246"/>
      <c r="AC209" s="246"/>
      <c r="AD209" s="246"/>
      <c r="AE209" s="246"/>
      <c r="AF209" s="246"/>
      <c r="AG209" s="246"/>
      <c r="AH209" s="246"/>
      <c r="AI209" s="230"/>
      <c r="AJ209" s="246"/>
      <c r="AK209" s="246"/>
      <c r="AL209" s="246"/>
      <c r="AM209" s="246"/>
      <c r="AN209" s="246"/>
      <c r="AO209" s="246"/>
      <c r="AP209" s="246"/>
      <c r="AQ209" s="246"/>
      <c r="AR209" s="230"/>
      <c r="AS209" s="246"/>
      <c r="AT209" s="246"/>
      <c r="AU209" s="246"/>
      <c r="AV209" s="246"/>
      <c r="AW209" s="246"/>
      <c r="AX209" s="246"/>
      <c r="AY209" s="246"/>
      <c r="AZ209" s="387"/>
      <c r="BA209" s="246"/>
      <c r="BB209" s="246"/>
      <c r="BC209" s="246"/>
      <c r="BD209" s="246"/>
      <c r="BE209" s="246"/>
      <c r="BF209" s="246"/>
      <c r="BG209" s="387"/>
    </row>
    <row r="210" spans="1:59" s="197" customFormat="1" ht="12" customHeight="1">
      <c r="A210" s="217"/>
      <c r="B210" s="218"/>
      <c r="C210" s="393"/>
      <c r="D210" s="246"/>
      <c r="E210" s="246"/>
      <c r="F210" s="246"/>
      <c r="G210" s="246"/>
      <c r="H210" s="246"/>
      <c r="I210" s="246"/>
      <c r="J210" s="246"/>
      <c r="K210" s="246"/>
      <c r="L210" s="246"/>
      <c r="M210" s="246"/>
      <c r="N210" s="246"/>
      <c r="O210" s="246"/>
      <c r="P210" s="246"/>
      <c r="Q210" s="246"/>
      <c r="R210" s="246"/>
      <c r="S210" s="246"/>
      <c r="T210" s="246"/>
      <c r="U210" s="246"/>
      <c r="V210" s="246"/>
      <c r="W210" s="246"/>
      <c r="X210" s="246"/>
      <c r="Y210" s="246"/>
      <c r="Z210" s="230"/>
      <c r="AA210" s="246"/>
      <c r="AB210" s="246"/>
      <c r="AC210" s="246"/>
      <c r="AD210" s="246"/>
      <c r="AE210" s="246"/>
      <c r="AF210" s="246"/>
      <c r="AG210" s="246"/>
      <c r="AH210" s="246"/>
      <c r="AI210" s="230"/>
      <c r="AJ210" s="246"/>
      <c r="AK210" s="246"/>
      <c r="AL210" s="246"/>
      <c r="AM210" s="246"/>
      <c r="AN210" s="246"/>
      <c r="AO210" s="246"/>
      <c r="AP210" s="246"/>
      <c r="AQ210" s="246"/>
      <c r="AR210" s="230"/>
      <c r="AS210" s="246"/>
      <c r="AT210" s="246"/>
      <c r="AU210" s="246"/>
      <c r="AV210" s="246"/>
      <c r="AW210" s="246"/>
      <c r="AX210" s="246"/>
      <c r="AY210" s="246"/>
      <c r="AZ210" s="387"/>
      <c r="BA210" s="246"/>
      <c r="BB210" s="246"/>
      <c r="BC210" s="246"/>
      <c r="BD210" s="246"/>
      <c r="BE210" s="246"/>
      <c r="BF210" s="246"/>
      <c r="BG210" s="387"/>
    </row>
    <row r="211" spans="1:59" s="197" customFormat="1" ht="12" customHeight="1">
      <c r="A211" s="217"/>
      <c r="B211" s="218"/>
      <c r="C211" s="393"/>
      <c r="D211" s="246"/>
      <c r="E211" s="246"/>
      <c r="F211" s="246"/>
      <c r="G211" s="246"/>
      <c r="H211" s="246"/>
      <c r="I211" s="246"/>
      <c r="J211" s="246"/>
      <c r="K211" s="246"/>
      <c r="L211" s="246"/>
      <c r="M211" s="246"/>
      <c r="N211" s="246"/>
      <c r="O211" s="246"/>
      <c r="P211" s="246"/>
      <c r="Q211" s="246"/>
      <c r="R211" s="246"/>
      <c r="S211" s="246"/>
      <c r="T211" s="246"/>
      <c r="U211" s="246"/>
      <c r="V211" s="246"/>
      <c r="W211" s="246"/>
      <c r="X211" s="246"/>
      <c r="Y211" s="246"/>
      <c r="Z211" s="230"/>
      <c r="AA211" s="246"/>
      <c r="AB211" s="246"/>
      <c r="AC211" s="246"/>
      <c r="AD211" s="246"/>
      <c r="AE211" s="246"/>
      <c r="AF211" s="246"/>
      <c r="AG211" s="246"/>
      <c r="AH211" s="246"/>
      <c r="AI211" s="230"/>
      <c r="AJ211" s="246"/>
      <c r="AK211" s="246"/>
      <c r="AL211" s="246"/>
      <c r="AM211" s="246"/>
      <c r="AN211" s="246"/>
      <c r="AO211" s="246"/>
      <c r="AP211" s="246"/>
      <c r="AQ211" s="246"/>
      <c r="AR211" s="230"/>
      <c r="AS211" s="246"/>
      <c r="AT211" s="246"/>
      <c r="AU211" s="246"/>
      <c r="AV211" s="246"/>
      <c r="AW211" s="246"/>
      <c r="AX211" s="246"/>
      <c r="AY211" s="246"/>
      <c r="AZ211" s="387"/>
      <c r="BA211" s="246"/>
      <c r="BB211" s="246"/>
      <c r="BC211" s="246"/>
      <c r="BD211" s="246"/>
      <c r="BE211" s="246"/>
      <c r="BF211" s="246"/>
      <c r="BG211" s="387"/>
    </row>
    <row r="212" spans="1:59" s="197" customFormat="1" ht="12" customHeight="1">
      <c r="A212" s="217"/>
      <c r="B212" s="218"/>
      <c r="C212" s="393"/>
      <c r="D212" s="246"/>
      <c r="E212" s="246"/>
      <c r="F212" s="246"/>
      <c r="G212" s="246"/>
      <c r="H212" s="246"/>
      <c r="I212" s="246"/>
      <c r="J212" s="246"/>
      <c r="K212" s="246"/>
      <c r="L212" s="246"/>
      <c r="M212" s="246"/>
      <c r="N212" s="246"/>
      <c r="O212" s="246"/>
      <c r="P212" s="246"/>
      <c r="Q212" s="246"/>
      <c r="R212" s="246"/>
      <c r="S212" s="246"/>
      <c r="T212" s="246"/>
      <c r="U212" s="246"/>
      <c r="V212" s="246"/>
      <c r="W212" s="246"/>
      <c r="X212" s="246"/>
      <c r="Y212" s="246"/>
      <c r="Z212" s="230"/>
      <c r="AA212" s="246"/>
      <c r="AB212" s="246"/>
      <c r="AC212" s="246"/>
      <c r="AD212" s="246"/>
      <c r="AE212" s="246"/>
      <c r="AF212" s="246"/>
      <c r="AG212" s="246"/>
      <c r="AH212" s="246"/>
      <c r="AI212" s="230"/>
      <c r="AJ212" s="246"/>
      <c r="AK212" s="246"/>
      <c r="AL212" s="246"/>
      <c r="AM212" s="246"/>
      <c r="AN212" s="246"/>
      <c r="AO212" s="246"/>
      <c r="AP212" s="246"/>
      <c r="AQ212" s="246"/>
      <c r="AR212" s="230"/>
      <c r="AS212" s="246"/>
      <c r="AT212" s="246"/>
      <c r="AU212" s="246"/>
      <c r="AV212" s="246"/>
      <c r="AW212" s="246"/>
      <c r="AX212" s="246"/>
      <c r="AY212" s="246"/>
      <c r="AZ212" s="387"/>
      <c r="BA212" s="246"/>
      <c r="BB212" s="246"/>
      <c r="BC212" s="246"/>
      <c r="BD212" s="246"/>
      <c r="BE212" s="246"/>
      <c r="BF212" s="246"/>
      <c r="BG212" s="387"/>
    </row>
    <row r="213" spans="1:59" s="197" customFormat="1" ht="12" customHeight="1">
      <c r="A213" s="217"/>
      <c r="B213" s="218"/>
      <c r="C213" s="393"/>
      <c r="D213" s="246"/>
      <c r="E213" s="246"/>
      <c r="F213" s="246"/>
      <c r="G213" s="246"/>
      <c r="H213" s="246"/>
      <c r="I213" s="246"/>
      <c r="J213" s="246"/>
      <c r="K213" s="246"/>
      <c r="L213" s="246"/>
      <c r="M213" s="246"/>
      <c r="N213" s="246"/>
      <c r="O213" s="246"/>
      <c r="P213" s="246"/>
      <c r="Q213" s="246"/>
      <c r="R213" s="246"/>
      <c r="S213" s="246"/>
      <c r="T213" s="246"/>
      <c r="U213" s="246"/>
      <c r="V213" s="246"/>
      <c r="W213" s="246"/>
      <c r="X213" s="246"/>
      <c r="Y213" s="246"/>
      <c r="Z213" s="230"/>
      <c r="AA213" s="246"/>
      <c r="AB213" s="246"/>
      <c r="AC213" s="246"/>
      <c r="AD213" s="246"/>
      <c r="AE213" s="246"/>
      <c r="AF213" s="246"/>
      <c r="AG213" s="246"/>
      <c r="AH213" s="246"/>
      <c r="AI213" s="230"/>
      <c r="AJ213" s="246"/>
      <c r="AK213" s="246"/>
      <c r="AL213" s="246"/>
      <c r="AM213" s="246"/>
      <c r="AN213" s="246"/>
      <c r="AO213" s="246"/>
      <c r="AP213" s="246"/>
      <c r="AQ213" s="246"/>
      <c r="AR213" s="230"/>
      <c r="AS213" s="246"/>
      <c r="AT213" s="246"/>
      <c r="AU213" s="246"/>
      <c r="AV213" s="246"/>
      <c r="AW213" s="246"/>
      <c r="AX213" s="246"/>
      <c r="AY213" s="246"/>
      <c r="AZ213" s="387"/>
      <c r="BA213" s="246"/>
      <c r="BB213" s="246"/>
      <c r="BC213" s="246"/>
      <c r="BD213" s="246"/>
      <c r="BE213" s="246"/>
      <c r="BF213" s="246"/>
      <c r="BG213" s="387"/>
    </row>
    <row r="214" spans="1:59" s="197" customFormat="1" ht="12" customHeight="1">
      <c r="A214" s="217"/>
      <c r="B214" s="218"/>
      <c r="C214" s="393"/>
      <c r="D214" s="246"/>
      <c r="E214" s="246"/>
      <c r="F214" s="246"/>
      <c r="G214" s="246"/>
      <c r="H214" s="246"/>
      <c r="I214" s="246"/>
      <c r="J214" s="246"/>
      <c r="K214" s="246"/>
      <c r="L214" s="246"/>
      <c r="M214" s="246"/>
      <c r="N214" s="246"/>
      <c r="O214" s="246"/>
      <c r="P214" s="246"/>
      <c r="Q214" s="246"/>
      <c r="R214" s="246"/>
      <c r="S214" s="246"/>
      <c r="T214" s="246"/>
      <c r="U214" s="246"/>
      <c r="V214" s="246"/>
      <c r="W214" s="246"/>
      <c r="X214" s="246"/>
      <c r="Y214" s="246"/>
      <c r="Z214" s="230"/>
      <c r="AA214" s="246"/>
      <c r="AB214" s="246"/>
      <c r="AC214" s="246"/>
      <c r="AD214" s="246"/>
      <c r="AE214" s="246"/>
      <c r="AF214" s="246"/>
      <c r="AG214" s="246"/>
      <c r="AH214" s="246"/>
      <c r="AI214" s="230"/>
      <c r="AJ214" s="246"/>
      <c r="AK214" s="246"/>
      <c r="AL214" s="246"/>
      <c r="AM214" s="246"/>
      <c r="AN214" s="246"/>
      <c r="AO214" s="246"/>
      <c r="AP214" s="246"/>
      <c r="AQ214" s="246"/>
      <c r="AR214" s="230"/>
      <c r="AS214" s="246"/>
      <c r="AT214" s="246"/>
      <c r="AU214" s="246"/>
      <c r="AV214" s="246"/>
      <c r="AW214" s="246"/>
      <c r="AX214" s="246"/>
      <c r="AY214" s="246"/>
      <c r="AZ214" s="387"/>
      <c r="BA214" s="246"/>
      <c r="BB214" s="246"/>
      <c r="BC214" s="246"/>
      <c r="BD214" s="246"/>
      <c r="BE214" s="246"/>
      <c r="BF214" s="246"/>
      <c r="BG214" s="387"/>
    </row>
    <row r="215" spans="1:59" s="197" customFormat="1" ht="12" customHeight="1">
      <c r="A215" s="217"/>
      <c r="B215" s="218"/>
      <c r="C215" s="393"/>
      <c r="D215" s="246"/>
      <c r="E215" s="246"/>
      <c r="F215" s="246"/>
      <c r="G215" s="246"/>
      <c r="H215" s="246"/>
      <c r="I215" s="246"/>
      <c r="J215" s="246"/>
      <c r="K215" s="246"/>
      <c r="L215" s="246"/>
      <c r="M215" s="246"/>
      <c r="N215" s="246"/>
      <c r="O215" s="246"/>
      <c r="P215" s="246"/>
      <c r="Q215" s="246"/>
      <c r="R215" s="246"/>
      <c r="S215" s="246"/>
      <c r="T215" s="246"/>
      <c r="U215" s="246"/>
      <c r="V215" s="246"/>
      <c r="W215" s="246"/>
      <c r="X215" s="246"/>
      <c r="Y215" s="246"/>
      <c r="Z215" s="230"/>
      <c r="AA215" s="246"/>
      <c r="AB215" s="246"/>
      <c r="AC215" s="246"/>
      <c r="AD215" s="246"/>
      <c r="AE215" s="246"/>
      <c r="AF215" s="246"/>
      <c r="AG215" s="246"/>
      <c r="AH215" s="246"/>
      <c r="AI215" s="230"/>
      <c r="AJ215" s="246"/>
      <c r="AK215" s="246"/>
      <c r="AL215" s="246"/>
      <c r="AM215" s="246"/>
      <c r="AN215" s="246"/>
      <c r="AO215" s="246"/>
      <c r="AP215" s="246"/>
      <c r="AQ215" s="246"/>
      <c r="AR215" s="230"/>
      <c r="AS215" s="246"/>
      <c r="AT215" s="246"/>
      <c r="AU215" s="246"/>
      <c r="AV215" s="246"/>
      <c r="AW215" s="246"/>
      <c r="AX215" s="246"/>
      <c r="AY215" s="246"/>
      <c r="AZ215" s="387"/>
      <c r="BA215" s="246"/>
      <c r="BB215" s="246"/>
      <c r="BC215" s="246"/>
      <c r="BD215" s="246"/>
      <c r="BE215" s="246"/>
      <c r="BF215" s="246"/>
      <c r="BG215" s="387"/>
    </row>
    <row r="216" spans="1:59" s="197" customFormat="1" ht="12" customHeight="1">
      <c r="A216" s="217"/>
      <c r="B216" s="218"/>
      <c r="C216" s="393"/>
      <c r="D216" s="246"/>
      <c r="E216" s="246"/>
      <c r="F216" s="246"/>
      <c r="G216" s="246"/>
      <c r="H216" s="246"/>
      <c r="I216" s="246"/>
      <c r="J216" s="246"/>
      <c r="K216" s="246"/>
      <c r="L216" s="246"/>
      <c r="M216" s="246"/>
      <c r="N216" s="246"/>
      <c r="O216" s="246"/>
      <c r="P216" s="246"/>
      <c r="Q216" s="246"/>
      <c r="R216" s="246"/>
      <c r="S216" s="246"/>
      <c r="T216" s="246"/>
      <c r="U216" s="246"/>
      <c r="V216" s="246"/>
      <c r="W216" s="246"/>
      <c r="X216" s="246"/>
      <c r="Y216" s="246"/>
      <c r="Z216" s="230"/>
      <c r="AA216" s="246"/>
      <c r="AB216" s="246"/>
      <c r="AC216" s="246"/>
      <c r="AD216" s="246"/>
      <c r="AE216" s="246"/>
      <c r="AF216" s="246"/>
      <c r="AG216" s="246"/>
      <c r="AH216" s="246"/>
      <c r="AI216" s="230"/>
      <c r="AJ216" s="246"/>
      <c r="AK216" s="246"/>
      <c r="AL216" s="246"/>
      <c r="AM216" s="246"/>
      <c r="AN216" s="246"/>
      <c r="AO216" s="246"/>
      <c r="AP216" s="246"/>
      <c r="AQ216" s="246"/>
      <c r="AR216" s="230"/>
      <c r="AS216" s="246"/>
      <c r="AT216" s="246"/>
      <c r="AU216" s="246"/>
      <c r="AV216" s="246"/>
      <c r="AW216" s="246"/>
      <c r="AX216" s="246"/>
      <c r="AY216" s="246"/>
      <c r="AZ216" s="387"/>
      <c r="BA216" s="246"/>
      <c r="BB216" s="246"/>
      <c r="BC216" s="246"/>
      <c r="BD216" s="246"/>
      <c r="BE216" s="246"/>
      <c r="BF216" s="246"/>
      <c r="BG216" s="387"/>
    </row>
    <row r="217" spans="1:59" s="197" customFormat="1" ht="12" customHeight="1">
      <c r="A217" s="217"/>
      <c r="B217" s="218"/>
      <c r="C217" s="393"/>
      <c r="D217" s="246"/>
      <c r="E217" s="246"/>
      <c r="F217" s="246"/>
      <c r="G217" s="246"/>
      <c r="H217" s="246"/>
      <c r="I217" s="246"/>
      <c r="J217" s="246"/>
      <c r="K217" s="246"/>
      <c r="L217" s="246"/>
      <c r="M217" s="246"/>
      <c r="N217" s="246"/>
      <c r="O217" s="246"/>
      <c r="P217" s="246"/>
      <c r="Q217" s="246"/>
      <c r="R217" s="246"/>
      <c r="S217" s="246"/>
      <c r="T217" s="246"/>
      <c r="U217" s="246"/>
      <c r="V217" s="246"/>
      <c r="W217" s="246"/>
      <c r="X217" s="246"/>
      <c r="Y217" s="246"/>
      <c r="Z217" s="230"/>
      <c r="AA217" s="246"/>
      <c r="AB217" s="246"/>
      <c r="AC217" s="246"/>
      <c r="AD217" s="246"/>
      <c r="AE217" s="246"/>
      <c r="AF217" s="246"/>
      <c r="AG217" s="246"/>
      <c r="AH217" s="246"/>
      <c r="AI217" s="230"/>
      <c r="AJ217" s="246"/>
      <c r="AK217" s="246"/>
      <c r="AL217" s="246"/>
      <c r="AM217" s="246"/>
      <c r="AN217" s="246"/>
      <c r="AO217" s="246"/>
      <c r="AP217" s="246"/>
      <c r="AQ217" s="246"/>
      <c r="AR217" s="230"/>
      <c r="AS217" s="246"/>
      <c r="AT217" s="246"/>
      <c r="AU217" s="246"/>
      <c r="AV217" s="246"/>
      <c r="AW217" s="246"/>
      <c r="AX217" s="246"/>
      <c r="AY217" s="246"/>
      <c r="AZ217" s="387"/>
      <c r="BA217" s="246"/>
      <c r="BB217" s="246"/>
      <c r="BC217" s="246"/>
      <c r="BD217" s="246"/>
      <c r="BE217" s="246"/>
      <c r="BF217" s="246"/>
      <c r="BG217" s="387"/>
    </row>
    <row r="218" spans="1:59" s="197" customFormat="1" ht="12" customHeight="1">
      <c r="A218" s="217"/>
      <c r="B218" s="218"/>
      <c r="C218" s="393"/>
      <c r="D218" s="246"/>
      <c r="E218" s="246"/>
      <c r="F218" s="246"/>
      <c r="G218" s="246"/>
      <c r="H218" s="246"/>
      <c r="I218" s="246"/>
      <c r="J218" s="246"/>
      <c r="K218" s="246"/>
      <c r="L218" s="246"/>
      <c r="M218" s="246"/>
      <c r="N218" s="246"/>
      <c r="O218" s="246"/>
      <c r="P218" s="246"/>
      <c r="Q218" s="246"/>
      <c r="R218" s="246"/>
      <c r="S218" s="246"/>
      <c r="T218" s="246"/>
      <c r="U218" s="246"/>
      <c r="V218" s="246"/>
      <c r="W218" s="246"/>
      <c r="X218" s="246"/>
      <c r="Y218" s="246"/>
      <c r="Z218" s="230"/>
      <c r="AA218" s="246"/>
      <c r="AB218" s="246"/>
      <c r="AC218" s="246"/>
      <c r="AD218" s="246"/>
      <c r="AE218" s="246"/>
      <c r="AF218" s="246"/>
      <c r="AG218" s="246"/>
      <c r="AH218" s="246"/>
      <c r="AI218" s="230"/>
      <c r="AJ218" s="246"/>
      <c r="AK218" s="246"/>
      <c r="AL218" s="246"/>
      <c r="AM218" s="246"/>
      <c r="AN218" s="246"/>
      <c r="AO218" s="246"/>
      <c r="AP218" s="246"/>
      <c r="AQ218" s="246"/>
      <c r="AR218" s="230"/>
      <c r="AS218" s="246"/>
      <c r="AT218" s="246"/>
      <c r="AU218" s="246"/>
      <c r="AV218" s="246"/>
      <c r="AW218" s="246"/>
      <c r="AX218" s="246"/>
      <c r="AY218" s="246"/>
      <c r="AZ218" s="387"/>
      <c r="BA218" s="246"/>
      <c r="BB218" s="246"/>
      <c r="BC218" s="246"/>
      <c r="BD218" s="246"/>
      <c r="BE218" s="246"/>
      <c r="BF218" s="246"/>
      <c r="BG218" s="387"/>
    </row>
    <row r="219" spans="1:59" s="197" customFormat="1" ht="12" customHeight="1">
      <c r="A219" s="217"/>
      <c r="B219" s="218"/>
      <c r="C219" s="393"/>
      <c r="D219" s="246"/>
      <c r="E219" s="246"/>
      <c r="F219" s="246"/>
      <c r="G219" s="246"/>
      <c r="H219" s="246"/>
      <c r="I219" s="246"/>
      <c r="J219" s="246"/>
      <c r="K219" s="246"/>
      <c r="L219" s="246"/>
      <c r="M219" s="246"/>
      <c r="N219" s="246"/>
      <c r="O219" s="246"/>
      <c r="P219" s="246"/>
      <c r="Q219" s="246"/>
      <c r="R219" s="246"/>
      <c r="S219" s="246"/>
      <c r="T219" s="246"/>
      <c r="U219" s="246"/>
      <c r="V219" s="246"/>
      <c r="W219" s="246"/>
      <c r="X219" s="246"/>
      <c r="Y219" s="246"/>
      <c r="Z219" s="230"/>
      <c r="AA219" s="246"/>
      <c r="AB219" s="246"/>
      <c r="AC219" s="246"/>
      <c r="AD219" s="246"/>
      <c r="AE219" s="246"/>
      <c r="AF219" s="246"/>
      <c r="AG219" s="246"/>
      <c r="AH219" s="246"/>
      <c r="AI219" s="230"/>
      <c r="AJ219" s="246"/>
      <c r="AK219" s="246"/>
      <c r="AL219" s="246"/>
      <c r="AM219" s="246"/>
      <c r="AN219" s="246"/>
      <c r="AO219" s="246"/>
      <c r="AP219" s="246"/>
      <c r="AQ219" s="246"/>
      <c r="AR219" s="230"/>
      <c r="AS219" s="246"/>
      <c r="AT219" s="246"/>
      <c r="AU219" s="246"/>
      <c r="AV219" s="246"/>
      <c r="AW219" s="246"/>
      <c r="AX219" s="246"/>
      <c r="AY219" s="246"/>
      <c r="AZ219" s="387"/>
      <c r="BA219" s="246"/>
      <c r="BB219" s="246"/>
      <c r="BC219" s="246"/>
      <c r="BD219" s="246"/>
      <c r="BE219" s="246"/>
      <c r="BF219" s="246"/>
      <c r="BG219" s="387"/>
    </row>
    <row r="220" spans="1:59" s="197" customFormat="1" ht="12" customHeight="1">
      <c r="A220" s="217"/>
      <c r="B220" s="218"/>
      <c r="C220" s="393"/>
      <c r="D220" s="246"/>
      <c r="E220" s="246"/>
      <c r="F220" s="246"/>
      <c r="G220" s="246"/>
      <c r="H220" s="246"/>
      <c r="I220" s="246"/>
      <c r="J220" s="246"/>
      <c r="K220" s="246"/>
      <c r="L220" s="246"/>
      <c r="M220" s="246"/>
      <c r="N220" s="246"/>
      <c r="O220" s="246"/>
      <c r="P220" s="246"/>
      <c r="Q220" s="246"/>
      <c r="R220" s="246"/>
      <c r="S220" s="246"/>
      <c r="T220" s="246"/>
      <c r="U220" s="246"/>
      <c r="V220" s="246"/>
      <c r="W220" s="246"/>
      <c r="X220" s="246"/>
      <c r="Y220" s="246"/>
      <c r="Z220" s="230"/>
      <c r="AA220" s="246"/>
      <c r="AB220" s="246"/>
      <c r="AC220" s="246"/>
      <c r="AD220" s="246"/>
      <c r="AE220" s="246"/>
      <c r="AF220" s="246"/>
      <c r="AG220" s="246"/>
      <c r="AH220" s="246"/>
      <c r="AI220" s="230"/>
      <c r="AJ220" s="246"/>
      <c r="AK220" s="246"/>
      <c r="AL220" s="246"/>
      <c r="AM220" s="246"/>
      <c r="AN220" s="246"/>
      <c r="AO220" s="246"/>
      <c r="AP220" s="246"/>
      <c r="AQ220" s="246"/>
      <c r="AR220" s="230"/>
      <c r="AS220" s="246"/>
      <c r="AT220" s="246"/>
      <c r="AU220" s="246"/>
      <c r="AV220" s="246"/>
      <c r="AW220" s="246"/>
      <c r="AX220" s="246"/>
      <c r="AY220" s="246"/>
      <c r="AZ220" s="387"/>
      <c r="BA220" s="246"/>
      <c r="BB220" s="246"/>
      <c r="BC220" s="246"/>
      <c r="BD220" s="246"/>
      <c r="BE220" s="246"/>
      <c r="BF220" s="246"/>
      <c r="BG220" s="387"/>
    </row>
    <row r="221" spans="1:59" s="197" customFormat="1" ht="12" customHeight="1">
      <c r="A221" s="217"/>
      <c r="B221" s="218"/>
      <c r="C221" s="393"/>
      <c r="D221" s="246"/>
      <c r="E221" s="246"/>
      <c r="F221" s="246"/>
      <c r="G221" s="246"/>
      <c r="H221" s="246"/>
      <c r="I221" s="246"/>
      <c r="J221" s="246"/>
      <c r="K221" s="246"/>
      <c r="L221" s="246"/>
      <c r="M221" s="246"/>
      <c r="N221" s="246"/>
      <c r="O221" s="246"/>
      <c r="P221" s="246"/>
      <c r="Q221" s="246"/>
      <c r="R221" s="246"/>
      <c r="S221" s="246"/>
      <c r="T221" s="246"/>
      <c r="U221" s="246"/>
      <c r="V221" s="246"/>
      <c r="W221" s="246"/>
      <c r="X221" s="246"/>
      <c r="Y221" s="246"/>
      <c r="Z221" s="230"/>
      <c r="AA221" s="246"/>
      <c r="AB221" s="246"/>
      <c r="AC221" s="246"/>
      <c r="AD221" s="246"/>
      <c r="AE221" s="246"/>
      <c r="AF221" s="246"/>
      <c r="AG221" s="246"/>
      <c r="AH221" s="246"/>
      <c r="AI221" s="230"/>
      <c r="AJ221" s="246"/>
      <c r="AK221" s="246"/>
      <c r="AL221" s="246"/>
      <c r="AM221" s="246"/>
      <c r="AN221" s="246"/>
      <c r="AO221" s="246"/>
      <c r="AP221" s="246"/>
      <c r="AQ221" s="246"/>
      <c r="AR221" s="230"/>
      <c r="AS221" s="246"/>
      <c r="AT221" s="246"/>
      <c r="AU221" s="246"/>
      <c r="AV221" s="246"/>
      <c r="AW221" s="246"/>
      <c r="AX221" s="246"/>
      <c r="AY221" s="246"/>
      <c r="AZ221" s="387"/>
      <c r="BA221" s="246"/>
      <c r="BB221" s="246"/>
      <c r="BC221" s="246"/>
      <c r="BD221" s="246"/>
      <c r="BE221" s="246"/>
      <c r="BF221" s="246"/>
      <c r="BG221" s="387"/>
    </row>
    <row r="222" spans="1:59" s="197" customFormat="1" ht="12" customHeight="1">
      <c r="A222" s="217"/>
      <c r="B222" s="218"/>
      <c r="C222" s="393"/>
      <c r="D222" s="246"/>
      <c r="E222" s="246"/>
      <c r="F222" s="246"/>
      <c r="G222" s="246"/>
      <c r="H222" s="246"/>
      <c r="I222" s="246"/>
      <c r="J222" s="246"/>
      <c r="K222" s="246"/>
      <c r="L222" s="246"/>
      <c r="M222" s="246"/>
      <c r="N222" s="246"/>
      <c r="O222" s="246"/>
      <c r="P222" s="246"/>
      <c r="Q222" s="246"/>
      <c r="R222" s="246"/>
      <c r="S222" s="246"/>
      <c r="T222" s="246"/>
      <c r="U222" s="246"/>
      <c r="V222" s="246"/>
      <c r="W222" s="246"/>
      <c r="X222" s="246"/>
      <c r="Y222" s="246"/>
      <c r="Z222" s="230"/>
      <c r="AA222" s="246"/>
      <c r="AB222" s="246"/>
      <c r="AC222" s="246"/>
      <c r="AD222" s="246"/>
      <c r="AE222" s="246"/>
      <c r="AF222" s="246"/>
      <c r="AG222" s="246"/>
      <c r="AH222" s="246"/>
      <c r="AI222" s="230"/>
      <c r="AJ222" s="246"/>
      <c r="AK222" s="246"/>
      <c r="AL222" s="246"/>
      <c r="AM222" s="246"/>
      <c r="AN222" s="246"/>
      <c r="AO222" s="246"/>
      <c r="AP222" s="246"/>
      <c r="AQ222" s="246"/>
      <c r="AR222" s="230"/>
      <c r="AS222" s="246"/>
      <c r="AT222" s="246"/>
      <c r="AU222" s="246"/>
      <c r="AV222" s="246"/>
      <c r="AW222" s="246"/>
      <c r="AX222" s="246"/>
      <c r="AY222" s="246"/>
      <c r="AZ222" s="387"/>
      <c r="BA222" s="246"/>
      <c r="BB222" s="246"/>
      <c r="BC222" s="246"/>
      <c r="BD222" s="246"/>
      <c r="BE222" s="246"/>
      <c r="BF222" s="246"/>
      <c r="BG222" s="387"/>
    </row>
    <row r="223" spans="1:59" s="197" customFormat="1" ht="12" customHeight="1">
      <c r="A223" s="217"/>
      <c r="B223" s="218"/>
      <c r="C223" s="393"/>
      <c r="D223" s="246"/>
      <c r="E223" s="246"/>
      <c r="F223" s="246"/>
      <c r="G223" s="246"/>
      <c r="H223" s="246"/>
      <c r="I223" s="246"/>
      <c r="J223" s="246"/>
      <c r="K223" s="246"/>
      <c r="L223" s="246"/>
      <c r="M223" s="246"/>
      <c r="N223" s="246"/>
      <c r="O223" s="246"/>
      <c r="P223" s="246"/>
      <c r="Q223" s="246"/>
      <c r="R223" s="246"/>
      <c r="S223" s="246"/>
      <c r="T223" s="246"/>
      <c r="U223" s="246"/>
      <c r="V223" s="246"/>
      <c r="W223" s="246"/>
      <c r="X223" s="246"/>
      <c r="Y223" s="246"/>
      <c r="Z223" s="230"/>
      <c r="AA223" s="246"/>
      <c r="AB223" s="246"/>
      <c r="AC223" s="246"/>
      <c r="AD223" s="246"/>
      <c r="AE223" s="246"/>
      <c r="AF223" s="246"/>
      <c r="AG223" s="246"/>
      <c r="AH223" s="246"/>
      <c r="AI223" s="230"/>
      <c r="AJ223" s="246"/>
      <c r="AK223" s="246"/>
      <c r="AL223" s="246"/>
      <c r="AM223" s="246"/>
      <c r="AN223" s="246"/>
      <c r="AO223" s="246"/>
      <c r="AP223" s="246"/>
      <c r="AQ223" s="246"/>
      <c r="AR223" s="230"/>
      <c r="AS223" s="246"/>
      <c r="AT223" s="246"/>
      <c r="AU223" s="246"/>
      <c r="AV223" s="246"/>
      <c r="AW223" s="246"/>
      <c r="AX223" s="246"/>
      <c r="AY223" s="246"/>
      <c r="AZ223" s="387"/>
      <c r="BA223" s="246"/>
      <c r="BB223" s="246"/>
      <c r="BC223" s="246"/>
      <c r="BD223" s="246"/>
      <c r="BE223" s="246"/>
      <c r="BF223" s="246"/>
      <c r="BG223" s="387"/>
    </row>
    <row r="224" spans="1:59" s="197" customFormat="1" ht="12" customHeight="1">
      <c r="A224" s="217"/>
      <c r="B224" s="218"/>
      <c r="C224" s="393"/>
      <c r="D224" s="246"/>
      <c r="E224" s="246"/>
      <c r="F224" s="246"/>
      <c r="G224" s="246"/>
      <c r="H224" s="246"/>
      <c r="I224" s="246"/>
      <c r="J224" s="246"/>
      <c r="K224" s="246"/>
      <c r="L224" s="246"/>
      <c r="M224" s="246"/>
      <c r="N224" s="246"/>
      <c r="O224" s="246"/>
      <c r="P224" s="246"/>
      <c r="Q224" s="246"/>
      <c r="R224" s="246"/>
      <c r="S224" s="246"/>
      <c r="T224" s="246"/>
      <c r="U224" s="246"/>
      <c r="V224" s="246"/>
      <c r="W224" s="246"/>
      <c r="X224" s="246"/>
      <c r="Y224" s="246"/>
      <c r="Z224" s="230"/>
      <c r="AA224" s="246"/>
      <c r="AB224" s="246"/>
      <c r="AC224" s="246"/>
      <c r="AD224" s="246"/>
      <c r="AE224" s="246"/>
      <c r="AF224" s="246"/>
      <c r="AG224" s="246"/>
      <c r="AH224" s="246"/>
      <c r="AI224" s="230"/>
      <c r="AJ224" s="246"/>
      <c r="AK224" s="246"/>
      <c r="AL224" s="246"/>
      <c r="AM224" s="246"/>
      <c r="AN224" s="246"/>
      <c r="AO224" s="246"/>
      <c r="AP224" s="246"/>
      <c r="AQ224" s="246"/>
      <c r="AR224" s="230"/>
      <c r="AS224" s="246"/>
      <c r="AT224" s="246"/>
      <c r="AU224" s="246"/>
      <c r="AV224" s="246"/>
      <c r="AW224" s="246"/>
      <c r="AX224" s="246"/>
      <c r="AY224" s="246"/>
      <c r="AZ224" s="387"/>
      <c r="BA224" s="246"/>
      <c r="BB224" s="246"/>
      <c r="BC224" s="246"/>
      <c r="BD224" s="246"/>
      <c r="BE224" s="246"/>
      <c r="BF224" s="246"/>
      <c r="BG224" s="387"/>
    </row>
    <row r="225" spans="1:59" s="197" customFormat="1" ht="12" customHeight="1">
      <c r="A225" s="217"/>
      <c r="B225" s="218"/>
      <c r="C225" s="393"/>
      <c r="D225" s="246"/>
      <c r="E225" s="246"/>
      <c r="F225" s="246"/>
      <c r="G225" s="246"/>
      <c r="H225" s="246"/>
      <c r="I225" s="246"/>
      <c r="J225" s="246"/>
      <c r="K225" s="246"/>
      <c r="L225" s="246"/>
      <c r="M225" s="246"/>
      <c r="N225" s="246"/>
      <c r="O225" s="246"/>
      <c r="P225" s="246"/>
      <c r="Q225" s="246"/>
      <c r="R225" s="246"/>
      <c r="S225" s="246"/>
      <c r="T225" s="246"/>
      <c r="U225" s="246"/>
      <c r="V225" s="246"/>
      <c r="W225" s="246"/>
      <c r="X225" s="246"/>
      <c r="Y225" s="246"/>
      <c r="Z225" s="230"/>
      <c r="AA225" s="246"/>
      <c r="AB225" s="246"/>
      <c r="AC225" s="246"/>
      <c r="AD225" s="246"/>
      <c r="AE225" s="246"/>
      <c r="AF225" s="246"/>
      <c r="AG225" s="246"/>
      <c r="AH225" s="246"/>
      <c r="AI225" s="230"/>
      <c r="AJ225" s="246"/>
      <c r="AK225" s="246"/>
      <c r="AL225" s="246"/>
      <c r="AM225" s="246"/>
      <c r="AN225" s="246"/>
      <c r="AO225" s="246"/>
      <c r="AP225" s="246"/>
      <c r="AQ225" s="246"/>
      <c r="AR225" s="230"/>
      <c r="AS225" s="246"/>
      <c r="AT225" s="246"/>
      <c r="AU225" s="246"/>
      <c r="AV225" s="246"/>
      <c r="AW225" s="246"/>
      <c r="AX225" s="246"/>
      <c r="AY225" s="246"/>
      <c r="AZ225" s="387"/>
      <c r="BA225" s="246"/>
      <c r="BB225" s="246"/>
      <c r="BC225" s="246"/>
      <c r="BD225" s="246"/>
      <c r="BE225" s="246"/>
      <c r="BF225" s="246"/>
      <c r="BG225" s="387"/>
    </row>
    <row r="226" spans="1:59" s="197" customFormat="1" ht="12" customHeight="1">
      <c r="A226" s="217"/>
      <c r="B226" s="218"/>
      <c r="C226" s="393"/>
      <c r="D226" s="246"/>
      <c r="E226" s="246"/>
      <c r="F226" s="246"/>
      <c r="G226" s="246"/>
      <c r="H226" s="246"/>
      <c r="I226" s="246"/>
      <c r="J226" s="246"/>
      <c r="K226" s="246"/>
      <c r="L226" s="246"/>
      <c r="M226" s="246"/>
      <c r="N226" s="246"/>
      <c r="O226" s="246"/>
      <c r="P226" s="246"/>
      <c r="Q226" s="246"/>
      <c r="R226" s="246"/>
      <c r="S226" s="246"/>
      <c r="T226" s="246"/>
      <c r="U226" s="246"/>
      <c r="V226" s="246"/>
      <c r="W226" s="246"/>
      <c r="X226" s="246"/>
      <c r="Y226" s="246"/>
      <c r="Z226" s="230"/>
      <c r="AA226" s="246"/>
      <c r="AB226" s="246"/>
      <c r="AC226" s="246"/>
      <c r="AD226" s="246"/>
      <c r="AE226" s="246"/>
      <c r="AF226" s="246"/>
      <c r="AG226" s="246"/>
      <c r="AH226" s="246"/>
      <c r="AI226" s="230"/>
      <c r="AJ226" s="246"/>
      <c r="AK226" s="246"/>
      <c r="AL226" s="246"/>
      <c r="AM226" s="246"/>
      <c r="AN226" s="246"/>
      <c r="AO226" s="246"/>
      <c r="AP226" s="246"/>
      <c r="AQ226" s="246"/>
      <c r="AR226" s="230"/>
      <c r="AS226" s="246"/>
      <c r="AT226" s="246"/>
      <c r="AU226" s="246"/>
      <c r="AV226" s="246"/>
      <c r="AW226" s="246"/>
      <c r="AX226" s="246"/>
      <c r="AY226" s="246"/>
      <c r="AZ226" s="387"/>
      <c r="BA226" s="246"/>
      <c r="BB226" s="246"/>
      <c r="BC226" s="246"/>
      <c r="BD226" s="246"/>
      <c r="BE226" s="246"/>
      <c r="BF226" s="246"/>
      <c r="BG226" s="387"/>
    </row>
    <row r="227" spans="1:59" s="197" customFormat="1" ht="12" customHeight="1">
      <c r="A227" s="217"/>
      <c r="B227" s="218"/>
      <c r="C227" s="393"/>
      <c r="D227" s="246"/>
      <c r="E227" s="246"/>
      <c r="F227" s="246"/>
      <c r="G227" s="246"/>
      <c r="H227" s="246"/>
      <c r="I227" s="246"/>
      <c r="J227" s="246"/>
      <c r="K227" s="246"/>
      <c r="L227" s="246"/>
      <c r="M227" s="246"/>
      <c r="N227" s="246"/>
      <c r="O227" s="246"/>
      <c r="P227" s="246"/>
      <c r="Q227" s="246"/>
      <c r="R227" s="246"/>
      <c r="S227" s="246"/>
      <c r="T227" s="246"/>
      <c r="U227" s="246"/>
      <c r="V227" s="246"/>
      <c r="W227" s="246"/>
      <c r="X227" s="246"/>
      <c r="Y227" s="246"/>
      <c r="Z227" s="230"/>
      <c r="AA227" s="246"/>
      <c r="AB227" s="246"/>
      <c r="AC227" s="246"/>
      <c r="AD227" s="246"/>
      <c r="AE227" s="246"/>
      <c r="AF227" s="246"/>
      <c r="AG227" s="246"/>
      <c r="AH227" s="246"/>
      <c r="AI227" s="230"/>
      <c r="AJ227" s="246"/>
      <c r="AK227" s="246"/>
      <c r="AL227" s="246"/>
      <c r="AM227" s="246"/>
      <c r="AN227" s="246"/>
      <c r="AO227" s="246"/>
      <c r="AP227" s="246"/>
      <c r="AQ227" s="246"/>
      <c r="AR227" s="230"/>
      <c r="AS227" s="246"/>
      <c r="AT227" s="246"/>
      <c r="AU227" s="246"/>
      <c r="AV227" s="246"/>
      <c r="AW227" s="246"/>
      <c r="AX227" s="246"/>
      <c r="AY227" s="246"/>
      <c r="AZ227" s="387"/>
      <c r="BA227" s="246"/>
      <c r="BB227" s="246"/>
      <c r="BC227" s="246"/>
      <c r="BD227" s="246"/>
      <c r="BE227" s="246"/>
      <c r="BF227" s="246"/>
      <c r="BG227" s="387"/>
    </row>
    <row r="228" spans="1:59" s="197" customFormat="1" ht="12" customHeight="1"/>
    <row r="229" spans="1:59" s="197" customFormat="1" ht="12" customHeight="1"/>
    <row r="230" spans="1:59" s="197" customFormat="1" ht="12" customHeight="1"/>
    <row r="231" spans="1:59" s="197" customFormat="1" ht="12" customHeight="1">
      <c r="C231" s="590"/>
    </row>
    <row r="232" spans="1:59" s="197" customFormat="1" ht="23.25" customHeight="1">
      <c r="C232" s="417"/>
      <c r="D232" s="665"/>
      <c r="E232" s="665"/>
      <c r="F232" s="665"/>
      <c r="G232" s="665"/>
      <c r="H232" s="665"/>
      <c r="I232" s="665"/>
      <c r="J232" s="665"/>
      <c r="K232" s="665"/>
      <c r="L232" s="665"/>
      <c r="M232" s="665"/>
      <c r="N232" s="665"/>
      <c r="O232" s="665"/>
      <c r="P232" s="665"/>
      <c r="Q232" s="665"/>
      <c r="R232" s="665"/>
      <c r="S232" s="665"/>
      <c r="T232" s="665"/>
      <c r="U232" s="665"/>
      <c r="V232" s="665"/>
      <c r="W232" s="665"/>
      <c r="X232" s="665"/>
      <c r="Y232" s="665"/>
      <c r="Z232" s="417"/>
      <c r="AA232" s="665"/>
      <c r="AB232" s="665"/>
      <c r="AC232" s="665"/>
      <c r="AD232" s="665"/>
      <c r="AE232" s="665"/>
      <c r="AF232" s="665"/>
      <c r="AG232" s="665"/>
      <c r="AH232" s="665"/>
      <c r="AI232" s="417"/>
      <c r="AJ232" s="665"/>
      <c r="AK232" s="665"/>
      <c r="AL232" s="665"/>
      <c r="AM232" s="665"/>
      <c r="AN232" s="665"/>
      <c r="AO232" s="665"/>
      <c r="AP232" s="665"/>
      <c r="AQ232" s="665"/>
      <c r="AR232" s="417"/>
      <c r="AS232" s="665"/>
      <c r="AT232" s="665"/>
      <c r="AU232" s="665"/>
      <c r="AV232" s="665"/>
      <c r="AW232" s="665"/>
      <c r="AX232" s="665"/>
      <c r="AY232" s="665"/>
      <c r="AZ232" s="417"/>
      <c r="BA232" s="665"/>
      <c r="BB232" s="665"/>
      <c r="BC232" s="665"/>
      <c r="BD232" s="665"/>
      <c r="BE232" s="665"/>
      <c r="BF232" s="665"/>
      <c r="BG232" s="417"/>
    </row>
    <row r="233" spans="1:59" s="197" customFormat="1" ht="12" customHeight="1">
      <c r="C233" s="393"/>
      <c r="D233" s="592"/>
      <c r="E233" s="592"/>
      <c r="F233" s="592"/>
      <c r="G233" s="592"/>
      <c r="H233" s="592"/>
      <c r="I233" s="592"/>
      <c r="J233" s="592"/>
      <c r="K233" s="592"/>
      <c r="L233" s="592"/>
      <c r="M233" s="592"/>
      <c r="N233" s="592"/>
      <c r="O233" s="592"/>
      <c r="P233" s="592"/>
      <c r="Q233" s="592"/>
      <c r="R233" s="414"/>
      <c r="S233" s="414"/>
      <c r="T233" s="414"/>
      <c r="U233" s="414"/>
      <c r="V233" s="414"/>
      <c r="W233" s="414"/>
      <c r="X233" s="414"/>
      <c r="Y233" s="414"/>
      <c r="Z233" s="414"/>
      <c r="AA233" s="414"/>
      <c r="AB233" s="414"/>
      <c r="AC233" s="414"/>
      <c r="AD233" s="414"/>
      <c r="AE233" s="414"/>
      <c r="AF233" s="414"/>
      <c r="AG233" s="414"/>
      <c r="AH233" s="414"/>
      <c r="AI233" s="414"/>
      <c r="AJ233" s="414"/>
      <c r="AK233" s="414"/>
      <c r="AL233" s="414"/>
      <c r="AM233" s="414"/>
      <c r="AN233" s="414"/>
      <c r="AO233" s="414"/>
      <c r="AP233" s="414"/>
      <c r="AQ233" s="414"/>
      <c r="AR233" s="414"/>
      <c r="AS233" s="414"/>
      <c r="AT233" s="414"/>
      <c r="AU233" s="414"/>
      <c r="AV233" s="414"/>
      <c r="AW233" s="414"/>
      <c r="AX233" s="414"/>
      <c r="AY233" s="414"/>
      <c r="AZ233" s="591"/>
      <c r="BA233" s="414"/>
      <c r="BB233" s="414"/>
      <c r="BC233" s="414"/>
      <c r="BD233" s="414"/>
      <c r="BE233" s="414"/>
      <c r="BF233" s="414"/>
      <c r="BG233" s="414"/>
    </row>
    <row r="234" spans="1:59" s="197" customFormat="1" ht="12" customHeight="1">
      <c r="C234" s="393"/>
      <c r="D234" s="246"/>
      <c r="E234" s="246"/>
      <c r="F234" s="246"/>
      <c r="G234" s="246"/>
      <c r="H234" s="246"/>
      <c r="I234" s="246"/>
      <c r="J234" s="246"/>
      <c r="K234" s="246"/>
      <c r="L234" s="246"/>
      <c r="M234" s="246"/>
      <c r="N234" s="246"/>
      <c r="O234" s="246"/>
      <c r="P234" s="246"/>
      <c r="Q234" s="246"/>
      <c r="R234" s="246"/>
      <c r="S234" s="246"/>
      <c r="T234" s="246"/>
      <c r="U234" s="246"/>
      <c r="V234" s="246"/>
      <c r="W234" s="246"/>
      <c r="X234" s="246"/>
      <c r="Y234" s="246"/>
      <c r="Z234" s="387"/>
      <c r="AA234" s="246"/>
      <c r="AB234" s="246"/>
      <c r="AC234" s="246"/>
      <c r="AD234" s="246"/>
      <c r="AE234" s="246"/>
      <c r="AF234" s="246"/>
      <c r="AG234" s="246"/>
      <c r="AH234" s="246"/>
      <c r="AI234" s="387"/>
      <c r="AJ234" s="246"/>
      <c r="AK234" s="246"/>
      <c r="AL234" s="246"/>
      <c r="AM234" s="246"/>
      <c r="AN234" s="246"/>
      <c r="AO234" s="246"/>
      <c r="AP234" s="246"/>
      <c r="AQ234" s="246"/>
      <c r="AR234" s="387"/>
      <c r="AS234" s="246"/>
      <c r="AT234" s="246"/>
      <c r="AU234" s="246"/>
      <c r="AV234" s="246"/>
      <c r="AW234" s="246"/>
      <c r="AX234" s="246"/>
      <c r="AY234" s="246"/>
      <c r="AZ234" s="387"/>
      <c r="BA234" s="246"/>
      <c r="BB234" s="246"/>
      <c r="BC234" s="246"/>
      <c r="BD234" s="246"/>
      <c r="BE234" s="246"/>
      <c r="BF234" s="246"/>
      <c r="BG234" s="387"/>
    </row>
    <row r="235" spans="1:59" s="197" customFormat="1" ht="12" customHeight="1">
      <c r="C235" s="393"/>
      <c r="D235" s="246"/>
      <c r="E235" s="246"/>
      <c r="F235" s="246"/>
      <c r="G235" s="246"/>
      <c r="H235" s="246"/>
      <c r="I235" s="246"/>
      <c r="J235" s="246"/>
      <c r="K235" s="246"/>
      <c r="L235" s="246"/>
      <c r="M235" s="246"/>
      <c r="N235" s="246"/>
      <c r="O235" s="246"/>
      <c r="P235" s="246"/>
      <c r="Q235" s="246"/>
      <c r="R235" s="246"/>
      <c r="S235" s="246"/>
      <c r="T235" s="246"/>
      <c r="U235" s="246"/>
      <c r="V235" s="246"/>
      <c r="W235" s="246"/>
      <c r="X235" s="246"/>
      <c r="Y235" s="246"/>
      <c r="Z235" s="230"/>
      <c r="AA235" s="246"/>
      <c r="AB235" s="246"/>
      <c r="AC235" s="246"/>
      <c r="AD235" s="246"/>
      <c r="AE235" s="246"/>
      <c r="AF235" s="246"/>
      <c r="AG235" s="246"/>
      <c r="AH235" s="246"/>
      <c r="AI235" s="230"/>
      <c r="AJ235" s="246"/>
      <c r="AK235" s="246"/>
      <c r="AL235" s="246"/>
      <c r="AM235" s="246"/>
      <c r="AN235" s="246"/>
      <c r="AO235" s="246"/>
      <c r="AP235" s="246"/>
      <c r="AQ235" s="246"/>
      <c r="AR235" s="230"/>
      <c r="AS235" s="246"/>
      <c r="AT235" s="246"/>
      <c r="AU235" s="246"/>
      <c r="AV235" s="246"/>
      <c r="AW235" s="246"/>
      <c r="AX235" s="246"/>
      <c r="AY235" s="246"/>
      <c r="AZ235" s="387"/>
      <c r="BA235" s="246"/>
      <c r="BB235" s="246"/>
      <c r="BC235" s="246"/>
      <c r="BD235" s="246"/>
      <c r="BE235" s="246"/>
      <c r="BF235" s="246"/>
      <c r="BG235" s="387"/>
    </row>
    <row r="236" spans="1:59" s="197" customFormat="1" ht="12" customHeight="1">
      <c r="C236" s="393"/>
      <c r="D236" s="246"/>
      <c r="E236" s="246"/>
      <c r="F236" s="246"/>
      <c r="G236" s="246"/>
      <c r="H236" s="246"/>
      <c r="I236" s="246"/>
      <c r="J236" s="246"/>
      <c r="K236" s="246"/>
      <c r="L236" s="246"/>
      <c r="M236" s="246"/>
      <c r="N236" s="246"/>
      <c r="O236" s="246"/>
      <c r="P236" s="246"/>
      <c r="Q236" s="246"/>
      <c r="R236" s="246"/>
      <c r="S236" s="246"/>
      <c r="T236" s="246"/>
      <c r="U236" s="246"/>
      <c r="V236" s="246"/>
      <c r="W236" s="246"/>
      <c r="X236" s="246"/>
      <c r="Y236" s="246"/>
      <c r="Z236" s="230"/>
      <c r="AA236" s="246"/>
      <c r="AB236" s="246"/>
      <c r="AC236" s="246"/>
      <c r="AD236" s="246"/>
      <c r="AE236" s="246"/>
      <c r="AF236" s="246"/>
      <c r="AG236" s="246"/>
      <c r="AH236" s="246"/>
      <c r="AI236" s="230"/>
      <c r="AJ236" s="246"/>
      <c r="AK236" s="246"/>
      <c r="AL236" s="246"/>
      <c r="AM236" s="246"/>
      <c r="AN236" s="246"/>
      <c r="AO236" s="246"/>
      <c r="AP236" s="246"/>
      <c r="AQ236" s="246"/>
      <c r="AR236" s="230"/>
      <c r="AS236" s="246"/>
      <c r="AT236" s="246"/>
      <c r="AU236" s="246"/>
      <c r="AV236" s="246"/>
      <c r="AW236" s="246"/>
      <c r="AX236" s="246"/>
      <c r="AY236" s="246"/>
      <c r="AZ236" s="387"/>
      <c r="BA236" s="246"/>
      <c r="BB236" s="246"/>
      <c r="BC236" s="246"/>
      <c r="BD236" s="246"/>
      <c r="BE236" s="246"/>
      <c r="BF236" s="246"/>
      <c r="BG236" s="387"/>
    </row>
    <row r="237" spans="1:59" s="197" customFormat="1" ht="12" customHeight="1">
      <c r="C237" s="393"/>
      <c r="D237" s="246"/>
      <c r="E237" s="246"/>
      <c r="F237" s="246"/>
      <c r="G237" s="246"/>
      <c r="H237" s="246"/>
      <c r="I237" s="246"/>
      <c r="J237" s="246"/>
      <c r="K237" s="246"/>
      <c r="L237" s="246"/>
      <c r="M237" s="246"/>
      <c r="N237" s="246"/>
      <c r="O237" s="246"/>
      <c r="P237" s="246"/>
      <c r="Q237" s="246"/>
      <c r="R237" s="246"/>
      <c r="S237" s="246"/>
      <c r="T237" s="246"/>
      <c r="U237" s="246"/>
      <c r="V237" s="246"/>
      <c r="W237" s="246"/>
      <c r="X237" s="246"/>
      <c r="Y237" s="246"/>
      <c r="Z237" s="230"/>
      <c r="AA237" s="246"/>
      <c r="AB237" s="246"/>
      <c r="AC237" s="246"/>
      <c r="AD237" s="246"/>
      <c r="AE237" s="246"/>
      <c r="AF237" s="246"/>
      <c r="AG237" s="246"/>
      <c r="AH237" s="246"/>
      <c r="AI237" s="230"/>
      <c r="AJ237" s="246"/>
      <c r="AK237" s="246"/>
      <c r="AL237" s="246"/>
      <c r="AM237" s="246"/>
      <c r="AN237" s="246"/>
      <c r="AO237" s="246"/>
      <c r="AP237" s="246"/>
      <c r="AQ237" s="246"/>
      <c r="AR237" s="230"/>
      <c r="AS237" s="246"/>
      <c r="AT237" s="246"/>
      <c r="AU237" s="246"/>
      <c r="AV237" s="246"/>
      <c r="AW237" s="246"/>
      <c r="AX237" s="246"/>
      <c r="AY237" s="246"/>
      <c r="AZ237" s="387"/>
      <c r="BA237" s="246"/>
      <c r="BB237" s="246"/>
      <c r="BC237" s="246"/>
      <c r="BD237" s="246"/>
      <c r="BE237" s="246"/>
      <c r="BF237" s="246"/>
      <c r="BG237" s="387"/>
    </row>
    <row r="238" spans="1:59" s="197" customFormat="1" ht="12" customHeight="1">
      <c r="C238" s="393"/>
      <c r="D238" s="246"/>
      <c r="E238" s="246"/>
      <c r="F238" s="246"/>
      <c r="G238" s="246"/>
      <c r="H238" s="246"/>
      <c r="I238" s="246"/>
      <c r="J238" s="246"/>
      <c r="K238" s="246"/>
      <c r="L238" s="246"/>
      <c r="M238" s="246"/>
      <c r="N238" s="246"/>
      <c r="O238" s="246"/>
      <c r="P238" s="246"/>
      <c r="Q238" s="246"/>
      <c r="R238" s="246"/>
      <c r="S238" s="246"/>
      <c r="T238" s="246"/>
      <c r="U238" s="246"/>
      <c r="V238" s="246"/>
      <c r="W238" s="246"/>
      <c r="X238" s="246"/>
      <c r="Y238" s="246"/>
      <c r="Z238" s="230"/>
      <c r="AA238" s="246"/>
      <c r="AB238" s="246"/>
      <c r="AC238" s="246"/>
      <c r="AD238" s="246"/>
      <c r="AE238" s="246"/>
      <c r="AF238" s="246"/>
      <c r="AG238" s="246"/>
      <c r="AH238" s="246"/>
      <c r="AI238" s="230"/>
      <c r="AJ238" s="246"/>
      <c r="AK238" s="246"/>
      <c r="AL238" s="246"/>
      <c r="AM238" s="246"/>
      <c r="AN238" s="246"/>
      <c r="AO238" s="246"/>
      <c r="AP238" s="246"/>
      <c r="AQ238" s="246"/>
      <c r="AR238" s="230"/>
      <c r="AS238" s="246"/>
      <c r="AT238" s="246"/>
      <c r="AU238" s="246"/>
      <c r="AV238" s="246"/>
      <c r="AW238" s="246"/>
      <c r="AX238" s="246"/>
      <c r="AY238" s="246"/>
      <c r="AZ238" s="387"/>
      <c r="BA238" s="246"/>
      <c r="BB238" s="246"/>
      <c r="BC238" s="246"/>
      <c r="BD238" s="246"/>
      <c r="BE238" s="246"/>
      <c r="BF238" s="246"/>
      <c r="BG238" s="387"/>
    </row>
    <row r="239" spans="1:59" s="197" customFormat="1" ht="12" customHeight="1">
      <c r="C239" s="393"/>
      <c r="D239" s="246"/>
      <c r="E239" s="246"/>
      <c r="F239" s="246"/>
      <c r="G239" s="246"/>
      <c r="H239" s="246"/>
      <c r="I239" s="246"/>
      <c r="J239" s="246"/>
      <c r="K239" s="246"/>
      <c r="L239" s="246"/>
      <c r="M239" s="246"/>
      <c r="N239" s="246"/>
      <c r="O239" s="246"/>
      <c r="P239" s="246"/>
      <c r="Q239" s="246"/>
      <c r="R239" s="246"/>
      <c r="S239" s="246"/>
      <c r="T239" s="246"/>
      <c r="U239" s="246"/>
      <c r="V239" s="246"/>
      <c r="W239" s="246"/>
      <c r="X239" s="246"/>
      <c r="Y239" s="246"/>
      <c r="Z239" s="230"/>
      <c r="AA239" s="246"/>
      <c r="AB239" s="246"/>
      <c r="AC239" s="246"/>
      <c r="AD239" s="246"/>
      <c r="AE239" s="246"/>
      <c r="AF239" s="246"/>
      <c r="AG239" s="246"/>
      <c r="AH239" s="246"/>
      <c r="AI239" s="230"/>
      <c r="AJ239" s="246"/>
      <c r="AK239" s="246"/>
      <c r="AL239" s="246"/>
      <c r="AM239" s="246"/>
      <c r="AN239" s="246"/>
      <c r="AO239" s="246"/>
      <c r="AP239" s="246"/>
      <c r="AQ239" s="246"/>
      <c r="AR239" s="230"/>
      <c r="AS239" s="246"/>
      <c r="AT239" s="246"/>
      <c r="AU239" s="246"/>
      <c r="AV239" s="246"/>
      <c r="AW239" s="246"/>
      <c r="AX239" s="246"/>
      <c r="AY239" s="246"/>
      <c r="AZ239" s="387"/>
      <c r="BA239" s="246"/>
      <c r="BB239" s="246"/>
      <c r="BC239" s="246"/>
      <c r="BD239" s="246"/>
      <c r="BE239" s="246"/>
      <c r="BF239" s="246"/>
      <c r="BG239" s="387"/>
    </row>
    <row r="240" spans="1:59" s="197" customFormat="1" ht="12" customHeight="1">
      <c r="C240" s="393"/>
      <c r="D240" s="246"/>
      <c r="E240" s="246"/>
      <c r="F240" s="246"/>
      <c r="G240" s="246"/>
      <c r="H240" s="246"/>
      <c r="I240" s="246"/>
      <c r="J240" s="246"/>
      <c r="K240" s="246"/>
      <c r="L240" s="246"/>
      <c r="M240" s="246"/>
      <c r="N240" s="246"/>
      <c r="O240" s="246"/>
      <c r="P240" s="246"/>
      <c r="Q240" s="246"/>
      <c r="R240" s="246"/>
      <c r="S240" s="246"/>
      <c r="T240" s="246"/>
      <c r="U240" s="246"/>
      <c r="V240" s="246"/>
      <c r="W240" s="246"/>
      <c r="X240" s="246"/>
      <c r="Y240" s="246"/>
      <c r="Z240" s="230"/>
      <c r="AA240" s="246"/>
      <c r="AB240" s="246"/>
      <c r="AC240" s="246"/>
      <c r="AD240" s="246"/>
      <c r="AE240" s="246"/>
      <c r="AF240" s="246"/>
      <c r="AG240" s="246"/>
      <c r="AH240" s="246"/>
      <c r="AI240" s="230"/>
      <c r="AJ240" s="246"/>
      <c r="AK240" s="246"/>
      <c r="AL240" s="246"/>
      <c r="AM240" s="246"/>
      <c r="AN240" s="246"/>
      <c r="AO240" s="246"/>
      <c r="AP240" s="246"/>
      <c r="AQ240" s="246"/>
      <c r="AR240" s="230"/>
      <c r="AS240" s="246"/>
      <c r="AT240" s="246"/>
      <c r="AU240" s="246"/>
      <c r="AV240" s="246"/>
      <c r="AW240" s="246"/>
      <c r="AX240" s="246"/>
      <c r="AY240" s="246"/>
      <c r="AZ240" s="387"/>
      <c r="BA240" s="246"/>
      <c r="BB240" s="246"/>
      <c r="BC240" s="246"/>
      <c r="BD240" s="246"/>
      <c r="BE240" s="246"/>
      <c r="BF240" s="246"/>
      <c r="BG240" s="387"/>
    </row>
    <row r="241" spans="3:59" s="197" customFormat="1" ht="12" customHeight="1">
      <c r="C241" s="393"/>
      <c r="D241" s="246"/>
      <c r="E241" s="246"/>
      <c r="F241" s="246"/>
      <c r="G241" s="246"/>
      <c r="H241" s="246"/>
      <c r="I241" s="246"/>
      <c r="J241" s="246"/>
      <c r="K241" s="246"/>
      <c r="L241" s="246"/>
      <c r="M241" s="246"/>
      <c r="N241" s="246"/>
      <c r="O241" s="246"/>
      <c r="P241" s="246"/>
      <c r="Q241" s="246"/>
      <c r="R241" s="246"/>
      <c r="S241" s="246"/>
      <c r="T241" s="246"/>
      <c r="U241" s="246"/>
      <c r="V241" s="246"/>
      <c r="W241" s="246"/>
      <c r="X241" s="246"/>
      <c r="Y241" s="246"/>
      <c r="Z241" s="230"/>
      <c r="AA241" s="246"/>
      <c r="AB241" s="246"/>
      <c r="AC241" s="246"/>
      <c r="AD241" s="246"/>
      <c r="AE241" s="246"/>
      <c r="AF241" s="246"/>
      <c r="AG241" s="246"/>
      <c r="AH241" s="246"/>
      <c r="AI241" s="230"/>
      <c r="AJ241" s="246"/>
      <c r="AK241" s="246"/>
      <c r="AL241" s="246"/>
      <c r="AM241" s="246"/>
      <c r="AN241" s="246"/>
      <c r="AO241" s="246"/>
      <c r="AP241" s="246"/>
      <c r="AQ241" s="246"/>
      <c r="AR241" s="230"/>
      <c r="AS241" s="246"/>
      <c r="AT241" s="246"/>
      <c r="AU241" s="246"/>
      <c r="AV241" s="246"/>
      <c r="AW241" s="246"/>
      <c r="AX241" s="246"/>
      <c r="AY241" s="246"/>
      <c r="AZ241" s="387"/>
      <c r="BA241" s="246"/>
      <c r="BB241" s="246"/>
      <c r="BC241" s="246"/>
      <c r="BD241" s="246"/>
      <c r="BE241" s="246"/>
      <c r="BF241" s="246"/>
      <c r="BG241" s="387"/>
    </row>
    <row r="242" spans="3:59" s="197" customFormat="1" ht="12" customHeight="1">
      <c r="C242" s="393"/>
      <c r="D242" s="246"/>
      <c r="E242" s="246"/>
      <c r="F242" s="246"/>
      <c r="G242" s="246"/>
      <c r="H242" s="246"/>
      <c r="I242" s="246"/>
      <c r="J242" s="246"/>
      <c r="K242" s="246"/>
      <c r="L242" s="246"/>
      <c r="M242" s="246"/>
      <c r="N242" s="246"/>
      <c r="O242" s="246"/>
      <c r="P242" s="246"/>
      <c r="Q242" s="246"/>
      <c r="R242" s="246"/>
      <c r="S242" s="246"/>
      <c r="T242" s="246"/>
      <c r="U242" s="246"/>
      <c r="V242" s="246"/>
      <c r="W242" s="246"/>
      <c r="X242" s="246"/>
      <c r="Y242" s="246"/>
      <c r="Z242" s="230"/>
      <c r="AA242" s="246"/>
      <c r="AB242" s="246"/>
      <c r="AC242" s="246"/>
      <c r="AD242" s="246"/>
      <c r="AE242" s="246"/>
      <c r="AF242" s="246"/>
      <c r="AG242" s="246"/>
      <c r="AH242" s="246"/>
      <c r="AI242" s="230"/>
      <c r="AJ242" s="246"/>
      <c r="AK242" s="246"/>
      <c r="AL242" s="246"/>
      <c r="AM242" s="246"/>
      <c r="AN242" s="246"/>
      <c r="AO242" s="246"/>
      <c r="AP242" s="246"/>
      <c r="AQ242" s="246"/>
      <c r="AR242" s="230"/>
      <c r="AS242" s="246"/>
      <c r="AT242" s="246"/>
      <c r="AU242" s="246"/>
      <c r="AV242" s="246"/>
      <c r="AW242" s="246"/>
      <c r="AX242" s="246"/>
      <c r="AY242" s="246"/>
      <c r="AZ242" s="387"/>
      <c r="BA242" s="246"/>
      <c r="BB242" s="246"/>
      <c r="BC242" s="246"/>
      <c r="BD242" s="246"/>
      <c r="BE242" s="246"/>
      <c r="BF242" s="246"/>
      <c r="BG242" s="387"/>
    </row>
    <row r="243" spans="3:59" s="197" customFormat="1" ht="12" customHeight="1">
      <c r="C243" s="393"/>
      <c r="D243" s="246"/>
      <c r="E243" s="246"/>
      <c r="F243" s="246"/>
      <c r="G243" s="246"/>
      <c r="H243" s="246"/>
      <c r="I243" s="246"/>
      <c r="J243" s="246"/>
      <c r="K243" s="246"/>
      <c r="L243" s="246"/>
      <c r="M243" s="246"/>
      <c r="N243" s="246"/>
      <c r="O243" s="246"/>
      <c r="P243" s="246"/>
      <c r="Q243" s="246"/>
      <c r="R243" s="246"/>
      <c r="S243" s="246"/>
      <c r="T243" s="246"/>
      <c r="U243" s="246"/>
      <c r="V243" s="246"/>
      <c r="W243" s="246"/>
      <c r="X243" s="246"/>
      <c r="Y243" s="246"/>
      <c r="Z243" s="230"/>
      <c r="AA243" s="246"/>
      <c r="AB243" s="246"/>
      <c r="AC243" s="246"/>
      <c r="AD243" s="246"/>
      <c r="AE243" s="246"/>
      <c r="AF243" s="246"/>
      <c r="AG243" s="246"/>
      <c r="AH243" s="246"/>
      <c r="AI243" s="230"/>
      <c r="AJ243" s="246"/>
      <c r="AK243" s="246"/>
      <c r="AL243" s="246"/>
      <c r="AM243" s="246"/>
      <c r="AN243" s="246"/>
      <c r="AO243" s="246"/>
      <c r="AP243" s="246"/>
      <c r="AQ243" s="246"/>
      <c r="AR243" s="230"/>
      <c r="AS243" s="246"/>
      <c r="AT243" s="246"/>
      <c r="AU243" s="246"/>
      <c r="AV243" s="246"/>
      <c r="AW243" s="246"/>
      <c r="AX243" s="246"/>
      <c r="AY243" s="246"/>
      <c r="AZ243" s="387"/>
      <c r="BA243" s="246"/>
      <c r="BB243" s="246"/>
      <c r="BC243" s="246"/>
      <c r="BD243" s="246"/>
      <c r="BE243" s="246"/>
      <c r="BF243" s="246"/>
      <c r="BG243" s="387"/>
    </row>
    <row r="244" spans="3:59" s="197" customFormat="1" ht="12" customHeight="1">
      <c r="C244" s="393"/>
      <c r="D244" s="246"/>
      <c r="E244" s="246"/>
      <c r="F244" s="246"/>
      <c r="G244" s="246"/>
      <c r="H244" s="246"/>
      <c r="I244" s="246"/>
      <c r="J244" s="246"/>
      <c r="K244" s="246"/>
      <c r="L244" s="246"/>
      <c r="M244" s="246"/>
      <c r="N244" s="246"/>
      <c r="O244" s="246"/>
      <c r="P244" s="246"/>
      <c r="Q244" s="246"/>
      <c r="R244" s="246"/>
      <c r="S244" s="246"/>
      <c r="T244" s="246"/>
      <c r="U244" s="246"/>
      <c r="V244" s="246"/>
      <c r="W244" s="246"/>
      <c r="X244" s="246"/>
      <c r="Y244" s="246"/>
      <c r="Z244" s="230"/>
      <c r="AA244" s="246"/>
      <c r="AB244" s="246"/>
      <c r="AC244" s="246"/>
      <c r="AD244" s="246"/>
      <c r="AE244" s="246"/>
      <c r="AF244" s="246"/>
      <c r="AG244" s="246"/>
      <c r="AH244" s="246"/>
      <c r="AI244" s="230"/>
      <c r="AJ244" s="246"/>
      <c r="AK244" s="246"/>
      <c r="AL244" s="246"/>
      <c r="AM244" s="246"/>
      <c r="AN244" s="246"/>
      <c r="AO244" s="246"/>
      <c r="AP244" s="246"/>
      <c r="AQ244" s="246"/>
      <c r="AR244" s="230"/>
      <c r="AS244" s="246"/>
      <c r="AT244" s="246"/>
      <c r="AU244" s="246"/>
      <c r="AV244" s="246"/>
      <c r="AW244" s="246"/>
      <c r="AX244" s="246"/>
      <c r="AY244" s="246"/>
      <c r="AZ244" s="387"/>
      <c r="BA244" s="246"/>
      <c r="BB244" s="246"/>
      <c r="BC244" s="246"/>
      <c r="BD244" s="246"/>
      <c r="BE244" s="246"/>
      <c r="BF244" s="246"/>
      <c r="BG244" s="387"/>
    </row>
    <row r="245" spans="3:59" s="197" customFormat="1" ht="12" customHeight="1">
      <c r="C245" s="393"/>
      <c r="D245" s="246"/>
      <c r="E245" s="246"/>
      <c r="F245" s="246"/>
      <c r="G245" s="246"/>
      <c r="H245" s="246"/>
      <c r="I245" s="246"/>
      <c r="J245" s="246"/>
      <c r="K245" s="246"/>
      <c r="L245" s="246"/>
      <c r="M245" s="246"/>
      <c r="N245" s="246"/>
      <c r="O245" s="246"/>
      <c r="P245" s="246"/>
      <c r="Q245" s="246"/>
      <c r="R245" s="246"/>
      <c r="S245" s="246"/>
      <c r="T245" s="246"/>
      <c r="U245" s="246"/>
      <c r="V245" s="246"/>
      <c r="W245" s="246"/>
      <c r="X245" s="246"/>
      <c r="Y245" s="246"/>
      <c r="Z245" s="230"/>
      <c r="AA245" s="246"/>
      <c r="AB245" s="246"/>
      <c r="AC245" s="246"/>
      <c r="AD245" s="246"/>
      <c r="AE245" s="246"/>
      <c r="AF245" s="246"/>
      <c r="AG245" s="246"/>
      <c r="AH245" s="246"/>
      <c r="AI245" s="230"/>
      <c r="AJ245" s="246"/>
      <c r="AK245" s="246"/>
      <c r="AL245" s="246"/>
      <c r="AM245" s="246"/>
      <c r="AN245" s="246"/>
      <c r="AO245" s="246"/>
      <c r="AP245" s="246"/>
      <c r="AQ245" s="246"/>
      <c r="AR245" s="230"/>
      <c r="AS245" s="246"/>
      <c r="AT245" s="246"/>
      <c r="AU245" s="246"/>
      <c r="AV245" s="246"/>
      <c r="AW245" s="246"/>
      <c r="AX245" s="246"/>
      <c r="AY245" s="246"/>
      <c r="AZ245" s="387"/>
      <c r="BA245" s="246"/>
      <c r="BB245" s="246"/>
      <c r="BC245" s="246"/>
      <c r="BD245" s="246"/>
      <c r="BE245" s="246"/>
      <c r="BF245" s="246"/>
      <c r="BG245" s="387"/>
    </row>
    <row r="246" spans="3:59" s="197" customFormat="1" ht="12" customHeight="1">
      <c r="C246" s="393"/>
      <c r="D246" s="246"/>
      <c r="E246" s="246"/>
      <c r="F246" s="246"/>
      <c r="G246" s="246"/>
      <c r="H246" s="246"/>
      <c r="I246" s="246"/>
      <c r="J246" s="246"/>
      <c r="K246" s="246"/>
      <c r="L246" s="246"/>
      <c r="M246" s="246"/>
      <c r="N246" s="246"/>
      <c r="O246" s="246"/>
      <c r="P246" s="246"/>
      <c r="Q246" s="246"/>
      <c r="R246" s="246"/>
      <c r="S246" s="246"/>
      <c r="T246" s="246"/>
      <c r="U246" s="246"/>
      <c r="V246" s="246"/>
      <c r="W246" s="246"/>
      <c r="X246" s="246"/>
      <c r="Y246" s="246"/>
      <c r="Z246" s="230"/>
      <c r="AA246" s="246"/>
      <c r="AB246" s="246"/>
      <c r="AC246" s="246"/>
      <c r="AD246" s="246"/>
      <c r="AE246" s="246"/>
      <c r="AF246" s="246"/>
      <c r="AG246" s="246"/>
      <c r="AH246" s="246"/>
      <c r="AI246" s="230"/>
      <c r="AJ246" s="246"/>
      <c r="AK246" s="246"/>
      <c r="AL246" s="246"/>
      <c r="AM246" s="246"/>
      <c r="AN246" s="246"/>
      <c r="AO246" s="246"/>
      <c r="AP246" s="246"/>
      <c r="AQ246" s="246"/>
      <c r="AR246" s="230"/>
      <c r="AS246" s="246"/>
      <c r="AT246" s="246"/>
      <c r="AU246" s="246"/>
      <c r="AV246" s="246"/>
      <c r="AW246" s="246"/>
      <c r="AX246" s="246"/>
      <c r="AY246" s="246"/>
      <c r="AZ246" s="387"/>
      <c r="BA246" s="246"/>
      <c r="BB246" s="246"/>
      <c r="BC246" s="246"/>
      <c r="BD246" s="246"/>
      <c r="BE246" s="246"/>
      <c r="BF246" s="246"/>
      <c r="BG246" s="387"/>
    </row>
    <row r="247" spans="3:59" s="197" customFormat="1" ht="12" customHeight="1">
      <c r="C247" s="393"/>
      <c r="D247" s="246"/>
      <c r="E247" s="246"/>
      <c r="F247" s="246"/>
      <c r="G247" s="246"/>
      <c r="H247" s="246"/>
      <c r="I247" s="246"/>
      <c r="J247" s="246"/>
      <c r="K247" s="246"/>
      <c r="L247" s="246"/>
      <c r="M247" s="246"/>
      <c r="N247" s="246"/>
      <c r="O247" s="246"/>
      <c r="P247" s="246"/>
      <c r="Q247" s="246"/>
      <c r="R247" s="246"/>
      <c r="S247" s="246"/>
      <c r="T247" s="246"/>
      <c r="U247" s="246"/>
      <c r="V247" s="246"/>
      <c r="W247" s="246"/>
      <c r="X247" s="246"/>
      <c r="Y247" s="246"/>
      <c r="Z247" s="230"/>
      <c r="AA247" s="246"/>
      <c r="AB247" s="246"/>
      <c r="AC247" s="246"/>
      <c r="AD247" s="246"/>
      <c r="AE247" s="246"/>
      <c r="AF247" s="246"/>
      <c r="AG247" s="246"/>
      <c r="AH247" s="246"/>
      <c r="AI247" s="230"/>
      <c r="AJ247" s="246"/>
      <c r="AK247" s="246"/>
      <c r="AL247" s="246"/>
      <c r="AM247" s="246"/>
      <c r="AN247" s="246"/>
      <c r="AO247" s="246"/>
      <c r="AP247" s="246"/>
      <c r="AQ247" s="246"/>
      <c r="AR247" s="230"/>
      <c r="AS247" s="246"/>
      <c r="AT247" s="246"/>
      <c r="AU247" s="246"/>
      <c r="AV247" s="246"/>
      <c r="AW247" s="246"/>
      <c r="AX247" s="246"/>
      <c r="AY247" s="246"/>
      <c r="AZ247" s="387"/>
      <c r="BA247" s="246"/>
      <c r="BB247" s="246"/>
      <c r="BC247" s="246"/>
      <c r="BD247" s="246"/>
      <c r="BE247" s="246"/>
      <c r="BF247" s="246"/>
      <c r="BG247" s="387"/>
    </row>
    <row r="248" spans="3:59" s="197" customFormat="1" ht="12" customHeight="1">
      <c r="C248" s="393"/>
      <c r="D248" s="246"/>
      <c r="E248" s="246"/>
      <c r="F248" s="246"/>
      <c r="G248" s="246"/>
      <c r="H248" s="246"/>
      <c r="I248" s="246"/>
      <c r="J248" s="246"/>
      <c r="K248" s="246"/>
      <c r="L248" s="246"/>
      <c r="M248" s="246"/>
      <c r="N248" s="246"/>
      <c r="O248" s="246"/>
      <c r="P248" s="246"/>
      <c r="Q248" s="246"/>
      <c r="R248" s="246"/>
      <c r="S248" s="246"/>
      <c r="T248" s="246"/>
      <c r="U248" s="246"/>
      <c r="V248" s="246"/>
      <c r="W248" s="246"/>
      <c r="X248" s="246"/>
      <c r="Y248" s="246"/>
      <c r="Z248" s="230"/>
      <c r="AA248" s="246"/>
      <c r="AB248" s="246"/>
      <c r="AC248" s="246"/>
      <c r="AD248" s="246"/>
      <c r="AE248" s="246"/>
      <c r="AF248" s="246"/>
      <c r="AG248" s="246"/>
      <c r="AH248" s="246"/>
      <c r="AI248" s="230"/>
      <c r="AJ248" s="246"/>
      <c r="AK248" s="246"/>
      <c r="AL248" s="246"/>
      <c r="AM248" s="246"/>
      <c r="AN248" s="246"/>
      <c r="AO248" s="246"/>
      <c r="AP248" s="246"/>
      <c r="AQ248" s="246"/>
      <c r="AR248" s="230"/>
      <c r="AS248" s="246"/>
      <c r="AT248" s="246"/>
      <c r="AU248" s="246"/>
      <c r="AV248" s="246"/>
      <c r="AW248" s="246"/>
      <c r="AX248" s="246"/>
      <c r="AY248" s="246"/>
      <c r="AZ248" s="387"/>
      <c r="BA248" s="246"/>
      <c r="BB248" s="246"/>
      <c r="BC248" s="246"/>
      <c r="BD248" s="246"/>
      <c r="BE248" s="246"/>
      <c r="BF248" s="246"/>
      <c r="BG248" s="387"/>
    </row>
    <row r="249" spans="3:59" s="197" customFormat="1" ht="12" customHeight="1">
      <c r="C249" s="393"/>
      <c r="D249" s="246"/>
      <c r="E249" s="246"/>
      <c r="F249" s="246"/>
      <c r="G249" s="246"/>
      <c r="H249" s="246"/>
      <c r="I249" s="246"/>
      <c r="J249" s="246"/>
      <c r="K249" s="246"/>
      <c r="L249" s="246"/>
      <c r="M249" s="246"/>
      <c r="N249" s="246"/>
      <c r="O249" s="246"/>
      <c r="P249" s="246"/>
      <c r="Q249" s="246"/>
      <c r="R249" s="246"/>
      <c r="S249" s="246"/>
      <c r="T249" s="246"/>
      <c r="U249" s="246"/>
      <c r="V249" s="246"/>
      <c r="W249" s="246"/>
      <c r="X249" s="246"/>
      <c r="Y249" s="246"/>
      <c r="Z249" s="230"/>
      <c r="AA249" s="246"/>
      <c r="AB249" s="246"/>
      <c r="AC249" s="246"/>
      <c r="AD249" s="246"/>
      <c r="AE249" s="246"/>
      <c r="AF249" s="246"/>
      <c r="AG249" s="246"/>
      <c r="AH249" s="246"/>
      <c r="AI249" s="230"/>
      <c r="AJ249" s="246"/>
      <c r="AK249" s="246"/>
      <c r="AL249" s="246"/>
      <c r="AM249" s="246"/>
      <c r="AN249" s="246"/>
      <c r="AO249" s="246"/>
      <c r="AP249" s="246"/>
      <c r="AQ249" s="246"/>
      <c r="AR249" s="230"/>
      <c r="AS249" s="246"/>
      <c r="AT249" s="246"/>
      <c r="AU249" s="246"/>
      <c r="AV249" s="246"/>
      <c r="AW249" s="246"/>
      <c r="AX249" s="246"/>
      <c r="AY249" s="246"/>
      <c r="AZ249" s="387"/>
      <c r="BA249" s="246"/>
      <c r="BB249" s="246"/>
      <c r="BC249" s="246"/>
      <c r="BD249" s="246"/>
      <c r="BE249" s="246"/>
      <c r="BF249" s="246"/>
      <c r="BG249" s="387"/>
    </row>
    <row r="250" spans="3:59" s="197" customFormat="1" ht="12" customHeight="1">
      <c r="C250" s="393"/>
      <c r="D250" s="246"/>
      <c r="E250" s="246"/>
      <c r="F250" s="246"/>
      <c r="G250" s="246"/>
      <c r="H250" s="246"/>
      <c r="I250" s="246"/>
      <c r="J250" s="246"/>
      <c r="K250" s="246"/>
      <c r="L250" s="246"/>
      <c r="M250" s="246"/>
      <c r="N250" s="246"/>
      <c r="O250" s="246"/>
      <c r="P250" s="246"/>
      <c r="Q250" s="246"/>
      <c r="R250" s="246"/>
      <c r="S250" s="246"/>
      <c r="T250" s="246"/>
      <c r="U250" s="246"/>
      <c r="V250" s="246"/>
      <c r="W250" s="246"/>
      <c r="X250" s="246"/>
      <c r="Y250" s="246"/>
      <c r="Z250" s="230"/>
      <c r="AA250" s="246"/>
      <c r="AB250" s="246"/>
      <c r="AC250" s="246"/>
      <c r="AD250" s="246"/>
      <c r="AE250" s="246"/>
      <c r="AF250" s="246"/>
      <c r="AG250" s="246"/>
      <c r="AH250" s="246"/>
      <c r="AI250" s="230"/>
      <c r="AJ250" s="246"/>
      <c r="AK250" s="246"/>
      <c r="AL250" s="246"/>
      <c r="AM250" s="246"/>
      <c r="AN250" s="246"/>
      <c r="AO250" s="246"/>
      <c r="AP250" s="246"/>
      <c r="AQ250" s="246"/>
      <c r="AR250" s="230"/>
      <c r="AS250" s="246"/>
      <c r="AT250" s="246"/>
      <c r="AU250" s="246"/>
      <c r="AV250" s="246"/>
      <c r="AW250" s="246"/>
      <c r="AX250" s="246"/>
      <c r="AY250" s="246"/>
      <c r="AZ250" s="387"/>
      <c r="BA250" s="246"/>
      <c r="BB250" s="246"/>
      <c r="BC250" s="246"/>
      <c r="BD250" s="246"/>
      <c r="BE250" s="246"/>
      <c r="BF250" s="246"/>
      <c r="BG250" s="387"/>
    </row>
    <row r="251" spans="3:59" s="197" customFormat="1" ht="12" customHeight="1">
      <c r="C251" s="393"/>
      <c r="D251" s="246"/>
      <c r="E251" s="246"/>
      <c r="F251" s="246"/>
      <c r="G251" s="246"/>
      <c r="H251" s="246"/>
      <c r="I251" s="246"/>
      <c r="J251" s="246"/>
      <c r="K251" s="246"/>
      <c r="L251" s="246"/>
      <c r="M251" s="246"/>
      <c r="N251" s="246"/>
      <c r="O251" s="246"/>
      <c r="P251" s="246"/>
      <c r="Q251" s="246"/>
      <c r="R251" s="246"/>
      <c r="S251" s="246"/>
      <c r="T251" s="246"/>
      <c r="U251" s="246"/>
      <c r="V251" s="246"/>
      <c r="W251" s="246"/>
      <c r="X251" s="246"/>
      <c r="Y251" s="246"/>
      <c r="Z251" s="230"/>
      <c r="AA251" s="246"/>
      <c r="AB251" s="246"/>
      <c r="AC251" s="246"/>
      <c r="AD251" s="246"/>
      <c r="AE251" s="246"/>
      <c r="AF251" s="246"/>
      <c r="AG251" s="246"/>
      <c r="AH251" s="246"/>
      <c r="AI251" s="230"/>
      <c r="AJ251" s="246"/>
      <c r="AK251" s="246"/>
      <c r="AL251" s="246"/>
      <c r="AM251" s="246"/>
      <c r="AN251" s="246"/>
      <c r="AO251" s="246"/>
      <c r="AP251" s="246"/>
      <c r="AQ251" s="246"/>
      <c r="AR251" s="230"/>
      <c r="AS251" s="246"/>
      <c r="AT251" s="246"/>
      <c r="AU251" s="246"/>
      <c r="AV251" s="246"/>
      <c r="AW251" s="246"/>
      <c r="AX251" s="246"/>
      <c r="AY251" s="246"/>
      <c r="AZ251" s="387"/>
      <c r="BA251" s="246"/>
      <c r="BB251" s="246"/>
      <c r="BC251" s="246"/>
      <c r="BD251" s="246"/>
      <c r="BE251" s="246"/>
      <c r="BF251" s="246"/>
      <c r="BG251" s="387"/>
    </row>
    <row r="252" spans="3:59" s="197" customFormat="1" ht="12" customHeight="1">
      <c r="C252" s="393"/>
      <c r="D252" s="246"/>
      <c r="E252" s="246"/>
      <c r="F252" s="246"/>
      <c r="G252" s="246"/>
      <c r="H252" s="246"/>
      <c r="I252" s="246"/>
      <c r="J252" s="246"/>
      <c r="K252" s="246"/>
      <c r="L252" s="246"/>
      <c r="M252" s="246"/>
      <c r="N252" s="246"/>
      <c r="O252" s="246"/>
      <c r="P252" s="246"/>
      <c r="Q252" s="246"/>
      <c r="R252" s="246"/>
      <c r="S252" s="246"/>
      <c r="T252" s="246"/>
      <c r="U252" s="246"/>
      <c r="V252" s="246"/>
      <c r="W252" s="246"/>
      <c r="X252" s="246"/>
      <c r="Y252" s="246"/>
      <c r="Z252" s="230"/>
      <c r="AA252" s="246"/>
      <c r="AB252" s="246"/>
      <c r="AC252" s="246"/>
      <c r="AD252" s="246"/>
      <c r="AE252" s="246"/>
      <c r="AF252" s="246"/>
      <c r="AG252" s="246"/>
      <c r="AH252" s="246"/>
      <c r="AI252" s="230"/>
      <c r="AJ252" s="246"/>
      <c r="AK252" s="246"/>
      <c r="AL252" s="246"/>
      <c r="AM252" s="246"/>
      <c r="AN252" s="246"/>
      <c r="AO252" s="246"/>
      <c r="AP252" s="246"/>
      <c r="AQ252" s="246"/>
      <c r="AR252" s="230"/>
      <c r="AS252" s="246"/>
      <c r="AT252" s="246"/>
      <c r="AU252" s="246"/>
      <c r="AV252" s="246"/>
      <c r="AW252" s="246"/>
      <c r="AX252" s="246"/>
      <c r="AY252" s="246"/>
      <c r="AZ252" s="387"/>
      <c r="BA252" s="246"/>
      <c r="BB252" s="246"/>
      <c r="BC252" s="246"/>
      <c r="BD252" s="246"/>
      <c r="BE252" s="246"/>
      <c r="BF252" s="246"/>
      <c r="BG252" s="387"/>
    </row>
    <row r="253" spans="3:59" s="197" customFormat="1" ht="12" customHeight="1">
      <c r="C253" s="393"/>
      <c r="D253" s="246"/>
      <c r="E253" s="246"/>
      <c r="F253" s="246"/>
      <c r="G253" s="246"/>
      <c r="H253" s="246"/>
      <c r="I253" s="246"/>
      <c r="J253" s="246"/>
      <c r="K253" s="246"/>
      <c r="L253" s="246"/>
      <c r="M253" s="246"/>
      <c r="N253" s="246"/>
      <c r="O253" s="246"/>
      <c r="P253" s="246"/>
      <c r="Q253" s="246"/>
      <c r="R253" s="246"/>
      <c r="S253" s="246"/>
      <c r="T253" s="246"/>
      <c r="U253" s="246"/>
      <c r="V253" s="246"/>
      <c r="W253" s="246"/>
      <c r="X253" s="246"/>
      <c r="Y253" s="246"/>
      <c r="Z253" s="230"/>
      <c r="AA253" s="246"/>
      <c r="AB253" s="246"/>
      <c r="AC253" s="246"/>
      <c r="AD253" s="246"/>
      <c r="AE253" s="246"/>
      <c r="AF253" s="246"/>
      <c r="AG253" s="246"/>
      <c r="AH253" s="246"/>
      <c r="AI253" s="230"/>
      <c r="AJ253" s="246"/>
      <c r="AK253" s="246"/>
      <c r="AL253" s="246"/>
      <c r="AM253" s="246"/>
      <c r="AN253" s="246"/>
      <c r="AO253" s="246"/>
      <c r="AP253" s="246"/>
      <c r="AQ253" s="246"/>
      <c r="AR253" s="230"/>
      <c r="AS253" s="246"/>
      <c r="AT253" s="246"/>
      <c r="AU253" s="246"/>
      <c r="AV253" s="246"/>
      <c r="AW253" s="246"/>
      <c r="AX253" s="246"/>
      <c r="AY253" s="246"/>
      <c r="AZ253" s="387"/>
      <c r="BA253" s="246"/>
      <c r="BB253" s="246"/>
      <c r="BC253" s="246"/>
      <c r="BD253" s="246"/>
      <c r="BE253" s="246"/>
      <c r="BF253" s="246"/>
      <c r="BG253" s="387"/>
    </row>
    <row r="254" spans="3:59" s="197" customFormat="1" ht="12" customHeight="1">
      <c r="C254" s="393"/>
      <c r="D254" s="246"/>
      <c r="E254" s="246"/>
      <c r="F254" s="246"/>
      <c r="G254" s="246"/>
      <c r="H254" s="246"/>
      <c r="I254" s="246"/>
      <c r="J254" s="246"/>
      <c r="K254" s="246"/>
      <c r="L254" s="246"/>
      <c r="M254" s="246"/>
      <c r="N254" s="246"/>
      <c r="O254" s="246"/>
      <c r="P254" s="246"/>
      <c r="Q254" s="246"/>
      <c r="R254" s="246"/>
      <c r="S254" s="246"/>
      <c r="T254" s="246"/>
      <c r="U254" s="246"/>
      <c r="V254" s="246"/>
      <c r="W254" s="246"/>
      <c r="X254" s="246"/>
      <c r="Y254" s="246"/>
      <c r="Z254" s="230"/>
      <c r="AA254" s="246"/>
      <c r="AB254" s="246"/>
      <c r="AC254" s="246"/>
      <c r="AD254" s="246"/>
      <c r="AE254" s="246"/>
      <c r="AF254" s="246"/>
      <c r="AG254" s="246"/>
      <c r="AH254" s="246"/>
      <c r="AI254" s="230"/>
      <c r="AJ254" s="246"/>
      <c r="AK254" s="246"/>
      <c r="AL254" s="246"/>
      <c r="AM254" s="246"/>
      <c r="AN254" s="246"/>
      <c r="AO254" s="246"/>
      <c r="AP254" s="246"/>
      <c r="AQ254" s="246"/>
      <c r="AR254" s="230"/>
      <c r="AS254" s="246"/>
      <c r="AT254" s="246"/>
      <c r="AU254" s="246"/>
      <c r="AV254" s="246"/>
      <c r="AW254" s="246"/>
      <c r="AX254" s="246"/>
      <c r="AY254" s="246"/>
      <c r="AZ254" s="387"/>
      <c r="BA254" s="246"/>
      <c r="BB254" s="246"/>
      <c r="BC254" s="246"/>
      <c r="BD254" s="246"/>
      <c r="BE254" s="246"/>
      <c r="BF254" s="246"/>
      <c r="BG254" s="387"/>
    </row>
    <row r="255" spans="3:59" s="197" customFormat="1" ht="12" customHeight="1">
      <c r="C255" s="393"/>
      <c r="D255" s="246"/>
      <c r="E255" s="246"/>
      <c r="F255" s="246"/>
      <c r="G255" s="246"/>
      <c r="H255" s="246"/>
      <c r="I255" s="246"/>
      <c r="J255" s="246"/>
      <c r="K255" s="246"/>
      <c r="L255" s="246"/>
      <c r="M255" s="246"/>
      <c r="N255" s="246"/>
      <c r="O255" s="246"/>
      <c r="P255" s="246"/>
      <c r="Q255" s="246"/>
      <c r="R255" s="246"/>
      <c r="S255" s="246"/>
      <c r="T255" s="246"/>
      <c r="U255" s="246"/>
      <c r="V255" s="246"/>
      <c r="W255" s="246"/>
      <c r="X255" s="246"/>
      <c r="Y255" s="246"/>
      <c r="Z255" s="230"/>
      <c r="AA255" s="246"/>
      <c r="AB255" s="246"/>
      <c r="AC255" s="246"/>
      <c r="AD255" s="246"/>
      <c r="AE255" s="246"/>
      <c r="AF255" s="246"/>
      <c r="AG255" s="246"/>
      <c r="AH255" s="246"/>
      <c r="AI255" s="230"/>
      <c r="AJ255" s="246"/>
      <c r="AK255" s="246"/>
      <c r="AL255" s="246"/>
      <c r="AM255" s="246"/>
      <c r="AN255" s="246"/>
      <c r="AO255" s="246"/>
      <c r="AP255" s="246"/>
      <c r="AQ255" s="246"/>
      <c r="AR255" s="230"/>
      <c r="AS255" s="246"/>
      <c r="AT255" s="246"/>
      <c r="AU255" s="246"/>
      <c r="AV255" s="246"/>
      <c r="AW255" s="246"/>
      <c r="AX255" s="246"/>
      <c r="AY255" s="246"/>
      <c r="AZ255" s="387"/>
      <c r="BA255" s="246"/>
      <c r="BB255" s="246"/>
      <c r="BC255" s="246"/>
      <c r="BD255" s="246"/>
      <c r="BE255" s="246"/>
      <c r="BF255" s="246"/>
      <c r="BG255" s="387"/>
    </row>
    <row r="256" spans="3:59" s="197" customFormat="1" ht="12" customHeight="1">
      <c r="C256" s="393"/>
      <c r="D256" s="246"/>
      <c r="E256" s="246"/>
      <c r="F256" s="246"/>
      <c r="G256" s="246"/>
      <c r="H256" s="246"/>
      <c r="I256" s="246"/>
      <c r="J256" s="246"/>
      <c r="K256" s="246"/>
      <c r="L256" s="246"/>
      <c r="M256" s="246"/>
      <c r="N256" s="246"/>
      <c r="O256" s="246"/>
      <c r="P256" s="246"/>
      <c r="Q256" s="246"/>
      <c r="R256" s="246"/>
      <c r="S256" s="246"/>
      <c r="T256" s="246"/>
      <c r="U256" s="246"/>
      <c r="V256" s="246"/>
      <c r="W256" s="246"/>
      <c r="X256" s="246"/>
      <c r="Y256" s="246"/>
      <c r="Z256" s="230"/>
      <c r="AA256" s="246"/>
      <c r="AB256" s="246"/>
      <c r="AC256" s="246"/>
      <c r="AD256" s="246"/>
      <c r="AE256" s="246"/>
      <c r="AF256" s="246"/>
      <c r="AG256" s="246"/>
      <c r="AH256" s="246"/>
      <c r="AI256" s="230"/>
      <c r="AJ256" s="246"/>
      <c r="AK256" s="246"/>
      <c r="AL256" s="246"/>
      <c r="AM256" s="246"/>
      <c r="AN256" s="246"/>
      <c r="AO256" s="246"/>
      <c r="AP256" s="246"/>
      <c r="AQ256" s="246"/>
      <c r="AR256" s="230"/>
      <c r="AS256" s="246"/>
      <c r="AT256" s="246"/>
      <c r="AU256" s="246"/>
      <c r="AV256" s="246"/>
      <c r="AW256" s="246"/>
      <c r="AX256" s="246"/>
      <c r="AY256" s="246"/>
      <c r="AZ256" s="387"/>
      <c r="BA256" s="246"/>
      <c r="BB256" s="246"/>
      <c r="BC256" s="246"/>
      <c r="BD256" s="246"/>
      <c r="BE256" s="246"/>
      <c r="BF256" s="246"/>
      <c r="BG256" s="387"/>
    </row>
    <row r="257" spans="3:59" s="197" customFormat="1" ht="12" customHeight="1">
      <c r="C257" s="393"/>
      <c r="D257" s="246"/>
      <c r="E257" s="246"/>
      <c r="F257" s="246"/>
      <c r="G257" s="246"/>
      <c r="H257" s="246"/>
      <c r="I257" s="246"/>
      <c r="J257" s="246"/>
      <c r="K257" s="246"/>
      <c r="L257" s="246"/>
      <c r="M257" s="246"/>
      <c r="N257" s="246"/>
      <c r="O257" s="246"/>
      <c r="P257" s="246"/>
      <c r="Q257" s="246"/>
      <c r="R257" s="246"/>
      <c r="S257" s="246"/>
      <c r="T257" s="246"/>
      <c r="U257" s="246"/>
      <c r="V257" s="246"/>
      <c r="W257" s="246"/>
      <c r="X257" s="246"/>
      <c r="Y257" s="246"/>
      <c r="Z257" s="230"/>
      <c r="AA257" s="246"/>
      <c r="AB257" s="246"/>
      <c r="AC257" s="246"/>
      <c r="AD257" s="246"/>
      <c r="AE257" s="246"/>
      <c r="AF257" s="246"/>
      <c r="AG257" s="246"/>
      <c r="AH257" s="246"/>
      <c r="AI257" s="230"/>
      <c r="AJ257" s="246"/>
      <c r="AK257" s="246"/>
      <c r="AL257" s="246"/>
      <c r="AM257" s="246"/>
      <c r="AN257" s="246"/>
      <c r="AO257" s="246"/>
      <c r="AP257" s="246"/>
      <c r="AQ257" s="246"/>
      <c r="AR257" s="230"/>
      <c r="AS257" s="246"/>
      <c r="AT257" s="246"/>
      <c r="AU257" s="246"/>
      <c r="AV257" s="246"/>
      <c r="AW257" s="246"/>
      <c r="AX257" s="246"/>
      <c r="AY257" s="246"/>
      <c r="AZ257" s="387"/>
      <c r="BA257" s="246"/>
      <c r="BB257" s="246"/>
      <c r="BC257" s="246"/>
      <c r="BD257" s="246"/>
      <c r="BE257" s="246"/>
      <c r="BF257" s="246"/>
      <c r="BG257" s="387"/>
    </row>
    <row r="258" spans="3:59" s="197" customFormat="1" ht="12" customHeight="1">
      <c r="C258" s="393"/>
      <c r="D258" s="246"/>
      <c r="E258" s="246"/>
      <c r="F258" s="246"/>
      <c r="G258" s="246"/>
      <c r="H258" s="246"/>
      <c r="I258" s="246"/>
      <c r="J258" s="246"/>
      <c r="K258" s="246"/>
      <c r="L258" s="246"/>
      <c r="M258" s="246"/>
      <c r="N258" s="246"/>
      <c r="O258" s="246"/>
      <c r="P258" s="246"/>
      <c r="Q258" s="246"/>
      <c r="R258" s="246"/>
      <c r="S258" s="246"/>
      <c r="T258" s="246"/>
      <c r="U258" s="246"/>
      <c r="V258" s="246"/>
      <c r="W258" s="246"/>
      <c r="X258" s="246"/>
      <c r="Y258" s="246"/>
      <c r="Z258" s="230"/>
      <c r="AA258" s="246"/>
      <c r="AB258" s="246"/>
      <c r="AC258" s="246"/>
      <c r="AD258" s="246"/>
      <c r="AE258" s="246"/>
      <c r="AF258" s="246"/>
      <c r="AG258" s="246"/>
      <c r="AH258" s="246"/>
      <c r="AI258" s="230"/>
      <c r="AJ258" s="246"/>
      <c r="AK258" s="246"/>
      <c r="AL258" s="246"/>
      <c r="AM258" s="246"/>
      <c r="AN258" s="246"/>
      <c r="AO258" s="246"/>
      <c r="AP258" s="246"/>
      <c r="AQ258" s="246"/>
      <c r="AR258" s="230"/>
      <c r="AS258" s="246"/>
      <c r="AT258" s="246"/>
      <c r="AU258" s="246"/>
      <c r="AV258" s="246"/>
      <c r="AW258" s="246"/>
      <c r="AX258" s="246"/>
      <c r="AY258" s="246"/>
      <c r="AZ258" s="387"/>
      <c r="BA258" s="246"/>
      <c r="BB258" s="246"/>
      <c r="BC258" s="246"/>
      <c r="BD258" s="246"/>
      <c r="BE258" s="246"/>
      <c r="BF258" s="246"/>
      <c r="BG258" s="387"/>
    </row>
    <row r="259" spans="3:59" s="197" customFormat="1" ht="12" customHeight="1">
      <c r="C259" s="393"/>
      <c r="D259" s="246"/>
      <c r="E259" s="246"/>
      <c r="F259" s="246"/>
      <c r="G259" s="246"/>
      <c r="H259" s="246"/>
      <c r="I259" s="246"/>
      <c r="J259" s="246"/>
      <c r="K259" s="246"/>
      <c r="L259" s="246"/>
      <c r="M259" s="246"/>
      <c r="N259" s="246"/>
      <c r="O259" s="246"/>
      <c r="P259" s="246"/>
      <c r="Q259" s="246"/>
      <c r="R259" s="246"/>
      <c r="S259" s="246"/>
      <c r="T259" s="246"/>
      <c r="U259" s="246"/>
      <c r="V259" s="246"/>
      <c r="W259" s="246"/>
      <c r="X259" s="246"/>
      <c r="Y259" s="246"/>
      <c r="Z259" s="230"/>
      <c r="AA259" s="246"/>
      <c r="AB259" s="246"/>
      <c r="AC259" s="246"/>
      <c r="AD259" s="246"/>
      <c r="AE259" s="246"/>
      <c r="AF259" s="246"/>
      <c r="AG259" s="246"/>
      <c r="AH259" s="246"/>
      <c r="AI259" s="230"/>
      <c r="AJ259" s="246"/>
      <c r="AK259" s="246"/>
      <c r="AL259" s="246"/>
      <c r="AM259" s="246"/>
      <c r="AN259" s="246"/>
      <c r="AO259" s="246"/>
      <c r="AP259" s="246"/>
      <c r="AQ259" s="246"/>
      <c r="AR259" s="230"/>
      <c r="AS259" s="246"/>
      <c r="AT259" s="246"/>
      <c r="AU259" s="246"/>
      <c r="AV259" s="246"/>
      <c r="AW259" s="246"/>
      <c r="AX259" s="246"/>
      <c r="AY259" s="246"/>
      <c r="AZ259" s="387"/>
      <c r="BA259" s="246"/>
      <c r="BB259" s="246"/>
      <c r="BC259" s="246"/>
      <c r="BD259" s="246"/>
      <c r="BE259" s="246"/>
      <c r="BF259" s="246"/>
      <c r="BG259" s="387"/>
    </row>
    <row r="260" spans="3:59" s="197" customFormat="1" ht="12" customHeight="1">
      <c r="C260" s="393"/>
      <c r="D260" s="246"/>
      <c r="E260" s="246"/>
      <c r="F260" s="246"/>
      <c r="G260" s="246"/>
      <c r="H260" s="246"/>
      <c r="I260" s="246"/>
      <c r="J260" s="246"/>
      <c r="K260" s="246"/>
      <c r="L260" s="246"/>
      <c r="M260" s="246"/>
      <c r="N260" s="246"/>
      <c r="O260" s="246"/>
      <c r="P260" s="246"/>
      <c r="Q260" s="246"/>
      <c r="R260" s="246"/>
      <c r="S260" s="246"/>
      <c r="T260" s="246"/>
      <c r="U260" s="246"/>
      <c r="V260" s="246"/>
      <c r="W260" s="246"/>
      <c r="X260" s="246"/>
      <c r="Y260" s="246"/>
      <c r="Z260" s="230"/>
      <c r="AA260" s="246"/>
      <c r="AB260" s="246"/>
      <c r="AC260" s="246"/>
      <c r="AD260" s="246"/>
      <c r="AE260" s="246"/>
      <c r="AF260" s="246"/>
      <c r="AG260" s="246"/>
      <c r="AH260" s="246"/>
      <c r="AI260" s="230"/>
      <c r="AJ260" s="246"/>
      <c r="AK260" s="246"/>
      <c r="AL260" s="246"/>
      <c r="AM260" s="246"/>
      <c r="AN260" s="246"/>
      <c r="AO260" s="246"/>
      <c r="AP260" s="246"/>
      <c r="AQ260" s="246"/>
      <c r="AR260" s="230"/>
      <c r="AS260" s="246"/>
      <c r="AT260" s="246"/>
      <c r="AU260" s="246"/>
      <c r="AV260" s="246"/>
      <c r="AW260" s="246"/>
      <c r="AX260" s="246"/>
      <c r="AY260" s="246"/>
      <c r="AZ260" s="387"/>
      <c r="BA260" s="246"/>
      <c r="BB260" s="246"/>
      <c r="BC260" s="246"/>
      <c r="BD260" s="246"/>
      <c r="BE260" s="246"/>
      <c r="BF260" s="246"/>
      <c r="BG260" s="387"/>
    </row>
    <row r="261" spans="3:59" s="197" customFormat="1" ht="12" customHeight="1">
      <c r="C261" s="393"/>
      <c r="D261" s="246"/>
      <c r="E261" s="246"/>
      <c r="F261" s="246"/>
      <c r="G261" s="246"/>
      <c r="H261" s="246"/>
      <c r="I261" s="246"/>
      <c r="J261" s="246"/>
      <c r="K261" s="246"/>
      <c r="L261" s="246"/>
      <c r="M261" s="246"/>
      <c r="N261" s="246"/>
      <c r="O261" s="246"/>
      <c r="P261" s="246"/>
      <c r="Q261" s="246"/>
      <c r="R261" s="246"/>
      <c r="S261" s="246"/>
      <c r="T261" s="246"/>
      <c r="U261" s="246"/>
      <c r="V261" s="246"/>
      <c r="W261" s="246"/>
      <c r="X261" s="246"/>
      <c r="Y261" s="246"/>
      <c r="Z261" s="230"/>
      <c r="AA261" s="246"/>
      <c r="AB261" s="246"/>
      <c r="AC261" s="246"/>
      <c r="AD261" s="246"/>
      <c r="AE261" s="246"/>
      <c r="AF261" s="246"/>
      <c r="AG261" s="246"/>
      <c r="AH261" s="246"/>
      <c r="AI261" s="230"/>
      <c r="AJ261" s="246"/>
      <c r="AK261" s="246"/>
      <c r="AL261" s="246"/>
      <c r="AM261" s="246"/>
      <c r="AN261" s="246"/>
      <c r="AO261" s="246"/>
      <c r="AP261" s="246"/>
      <c r="AQ261" s="246"/>
      <c r="AR261" s="230"/>
      <c r="AS261" s="246"/>
      <c r="AT261" s="246"/>
      <c r="AU261" s="246"/>
      <c r="AV261" s="246"/>
      <c r="AW261" s="246"/>
      <c r="AX261" s="246"/>
      <c r="AY261" s="246"/>
      <c r="AZ261" s="387"/>
      <c r="BA261" s="246"/>
      <c r="BB261" s="246"/>
      <c r="BC261" s="246"/>
      <c r="BD261" s="246"/>
      <c r="BE261" s="246"/>
      <c r="BF261" s="246"/>
      <c r="BG261" s="387"/>
    </row>
    <row r="262" spans="3:59" s="197" customFormat="1" ht="12" customHeight="1">
      <c r="C262" s="393"/>
      <c r="D262" s="246"/>
      <c r="E262" s="246"/>
      <c r="F262" s="246"/>
      <c r="G262" s="246"/>
      <c r="H262" s="246"/>
      <c r="I262" s="246"/>
      <c r="J262" s="246"/>
      <c r="K262" s="246"/>
      <c r="L262" s="246"/>
      <c r="M262" s="246"/>
      <c r="N262" s="246"/>
      <c r="O262" s="246"/>
      <c r="P262" s="246"/>
      <c r="Q262" s="246"/>
      <c r="R262" s="246"/>
      <c r="S262" s="246"/>
      <c r="T262" s="246"/>
      <c r="U262" s="246"/>
      <c r="V262" s="246"/>
      <c r="W262" s="246"/>
      <c r="X262" s="246"/>
      <c r="Y262" s="246"/>
      <c r="Z262" s="230"/>
      <c r="AA262" s="246"/>
      <c r="AB262" s="246"/>
      <c r="AC262" s="246"/>
      <c r="AD262" s="246"/>
      <c r="AE262" s="246"/>
      <c r="AF262" s="246"/>
      <c r="AG262" s="246"/>
      <c r="AH262" s="246"/>
      <c r="AI262" s="230"/>
      <c r="AJ262" s="246"/>
      <c r="AK262" s="246"/>
      <c r="AL262" s="246"/>
      <c r="AM262" s="246"/>
      <c r="AN262" s="246"/>
      <c r="AO262" s="246"/>
      <c r="AP262" s="246"/>
      <c r="AQ262" s="246"/>
      <c r="AR262" s="230"/>
      <c r="AS262" s="246"/>
      <c r="AT262" s="246"/>
      <c r="AU262" s="246"/>
      <c r="AV262" s="246"/>
      <c r="AW262" s="246"/>
      <c r="AX262" s="246"/>
      <c r="AY262" s="246"/>
      <c r="AZ262" s="387"/>
      <c r="BA262" s="246"/>
      <c r="BB262" s="246"/>
      <c r="BC262" s="246"/>
      <c r="BD262" s="246"/>
      <c r="BE262" s="246"/>
      <c r="BF262" s="246"/>
      <c r="BG262" s="387"/>
    </row>
    <row r="263" spans="3:59" s="197" customFormat="1" ht="12" customHeight="1">
      <c r="C263" s="393"/>
      <c r="D263" s="246"/>
      <c r="E263" s="246"/>
      <c r="F263" s="246"/>
      <c r="G263" s="246"/>
      <c r="H263" s="246"/>
      <c r="I263" s="246"/>
      <c r="J263" s="246"/>
      <c r="K263" s="246"/>
      <c r="L263" s="246"/>
      <c r="M263" s="246"/>
      <c r="N263" s="246"/>
      <c r="O263" s="246"/>
      <c r="P263" s="246"/>
      <c r="Q263" s="246"/>
      <c r="R263" s="246"/>
      <c r="S263" s="246"/>
      <c r="T263" s="246"/>
      <c r="U263" s="246"/>
      <c r="V263" s="246"/>
      <c r="W263" s="246"/>
      <c r="X263" s="246"/>
      <c r="Y263" s="246"/>
      <c r="Z263" s="230"/>
      <c r="AA263" s="246"/>
      <c r="AB263" s="246"/>
      <c r="AC263" s="246"/>
      <c r="AD263" s="246"/>
      <c r="AE263" s="246"/>
      <c r="AF263" s="246"/>
      <c r="AG263" s="246"/>
      <c r="AH263" s="246"/>
      <c r="AI263" s="230"/>
      <c r="AJ263" s="246"/>
      <c r="AK263" s="246"/>
      <c r="AL263" s="246"/>
      <c r="AM263" s="246"/>
      <c r="AN263" s="246"/>
      <c r="AO263" s="246"/>
      <c r="AP263" s="246"/>
      <c r="AQ263" s="246"/>
      <c r="AR263" s="230"/>
      <c r="AS263" s="246"/>
      <c r="AT263" s="246"/>
      <c r="AU263" s="246"/>
      <c r="AV263" s="246"/>
      <c r="AW263" s="246"/>
      <c r="AX263" s="246"/>
      <c r="AY263" s="246"/>
      <c r="AZ263" s="387"/>
      <c r="BA263" s="246"/>
      <c r="BB263" s="246"/>
      <c r="BC263" s="246"/>
      <c r="BD263" s="246"/>
      <c r="BE263" s="246"/>
      <c r="BF263" s="246"/>
      <c r="BG263" s="387"/>
    </row>
    <row r="264" spans="3:59" s="197" customFormat="1" ht="12" customHeight="1">
      <c r="C264" s="393"/>
      <c r="D264" s="246"/>
      <c r="E264" s="246"/>
      <c r="F264" s="246"/>
      <c r="G264" s="246"/>
      <c r="H264" s="246"/>
      <c r="I264" s="246"/>
      <c r="J264" s="246"/>
      <c r="K264" s="246"/>
      <c r="L264" s="246"/>
      <c r="M264" s="246"/>
      <c r="N264" s="246"/>
      <c r="O264" s="246"/>
      <c r="P264" s="246"/>
      <c r="Q264" s="246"/>
      <c r="R264" s="246"/>
      <c r="S264" s="246"/>
      <c r="T264" s="246"/>
      <c r="U264" s="246"/>
      <c r="V264" s="246"/>
      <c r="W264" s="246"/>
      <c r="X264" s="246"/>
      <c r="Y264" s="246"/>
      <c r="Z264" s="230"/>
      <c r="AA264" s="246"/>
      <c r="AB264" s="246"/>
      <c r="AC264" s="246"/>
      <c r="AD264" s="246"/>
      <c r="AE264" s="246"/>
      <c r="AF264" s="246"/>
      <c r="AG264" s="246"/>
      <c r="AH264" s="246"/>
      <c r="AI264" s="230"/>
      <c r="AJ264" s="246"/>
      <c r="AK264" s="246"/>
      <c r="AL264" s="246"/>
      <c r="AM264" s="246"/>
      <c r="AN264" s="246"/>
      <c r="AO264" s="246"/>
      <c r="AP264" s="246"/>
      <c r="AQ264" s="246"/>
      <c r="AR264" s="230"/>
      <c r="AS264" s="246"/>
      <c r="AT264" s="246"/>
      <c r="AU264" s="246"/>
      <c r="AV264" s="246"/>
      <c r="AW264" s="246"/>
      <c r="AX264" s="246"/>
      <c r="AY264" s="246"/>
      <c r="AZ264" s="387"/>
      <c r="BA264" s="246"/>
      <c r="BB264" s="246"/>
      <c r="BC264" s="246"/>
      <c r="BD264" s="246"/>
      <c r="BE264" s="246"/>
      <c r="BF264" s="246"/>
      <c r="BG264" s="387"/>
    </row>
    <row r="265" spans="3:59" s="197" customFormat="1" ht="12" customHeight="1">
      <c r="C265" s="393"/>
      <c r="D265" s="246"/>
      <c r="E265" s="246"/>
      <c r="F265" s="246"/>
      <c r="G265" s="246"/>
      <c r="H265" s="246"/>
      <c r="I265" s="246"/>
      <c r="J265" s="246"/>
      <c r="K265" s="246"/>
      <c r="L265" s="246"/>
      <c r="M265" s="246"/>
      <c r="N265" s="246"/>
      <c r="O265" s="246"/>
      <c r="P265" s="246"/>
      <c r="Q265" s="246"/>
      <c r="R265" s="246"/>
      <c r="S265" s="246"/>
      <c r="T265" s="246"/>
      <c r="U265" s="246"/>
      <c r="V265" s="246"/>
      <c r="W265" s="246"/>
      <c r="X265" s="246"/>
      <c r="Y265" s="246"/>
      <c r="Z265" s="230"/>
      <c r="AA265" s="246"/>
      <c r="AB265" s="246"/>
      <c r="AC265" s="246"/>
      <c r="AD265" s="246"/>
      <c r="AE265" s="246"/>
      <c r="AF265" s="246"/>
      <c r="AG265" s="246"/>
      <c r="AH265" s="246"/>
      <c r="AI265" s="230"/>
      <c r="AJ265" s="246"/>
      <c r="AK265" s="246"/>
      <c r="AL265" s="246"/>
      <c r="AM265" s="246"/>
      <c r="AN265" s="246"/>
      <c r="AO265" s="246"/>
      <c r="AP265" s="246"/>
      <c r="AQ265" s="246"/>
      <c r="AR265" s="230"/>
      <c r="AS265" s="246"/>
      <c r="AT265" s="246"/>
      <c r="AU265" s="246"/>
      <c r="AV265" s="246"/>
      <c r="AW265" s="246"/>
      <c r="AX265" s="246"/>
      <c r="AY265" s="246"/>
      <c r="AZ265" s="387"/>
      <c r="BA265" s="246"/>
      <c r="BB265" s="246"/>
      <c r="BC265" s="246"/>
      <c r="BD265" s="246"/>
      <c r="BE265" s="246"/>
      <c r="BF265" s="246"/>
      <c r="BG265" s="387"/>
    </row>
    <row r="266" spans="3:59" s="197" customFormat="1" ht="12" customHeight="1"/>
    <row r="267" spans="3:59" s="197" customFormat="1" ht="12" customHeight="1"/>
    <row r="268" spans="3:59" s="197" customFormat="1" ht="12" customHeight="1"/>
    <row r="269" spans="3:59" s="197" customFormat="1" ht="12" customHeight="1"/>
    <row r="270" spans="3:59" s="197" customFormat="1" ht="12" customHeight="1"/>
    <row r="271" spans="3:59" s="197" customFormat="1" ht="12" customHeight="1"/>
    <row r="272" spans="3:59" s="197" customFormat="1" ht="12" customHeight="1"/>
    <row r="273" spans="1:2" s="589" customFormat="1" ht="12" customHeight="1">
      <c r="A273" s="197"/>
      <c r="B273" s="197"/>
    </row>
    <row r="274" spans="1:2" s="589" customFormat="1" ht="12" customHeight="1">
      <c r="A274" s="197"/>
      <c r="B274" s="197"/>
    </row>
    <row r="275" spans="1:2" s="589" customFormat="1" ht="12" customHeight="1">
      <c r="A275" s="197"/>
      <c r="B275" s="197"/>
    </row>
    <row r="276" spans="1:2" s="589" customFormat="1" ht="12" customHeight="1">
      <c r="A276" s="197"/>
      <c r="B276" s="197"/>
    </row>
    <row r="277" spans="1:2" s="589" customFormat="1" ht="12" customHeight="1">
      <c r="A277" s="197"/>
      <c r="B277" s="197"/>
    </row>
    <row r="278" spans="1:2" s="589" customFormat="1" ht="12" customHeight="1">
      <c r="A278" s="197"/>
      <c r="B278" s="197"/>
    </row>
    <row r="279" spans="1:2" s="589" customFormat="1" ht="12" customHeight="1">
      <c r="A279" s="197"/>
      <c r="B279" s="197"/>
    </row>
    <row r="280" spans="1:2" s="589" customFormat="1" ht="12" customHeight="1">
      <c r="A280" s="197"/>
      <c r="B280" s="197"/>
    </row>
    <row r="281" spans="1:2" s="589" customFormat="1" ht="12" customHeight="1">
      <c r="A281" s="197"/>
      <c r="B281" s="197"/>
    </row>
    <row r="282" spans="1:2" s="589" customFormat="1" ht="12" customHeight="1">
      <c r="A282" s="197"/>
      <c r="B282" s="197"/>
    </row>
    <row r="283" spans="1:2" s="589" customFormat="1" ht="12" customHeight="1">
      <c r="A283" s="197"/>
      <c r="B283" s="197"/>
    </row>
    <row r="284" spans="1:2" s="589" customFormat="1" ht="12" customHeight="1">
      <c r="A284" s="197"/>
      <c r="B284" s="197"/>
    </row>
    <row r="285" spans="1:2" s="589" customFormat="1" ht="12" customHeight="1">
      <c r="A285" s="197"/>
      <c r="B285" s="197"/>
    </row>
    <row r="286" spans="1:2" s="589" customFormat="1" ht="12" customHeight="1">
      <c r="A286" s="197"/>
      <c r="B286" s="197"/>
    </row>
    <row r="287" spans="1:2" s="589" customFormat="1" ht="12" customHeight="1">
      <c r="A287" s="197"/>
      <c r="B287" s="197"/>
    </row>
    <row r="288" spans="1:2" s="589" customFormat="1" ht="12" customHeight="1">
      <c r="A288" s="197"/>
      <c r="B288" s="197"/>
    </row>
    <row r="289" spans="1:2" s="589" customFormat="1" ht="12" customHeight="1">
      <c r="A289" s="197"/>
      <c r="B289" s="197"/>
    </row>
  </sheetData>
  <mergeCells count="40">
    <mergeCell ref="BA81:BF81"/>
    <mergeCell ref="AS81:AY81"/>
    <mergeCell ref="AA118:AH118"/>
    <mergeCell ref="C152:BG152"/>
    <mergeCell ref="BA118:BF118"/>
    <mergeCell ref="AJ118:AQ118"/>
    <mergeCell ref="AJ81:AQ81"/>
    <mergeCell ref="AS118:AY118"/>
    <mergeCell ref="C115:BG115"/>
    <mergeCell ref="AA81:AH81"/>
    <mergeCell ref="D118:Y118"/>
    <mergeCell ref="D81:Y81"/>
    <mergeCell ref="AJ43:AQ43"/>
    <mergeCell ref="BA6:BF6"/>
    <mergeCell ref="C40:BH40"/>
    <mergeCell ref="C77:BH77"/>
    <mergeCell ref="AJ6:AQ6"/>
    <mergeCell ref="AA6:AH6"/>
    <mergeCell ref="AS6:AY6"/>
    <mergeCell ref="BA43:BF43"/>
    <mergeCell ref="AS43:AY43"/>
    <mergeCell ref="AA43:AH43"/>
    <mergeCell ref="D6:Y6"/>
    <mergeCell ref="D43:Y43"/>
    <mergeCell ref="D157:Y157"/>
    <mergeCell ref="AA157:AH157"/>
    <mergeCell ref="AJ157:AQ157"/>
    <mergeCell ref="AS157:AY157"/>
    <mergeCell ref="BA157:BF157"/>
    <mergeCell ref="D232:Y232"/>
    <mergeCell ref="AA232:AH232"/>
    <mergeCell ref="AJ232:AQ232"/>
    <mergeCell ref="AS232:AY232"/>
    <mergeCell ref="BA232:BF232"/>
    <mergeCell ref="C191:BG191"/>
    <mergeCell ref="D194:Y194"/>
    <mergeCell ref="AA194:AH194"/>
    <mergeCell ref="AJ194:AQ194"/>
    <mergeCell ref="AS194:AY194"/>
    <mergeCell ref="BA194:BF194"/>
  </mergeCells>
  <phoneticPr fontId="0" type="noConversion"/>
  <conditionalFormatting sqref="A8:B39 A69:B76 A45:B67 R55:AH55 A107:B114 A83:B105 R93:AH93 A144:B151 A120:B142 R130:AH130 AJ55:AQ55 R144:AH151 AJ93:AQ93 AJ130:AQ130 R69:AH76 BH144:BH151 R18:Y39 R107:AH114 AA18:AH39 AJ18:AQ39 AJ69:AQ76 AJ107:AQ114 AJ144:AQ151 AS83:AZ114 AS45:AZ76 AS8:BF39 AS120:AZ151 BG83:BG114 BG120:BG151 BH8:BH39 BG45:BH76 BH86:BH114 BH122:BH142 D8:Q8 D45:Q45 D83:Q83 D120:Q120 D159:Q159 D196:Q196 D234:Q234">
    <cfRule type="cellIs" dxfId="428" priority="438" stopIfTrue="1" operator="equal">
      <formula>"ND"</formula>
    </cfRule>
  </conditionalFormatting>
  <conditionalFormatting sqref="BH81:BH85">
    <cfRule type="cellIs" dxfId="427" priority="425" stopIfTrue="1" operator="equal">
      <formula>"ND"</formula>
    </cfRule>
  </conditionalFormatting>
  <conditionalFormatting sqref="BH118:BH121">
    <cfRule type="cellIs" dxfId="426" priority="424" stopIfTrue="1" operator="equal">
      <formula>"ND"</formula>
    </cfRule>
  </conditionalFormatting>
  <conditionalFormatting sqref="A68:B68">
    <cfRule type="cellIs" dxfId="425" priority="414" stopIfTrue="1" operator="equal">
      <formula>"ND"</formula>
    </cfRule>
  </conditionalFormatting>
  <conditionalFormatting sqref="A106:B106">
    <cfRule type="cellIs" dxfId="424" priority="404" stopIfTrue="1" operator="equal">
      <formula>"ND"</formula>
    </cfRule>
  </conditionalFormatting>
  <conditionalFormatting sqref="A143:B143 BH143">
    <cfRule type="cellIs" dxfId="423" priority="403" stopIfTrue="1" operator="equal">
      <formula>"ND"</formula>
    </cfRule>
  </conditionalFormatting>
  <conditionalFormatting sqref="Z45:AH54 Z83:AH92 Z120:AH129 Z56:AH67 Z94:AH105 Z131:AH142 AA8:AH17">
    <cfRule type="cellIs" dxfId="422" priority="384" stopIfTrue="1" operator="equal">
      <formula>"ND"</formula>
    </cfRule>
  </conditionalFormatting>
  <conditionalFormatting sqref="Z68:AH68">
    <cfRule type="cellIs" dxfId="421" priority="383" stopIfTrue="1" operator="equal">
      <formula>"ND"</formula>
    </cfRule>
  </conditionalFormatting>
  <conditionalFormatting sqref="Z106:AH106">
    <cfRule type="cellIs" dxfId="420" priority="378" stopIfTrue="1" operator="equal">
      <formula>"ND"</formula>
    </cfRule>
  </conditionalFormatting>
  <conditionalFormatting sqref="Z143:AH143">
    <cfRule type="cellIs" dxfId="419" priority="377" stopIfTrue="1" operator="equal">
      <formula>"ND"</formula>
    </cfRule>
  </conditionalFormatting>
  <conditionalFormatting sqref="AJ120:AQ128">
    <cfRule type="cellIs" dxfId="418" priority="336" stopIfTrue="1" operator="equal">
      <formula>"ND"</formula>
    </cfRule>
  </conditionalFormatting>
  <conditionalFormatting sqref="AJ68:AQ68">
    <cfRule type="cellIs" dxfId="417" priority="328" stopIfTrue="1" operator="equal">
      <formula>"ND"</formula>
    </cfRule>
  </conditionalFormatting>
  <conditionalFormatting sqref="AJ45:AQ53">
    <cfRule type="cellIs" dxfId="416" priority="330" stopIfTrue="1" operator="equal">
      <formula>"ND"</formula>
    </cfRule>
  </conditionalFormatting>
  <conditionalFormatting sqref="AJ8:AQ16">
    <cfRule type="cellIs" dxfId="415" priority="329" stopIfTrue="1" operator="equal">
      <formula>"ND"</formula>
    </cfRule>
  </conditionalFormatting>
  <conditionalFormatting sqref="AJ54:AQ54 AJ129:AQ129 AJ92:AQ92 AJ17:AQ17 AJ56:AQ67 AJ94:AQ105 AJ131:AQ142">
    <cfRule type="cellIs" dxfId="414" priority="337" stopIfTrue="1" operator="equal">
      <formula>"ND"</formula>
    </cfRule>
  </conditionalFormatting>
  <conditionalFormatting sqref="AJ83:AQ91">
    <cfRule type="cellIs" dxfId="413" priority="335" stopIfTrue="1" operator="equal">
      <formula>"ND"</formula>
    </cfRule>
  </conditionalFormatting>
  <conditionalFormatting sqref="AJ143:AQ143">
    <cfRule type="cellIs" dxfId="412" priority="322" stopIfTrue="1" operator="equal">
      <formula>"ND"</formula>
    </cfRule>
  </conditionalFormatting>
  <conditionalFormatting sqref="AJ106:AQ106">
    <cfRule type="cellIs" dxfId="411" priority="323" stopIfTrue="1" operator="equal">
      <formula>"ND"</formula>
    </cfRule>
  </conditionalFormatting>
  <conditionalFormatting sqref="R56:Y67 R94:Y105 R131:Y142 R8:Y17 R45:Y54 R83:Y92 R120:Y129">
    <cfRule type="cellIs" dxfId="410" priority="317" stopIfTrue="1" operator="equal">
      <formula>"ND"</formula>
    </cfRule>
  </conditionalFormatting>
  <conditionalFormatting sqref="R68:Y68">
    <cfRule type="cellIs" dxfId="409" priority="316" stopIfTrue="1" operator="equal">
      <formula>"ND"</formula>
    </cfRule>
  </conditionalFormatting>
  <conditionalFormatting sqref="R106:Y106">
    <cfRule type="cellIs" dxfId="408" priority="311" stopIfTrue="1" operator="equal">
      <formula>"ND"</formula>
    </cfRule>
  </conditionalFormatting>
  <conditionalFormatting sqref="R143:Y143">
    <cfRule type="cellIs" dxfId="407" priority="310" stopIfTrue="1" operator="equal">
      <formula>"ND"</formula>
    </cfRule>
  </conditionalFormatting>
  <conditionalFormatting sqref="BA45:BF63 BA65:BF73">
    <cfRule type="cellIs" dxfId="406" priority="279" stopIfTrue="1" operator="equal">
      <formula>"ND"</formula>
    </cfRule>
  </conditionalFormatting>
  <conditionalFormatting sqref="BA120:BF138 BA140:BF148">
    <cfRule type="cellIs" dxfId="405" priority="272" stopIfTrue="1" operator="equal">
      <formula>"ND"</formula>
    </cfRule>
  </conditionalFormatting>
  <conditionalFormatting sqref="BA83:BF101 BA103:BF111">
    <cfRule type="cellIs" dxfId="404" priority="273" stopIfTrue="1" operator="equal">
      <formula>"ND"</formula>
    </cfRule>
  </conditionalFormatting>
  <conditionalFormatting sqref="BG8:BG39">
    <cfRule type="cellIs" dxfId="403" priority="268" stopIfTrue="1" operator="equal">
      <formula>"ND"</formula>
    </cfRule>
  </conditionalFormatting>
  <conditionalFormatting sqref="BA64:BF64">
    <cfRule type="cellIs" dxfId="402" priority="259" stopIfTrue="1" operator="equal">
      <formula>"ND"</formula>
    </cfRule>
  </conditionalFormatting>
  <conditionalFormatting sqref="BA74:BF74">
    <cfRule type="cellIs" dxfId="401" priority="258" stopIfTrue="1" operator="equal">
      <formula>"ND"</formula>
    </cfRule>
  </conditionalFormatting>
  <conditionalFormatting sqref="BA75:BF76">
    <cfRule type="cellIs" dxfId="400" priority="257" stopIfTrue="1" operator="equal">
      <formula>"ND"</formula>
    </cfRule>
  </conditionalFormatting>
  <conditionalFormatting sqref="BA113:BF114">
    <cfRule type="cellIs" dxfId="399" priority="251" stopIfTrue="1" operator="equal">
      <formula>"ND"</formula>
    </cfRule>
  </conditionalFormatting>
  <conditionalFormatting sqref="BA150:BF151">
    <cfRule type="cellIs" dxfId="398" priority="250" stopIfTrue="1" operator="equal">
      <formula>"ND"</formula>
    </cfRule>
  </conditionalFormatting>
  <conditionalFormatting sqref="BA102:BF102">
    <cfRule type="cellIs" dxfId="397" priority="241" stopIfTrue="1" operator="equal">
      <formula>"ND"</formula>
    </cfRule>
  </conditionalFormatting>
  <conditionalFormatting sqref="BA112:BF112">
    <cfRule type="cellIs" dxfId="396" priority="240" stopIfTrue="1" operator="equal">
      <formula>"ND"</formula>
    </cfRule>
  </conditionalFormatting>
  <conditionalFormatting sqref="BA139:BF139">
    <cfRule type="cellIs" dxfId="395" priority="239" stopIfTrue="1" operator="equal">
      <formula>"ND"</formula>
    </cfRule>
  </conditionalFormatting>
  <conditionalFormatting sqref="D18:Q18 D32:Q39">
    <cfRule type="cellIs" dxfId="394" priority="229" stopIfTrue="1" operator="equal">
      <formula>"ND"</formula>
    </cfRule>
  </conditionalFormatting>
  <conditionalFormatting sqref="Z18 Z32:Z39">
    <cfRule type="cellIs" dxfId="393" priority="232" stopIfTrue="1" operator="equal">
      <formula>"ND"</formula>
    </cfRule>
  </conditionalFormatting>
  <conditionalFormatting sqref="Z8:Z17 Z19:Z30">
    <cfRule type="cellIs" dxfId="392" priority="231" stopIfTrue="1" operator="equal">
      <formula>"ND"</formula>
    </cfRule>
  </conditionalFormatting>
  <conditionalFormatting sqref="Z31">
    <cfRule type="cellIs" dxfId="391" priority="230" stopIfTrue="1" operator="equal">
      <formula>"ND"</formula>
    </cfRule>
  </conditionalFormatting>
  <conditionalFormatting sqref="D19:Q30 D9:Q17">
    <cfRule type="cellIs" dxfId="390" priority="228" stopIfTrue="1" operator="equal">
      <formula>"ND"</formula>
    </cfRule>
  </conditionalFormatting>
  <conditionalFormatting sqref="D31:Q31">
    <cfRule type="cellIs" dxfId="389" priority="227" stopIfTrue="1" operator="equal">
      <formula>"ND"</formula>
    </cfRule>
  </conditionalFormatting>
  <conditionalFormatting sqref="D55:Q55 D69:Q76">
    <cfRule type="cellIs" dxfId="388" priority="226" stopIfTrue="1" operator="equal">
      <formula>"ND"</formula>
    </cfRule>
  </conditionalFormatting>
  <conditionalFormatting sqref="D56:Q67 D46:Q54">
    <cfRule type="cellIs" dxfId="387" priority="225" stopIfTrue="1" operator="equal">
      <formula>"ND"</formula>
    </cfRule>
  </conditionalFormatting>
  <conditionalFormatting sqref="D68:Q68">
    <cfRule type="cellIs" dxfId="386" priority="224" stopIfTrue="1" operator="equal">
      <formula>"ND"</formula>
    </cfRule>
  </conditionalFormatting>
  <conditionalFormatting sqref="D93:Q93 D107:Q114">
    <cfRule type="cellIs" dxfId="385" priority="208" stopIfTrue="1" operator="equal">
      <formula>"ND"</formula>
    </cfRule>
  </conditionalFormatting>
  <conditionalFormatting sqref="D94:Q105 D84:Q92">
    <cfRule type="cellIs" dxfId="384" priority="207" stopIfTrue="1" operator="equal">
      <formula>"ND"</formula>
    </cfRule>
  </conditionalFormatting>
  <conditionalFormatting sqref="D106:Q106">
    <cfRule type="cellIs" dxfId="383" priority="206" stopIfTrue="1" operator="equal">
      <formula>"ND"</formula>
    </cfRule>
  </conditionalFormatting>
  <conditionalFormatting sqref="D130:Q130 D144:Q151">
    <cfRule type="cellIs" dxfId="382" priority="205" stopIfTrue="1" operator="equal">
      <formula>"ND"</formula>
    </cfRule>
  </conditionalFormatting>
  <conditionalFormatting sqref="D131:Q142 D121:Q129">
    <cfRule type="cellIs" dxfId="381" priority="204" stopIfTrue="1" operator="equal">
      <formula>"ND"</formula>
    </cfRule>
  </conditionalFormatting>
  <conditionalFormatting sqref="D143:Q143">
    <cfRule type="cellIs" dxfId="380" priority="203" stopIfTrue="1" operator="equal">
      <formula>"ND"</formula>
    </cfRule>
  </conditionalFormatting>
  <conditionalFormatting sqref="AI18 AI32:AI39">
    <cfRule type="cellIs" dxfId="379" priority="187" stopIfTrue="1" operator="equal">
      <formula>"ND"</formula>
    </cfRule>
  </conditionalFormatting>
  <conditionalFormatting sqref="AI8:AI17 AI19:AI30">
    <cfRule type="cellIs" dxfId="378" priority="186" stopIfTrue="1" operator="equal">
      <formula>"ND"</formula>
    </cfRule>
  </conditionalFormatting>
  <conditionalFormatting sqref="AI31">
    <cfRule type="cellIs" dxfId="377" priority="185" stopIfTrue="1" operator="equal">
      <formula>"ND"</formula>
    </cfRule>
  </conditionalFormatting>
  <conditionalFormatting sqref="AI55 AI69:AI76">
    <cfRule type="cellIs" dxfId="376" priority="184" stopIfTrue="1" operator="equal">
      <formula>"ND"</formula>
    </cfRule>
  </conditionalFormatting>
  <conditionalFormatting sqref="AI45:AI54 AI56:AI67">
    <cfRule type="cellIs" dxfId="375" priority="183" stopIfTrue="1" operator="equal">
      <formula>"ND"</formula>
    </cfRule>
  </conditionalFormatting>
  <conditionalFormatting sqref="AI68">
    <cfRule type="cellIs" dxfId="374" priority="182" stopIfTrue="1" operator="equal">
      <formula>"ND"</formula>
    </cfRule>
  </conditionalFormatting>
  <conditionalFormatting sqref="AI93 AI107:AI114">
    <cfRule type="cellIs" dxfId="373" priority="166" stopIfTrue="1" operator="equal">
      <formula>"ND"</formula>
    </cfRule>
  </conditionalFormatting>
  <conditionalFormatting sqref="AI83:AI92 AI94:AI105">
    <cfRule type="cellIs" dxfId="372" priority="165" stopIfTrue="1" operator="equal">
      <formula>"ND"</formula>
    </cfRule>
  </conditionalFormatting>
  <conditionalFormatting sqref="AI106">
    <cfRule type="cellIs" dxfId="371" priority="164" stopIfTrue="1" operator="equal">
      <formula>"ND"</formula>
    </cfRule>
  </conditionalFormatting>
  <conditionalFormatting sqref="AI130 AI144:AI151">
    <cfRule type="cellIs" dxfId="370" priority="163" stopIfTrue="1" operator="equal">
      <formula>"ND"</formula>
    </cfRule>
  </conditionalFormatting>
  <conditionalFormatting sqref="AI120:AI129 AI131:AI142">
    <cfRule type="cellIs" dxfId="369" priority="162" stopIfTrue="1" operator="equal">
      <formula>"ND"</formula>
    </cfRule>
  </conditionalFormatting>
  <conditionalFormatting sqref="AI143">
    <cfRule type="cellIs" dxfId="368" priority="161" stopIfTrue="1" operator="equal">
      <formula>"ND"</formula>
    </cfRule>
  </conditionalFormatting>
  <conditionalFormatting sqref="AR18 AR38:AR39">
    <cfRule type="cellIs" dxfId="367" priority="151" stopIfTrue="1" operator="equal">
      <formula>"ND"</formula>
    </cfRule>
  </conditionalFormatting>
  <conditionalFormatting sqref="AR8:AR17 AR19:AR37">
    <cfRule type="cellIs" dxfId="366" priority="150" stopIfTrue="1" operator="equal">
      <formula>"ND"</formula>
    </cfRule>
  </conditionalFormatting>
  <conditionalFormatting sqref="AR55 AR69:AR76">
    <cfRule type="cellIs" dxfId="365" priority="148" stopIfTrue="1" operator="equal">
      <formula>"ND"</formula>
    </cfRule>
  </conditionalFormatting>
  <conditionalFormatting sqref="AR45:AR54 AR56:AR67">
    <cfRule type="cellIs" dxfId="364" priority="147" stopIfTrue="1" operator="equal">
      <formula>"ND"</formula>
    </cfRule>
  </conditionalFormatting>
  <conditionalFormatting sqref="AR68">
    <cfRule type="cellIs" dxfId="363" priority="146" stopIfTrue="1" operator="equal">
      <formula>"ND"</formula>
    </cfRule>
  </conditionalFormatting>
  <conditionalFormatting sqref="AR93 AR107:AR114">
    <cfRule type="cellIs" dxfId="362" priority="130" stopIfTrue="1" operator="equal">
      <formula>"ND"</formula>
    </cfRule>
  </conditionalFormatting>
  <conditionalFormatting sqref="AR83:AR92 AR94:AR105">
    <cfRule type="cellIs" dxfId="361" priority="129" stopIfTrue="1" operator="equal">
      <formula>"ND"</formula>
    </cfRule>
  </conditionalFormatting>
  <conditionalFormatting sqref="AR106">
    <cfRule type="cellIs" dxfId="360" priority="128" stopIfTrue="1" operator="equal">
      <formula>"ND"</formula>
    </cfRule>
  </conditionalFormatting>
  <conditionalFormatting sqref="AR130 AR144:AR151">
    <cfRule type="cellIs" dxfId="359" priority="127" stopIfTrue="1" operator="equal">
      <formula>"ND"</formula>
    </cfRule>
  </conditionalFormatting>
  <conditionalFormatting sqref="AR120:AR129 AR131:AR142">
    <cfRule type="cellIs" dxfId="358" priority="126" stopIfTrue="1" operator="equal">
      <formula>"ND"</formula>
    </cfRule>
  </conditionalFormatting>
  <conditionalFormatting sqref="AR143">
    <cfRule type="cellIs" dxfId="357" priority="125" stopIfTrue="1" operator="equal">
      <formula>"ND"</formula>
    </cfRule>
  </conditionalFormatting>
  <conditionalFormatting sqref="BA149:BF149">
    <cfRule type="cellIs" dxfId="356" priority="115" stopIfTrue="1" operator="equal">
      <formula>"ND"</formula>
    </cfRule>
  </conditionalFormatting>
  <conditionalFormatting sqref="A183:B190 A159:B181 R169:AH169 R183:AH190 AJ169:AQ169 AJ183:AQ190 AS159:AZ190">
    <cfRule type="cellIs" dxfId="355" priority="96" stopIfTrue="1" operator="equal">
      <formula>"ND"</formula>
    </cfRule>
  </conditionalFormatting>
  <conditionalFormatting sqref="A182:B182">
    <cfRule type="cellIs" dxfId="354" priority="95" stopIfTrue="1" operator="equal">
      <formula>"ND"</formula>
    </cfRule>
  </conditionalFormatting>
  <conditionalFormatting sqref="AJ168:AQ168 AJ170:AQ181">
    <cfRule type="cellIs" dxfId="353" priority="92" stopIfTrue="1" operator="equal">
      <formula>"ND"</formula>
    </cfRule>
  </conditionalFormatting>
  <conditionalFormatting sqref="Z159:AH168 Z170:AH181">
    <cfRule type="cellIs" dxfId="352" priority="94" stopIfTrue="1" operator="equal">
      <formula>"ND"</formula>
    </cfRule>
  </conditionalFormatting>
  <conditionalFormatting sqref="Z182:AH182">
    <cfRule type="cellIs" dxfId="351" priority="93" stopIfTrue="1" operator="equal">
      <formula>"ND"</formula>
    </cfRule>
  </conditionalFormatting>
  <conditionalFormatting sqref="AJ182:AQ182">
    <cfRule type="cellIs" dxfId="350" priority="90" stopIfTrue="1" operator="equal">
      <formula>"ND"</formula>
    </cfRule>
  </conditionalFormatting>
  <conditionalFormatting sqref="AJ159:AQ167">
    <cfRule type="cellIs" dxfId="349" priority="91" stopIfTrue="1" operator="equal">
      <formula>"ND"</formula>
    </cfRule>
  </conditionalFormatting>
  <conditionalFormatting sqref="R170:Y181 R159:Y168">
    <cfRule type="cellIs" dxfId="348" priority="89" stopIfTrue="1" operator="equal">
      <formula>"ND"</formula>
    </cfRule>
  </conditionalFormatting>
  <conditionalFormatting sqref="R182:Y182">
    <cfRule type="cellIs" dxfId="347" priority="88" stopIfTrue="1" operator="equal">
      <formula>"ND"</formula>
    </cfRule>
  </conditionalFormatting>
  <conditionalFormatting sqref="BA159:BF177 BA179:BF188">
    <cfRule type="cellIs" dxfId="346" priority="87" stopIfTrue="1" operator="equal">
      <formula>"ND"</formula>
    </cfRule>
  </conditionalFormatting>
  <conditionalFormatting sqref="BG159:BG190">
    <cfRule type="cellIs" dxfId="345" priority="86" stopIfTrue="1" operator="equal">
      <formula>"ND"</formula>
    </cfRule>
  </conditionalFormatting>
  <conditionalFormatting sqref="BA189:BF190">
    <cfRule type="cellIs" dxfId="344" priority="85" stopIfTrue="1" operator="equal">
      <formula>"ND"</formula>
    </cfRule>
  </conditionalFormatting>
  <conditionalFormatting sqref="BA178:BF178">
    <cfRule type="cellIs" dxfId="343" priority="84" stopIfTrue="1" operator="equal">
      <formula>"ND"</formula>
    </cfRule>
  </conditionalFormatting>
  <conditionalFormatting sqref="D182:Q182">
    <cfRule type="cellIs" dxfId="342" priority="81" stopIfTrue="1" operator="equal">
      <formula>"ND"</formula>
    </cfRule>
  </conditionalFormatting>
  <conditionalFormatting sqref="D169:Q169 D183:Q190">
    <cfRule type="cellIs" dxfId="341" priority="83" stopIfTrue="1" operator="equal">
      <formula>"ND"</formula>
    </cfRule>
  </conditionalFormatting>
  <conditionalFormatting sqref="D170:Q181 D160:Q168">
    <cfRule type="cellIs" dxfId="340" priority="82" stopIfTrue="1" operator="equal">
      <formula>"ND"</formula>
    </cfRule>
  </conditionalFormatting>
  <conditionalFormatting sqref="AI169 AI183:AI190">
    <cfRule type="cellIs" dxfId="339" priority="80" stopIfTrue="1" operator="equal">
      <formula>"ND"</formula>
    </cfRule>
  </conditionalFormatting>
  <conditionalFormatting sqref="AI159:AI168 AI170:AI181">
    <cfRule type="cellIs" dxfId="338" priority="79" stopIfTrue="1" operator="equal">
      <formula>"ND"</formula>
    </cfRule>
  </conditionalFormatting>
  <conditionalFormatting sqref="AI182">
    <cfRule type="cellIs" dxfId="337" priority="78" stopIfTrue="1" operator="equal">
      <formula>"ND"</formula>
    </cfRule>
  </conditionalFormatting>
  <conditionalFormatting sqref="AR169 AR183:AR190">
    <cfRule type="cellIs" dxfId="336" priority="77" stopIfTrue="1" operator="equal">
      <formula>"ND"</formula>
    </cfRule>
  </conditionalFormatting>
  <conditionalFormatting sqref="AR159:AR168 AR170:AR181">
    <cfRule type="cellIs" dxfId="335" priority="76" stopIfTrue="1" operator="equal">
      <formula>"ND"</formula>
    </cfRule>
  </conditionalFormatting>
  <conditionalFormatting sqref="AR182">
    <cfRule type="cellIs" dxfId="334" priority="75" stopIfTrue="1" operator="equal">
      <formula>"ND"</formula>
    </cfRule>
  </conditionalFormatting>
  <conditionalFormatting sqref="A220:B227 A196:B218 R206:AH206 R220:AH227 AJ206:AQ206 AJ220:AQ227 AS196:AZ227">
    <cfRule type="cellIs" dxfId="333" priority="64" stopIfTrue="1" operator="equal">
      <formula>"ND"</formula>
    </cfRule>
  </conditionalFormatting>
  <conditionalFormatting sqref="A219:B219">
    <cfRule type="cellIs" dxfId="332" priority="63" stopIfTrue="1" operator="equal">
      <formula>"ND"</formula>
    </cfRule>
  </conditionalFormatting>
  <conditionalFormatting sqref="AJ205:AQ205 AJ207:AQ218">
    <cfRule type="cellIs" dxfId="331" priority="60" stopIfTrue="1" operator="equal">
      <formula>"ND"</formula>
    </cfRule>
  </conditionalFormatting>
  <conditionalFormatting sqref="Z196:AH205 Z207:AH218">
    <cfRule type="cellIs" dxfId="330" priority="62" stopIfTrue="1" operator="equal">
      <formula>"ND"</formula>
    </cfRule>
  </conditionalFormatting>
  <conditionalFormatting sqref="Z219:AH219">
    <cfRule type="cellIs" dxfId="329" priority="61" stopIfTrue="1" operator="equal">
      <formula>"ND"</formula>
    </cfRule>
  </conditionalFormatting>
  <conditionalFormatting sqref="AJ219:AQ219">
    <cfRule type="cellIs" dxfId="328" priority="58" stopIfTrue="1" operator="equal">
      <formula>"ND"</formula>
    </cfRule>
  </conditionalFormatting>
  <conditionalFormatting sqref="AJ196:AQ204">
    <cfRule type="cellIs" dxfId="327" priority="59" stopIfTrue="1" operator="equal">
      <formula>"ND"</formula>
    </cfRule>
  </conditionalFormatting>
  <conditionalFormatting sqref="R207:Y218 R196:Y205">
    <cfRule type="cellIs" dxfId="326" priority="57" stopIfTrue="1" operator="equal">
      <formula>"ND"</formula>
    </cfRule>
  </conditionalFormatting>
  <conditionalFormatting sqref="R219:Y219">
    <cfRule type="cellIs" dxfId="325" priority="56" stopIfTrue="1" operator="equal">
      <formula>"ND"</formula>
    </cfRule>
  </conditionalFormatting>
  <conditionalFormatting sqref="BA196:BF214 BA216:BF225">
    <cfRule type="cellIs" dxfId="324" priority="55" stopIfTrue="1" operator="equal">
      <formula>"ND"</formula>
    </cfRule>
  </conditionalFormatting>
  <conditionalFormatting sqref="BG196:BG227">
    <cfRule type="cellIs" dxfId="323" priority="54" stopIfTrue="1" operator="equal">
      <formula>"ND"</formula>
    </cfRule>
  </conditionalFormatting>
  <conditionalFormatting sqref="BA226:BF227">
    <cfRule type="cellIs" dxfId="322" priority="53" stopIfTrue="1" operator="equal">
      <formula>"ND"</formula>
    </cfRule>
  </conditionalFormatting>
  <conditionalFormatting sqref="BA215:BF215">
    <cfRule type="cellIs" dxfId="321" priority="52" stopIfTrue="1" operator="equal">
      <formula>"ND"</formula>
    </cfRule>
  </conditionalFormatting>
  <conditionalFormatting sqref="D219:Q219">
    <cfRule type="cellIs" dxfId="320" priority="49" stopIfTrue="1" operator="equal">
      <formula>"ND"</formula>
    </cfRule>
  </conditionalFormatting>
  <conditionalFormatting sqref="D206:Q206 D220:Q227">
    <cfRule type="cellIs" dxfId="319" priority="51" stopIfTrue="1" operator="equal">
      <formula>"ND"</formula>
    </cfRule>
  </conditionalFormatting>
  <conditionalFormatting sqref="D207:Q218 D197:Q205">
    <cfRule type="cellIs" dxfId="318" priority="50" stopIfTrue="1" operator="equal">
      <formula>"ND"</formula>
    </cfRule>
  </conditionalFormatting>
  <conditionalFormatting sqref="AI206 AI220:AI227">
    <cfRule type="cellIs" dxfId="317" priority="48" stopIfTrue="1" operator="equal">
      <formula>"ND"</formula>
    </cfRule>
  </conditionalFormatting>
  <conditionalFormatting sqref="AI196:AI205 AI207:AI218">
    <cfRule type="cellIs" dxfId="316" priority="47" stopIfTrue="1" operator="equal">
      <formula>"ND"</formula>
    </cfRule>
  </conditionalFormatting>
  <conditionalFormatting sqref="AI219">
    <cfRule type="cellIs" dxfId="315" priority="46" stopIfTrue="1" operator="equal">
      <formula>"ND"</formula>
    </cfRule>
  </conditionalFormatting>
  <conditionalFormatting sqref="AR206 AR220:AR227">
    <cfRule type="cellIs" dxfId="314" priority="45" stopIfTrue="1" operator="equal">
      <formula>"ND"</formula>
    </cfRule>
  </conditionalFormatting>
  <conditionalFormatting sqref="AR196:AR205 AR207:AR218">
    <cfRule type="cellIs" dxfId="313" priority="44" stopIfTrue="1" operator="equal">
      <formula>"ND"</formula>
    </cfRule>
  </conditionalFormatting>
  <conditionalFormatting sqref="AR219">
    <cfRule type="cellIs" dxfId="312" priority="43" stopIfTrue="1" operator="equal">
      <formula>"ND"</formula>
    </cfRule>
  </conditionalFormatting>
  <conditionalFormatting sqref="R244:AH244 R258:AH265 AJ244:AQ244 AJ258:AQ265 AS234:AZ265">
    <cfRule type="cellIs" dxfId="311" priority="32" stopIfTrue="1" operator="equal">
      <formula>"ND"</formula>
    </cfRule>
  </conditionalFormatting>
  <conditionalFormatting sqref="AJ243:AQ243 AJ245:AQ256">
    <cfRule type="cellIs" dxfId="310" priority="28" stopIfTrue="1" operator="equal">
      <formula>"ND"</formula>
    </cfRule>
  </conditionalFormatting>
  <conditionalFormatting sqref="Z234:AH243 Z245:AH256">
    <cfRule type="cellIs" dxfId="309" priority="30" stopIfTrue="1" operator="equal">
      <formula>"ND"</formula>
    </cfRule>
  </conditionalFormatting>
  <conditionalFormatting sqref="Z257:AH257">
    <cfRule type="cellIs" dxfId="308" priority="29" stopIfTrue="1" operator="equal">
      <formula>"ND"</formula>
    </cfRule>
  </conditionalFormatting>
  <conditionalFormatting sqref="AJ257:AQ257">
    <cfRule type="cellIs" dxfId="307" priority="26" stopIfTrue="1" operator="equal">
      <formula>"ND"</formula>
    </cfRule>
  </conditionalFormatting>
  <conditionalFormatting sqref="AJ234:AQ242">
    <cfRule type="cellIs" dxfId="306" priority="27" stopIfTrue="1" operator="equal">
      <formula>"ND"</formula>
    </cfRule>
  </conditionalFormatting>
  <conditionalFormatting sqref="R245:Y256 R234:Y243">
    <cfRule type="cellIs" dxfId="305" priority="25" stopIfTrue="1" operator="equal">
      <formula>"ND"</formula>
    </cfRule>
  </conditionalFormatting>
  <conditionalFormatting sqref="R257:Y257">
    <cfRule type="cellIs" dxfId="304" priority="24" stopIfTrue="1" operator="equal">
      <formula>"ND"</formula>
    </cfRule>
  </conditionalFormatting>
  <conditionalFormatting sqref="BA234:BF252 BA254:BF263">
    <cfRule type="cellIs" dxfId="303" priority="23" stopIfTrue="1" operator="equal">
      <formula>"ND"</formula>
    </cfRule>
  </conditionalFormatting>
  <conditionalFormatting sqref="BG234:BG265">
    <cfRule type="cellIs" dxfId="302" priority="22" stopIfTrue="1" operator="equal">
      <formula>"ND"</formula>
    </cfRule>
  </conditionalFormatting>
  <conditionalFormatting sqref="BA264:BF265">
    <cfRule type="cellIs" dxfId="301" priority="21" stopIfTrue="1" operator="equal">
      <formula>"ND"</formula>
    </cfRule>
  </conditionalFormatting>
  <conditionalFormatting sqref="BA253:BF253">
    <cfRule type="cellIs" dxfId="300" priority="20" stopIfTrue="1" operator="equal">
      <formula>"ND"</formula>
    </cfRule>
  </conditionalFormatting>
  <conditionalFormatting sqref="D257:Q257">
    <cfRule type="cellIs" dxfId="299" priority="17" stopIfTrue="1" operator="equal">
      <formula>"ND"</formula>
    </cfRule>
  </conditionalFormatting>
  <conditionalFormatting sqref="D244:Q244 D258:Q265">
    <cfRule type="cellIs" dxfId="298" priority="19" stopIfTrue="1" operator="equal">
      <formula>"ND"</formula>
    </cfRule>
  </conditionalFormatting>
  <conditionalFormatting sqref="D245:Q256 D235:Q243">
    <cfRule type="cellIs" dxfId="297" priority="18" stopIfTrue="1" operator="equal">
      <formula>"ND"</formula>
    </cfRule>
  </conditionalFormatting>
  <conditionalFormatting sqref="AI244 AI258:AI265">
    <cfRule type="cellIs" dxfId="296" priority="16" stopIfTrue="1" operator="equal">
      <formula>"ND"</formula>
    </cfRule>
  </conditionalFormatting>
  <conditionalFormatting sqref="AI234:AI243 AI245:AI256">
    <cfRule type="cellIs" dxfId="295" priority="15" stopIfTrue="1" operator="equal">
      <formula>"ND"</formula>
    </cfRule>
  </conditionalFormatting>
  <conditionalFormatting sqref="AI257">
    <cfRule type="cellIs" dxfId="294" priority="14" stopIfTrue="1" operator="equal">
      <formula>"ND"</formula>
    </cfRule>
  </conditionalFormatting>
  <conditionalFormatting sqref="AR244 AR258:AR265">
    <cfRule type="cellIs" dxfId="293" priority="13" stopIfTrue="1" operator="equal">
      <formula>"ND"</formula>
    </cfRule>
  </conditionalFormatting>
  <conditionalFormatting sqref="AR234:AR243 AR245:AR256">
    <cfRule type="cellIs" dxfId="292" priority="12" stopIfTrue="1" operator="equal">
      <formula>"ND"</formula>
    </cfRule>
  </conditionalFormatting>
  <conditionalFormatting sqref="AR257">
    <cfRule type="cellIs" dxfId="291" priority="11" stopIfTrue="1" operator="equal">
      <formula>"ND"</formula>
    </cfRule>
  </conditionalFormatting>
  <pageMargins left="0.75" right="0.75" top="1" bottom="1" header="0.5" footer="0.5"/>
  <pageSetup paperSize="9" scale="10" orientation="landscape" r:id="rId1"/>
  <headerFooter alignWithMargins="0"/>
  <rowBreaks count="3" manualBreakCount="3">
    <brk id="41" min="1" max="37" man="1"/>
    <brk id="79" min="1" max="37" man="1"/>
    <brk id="116" min="1" max="3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0">
    <tabColor rgb="FF92D050"/>
    <pageSetUpPr fitToPage="1"/>
  </sheetPr>
  <dimension ref="A1:CI451"/>
  <sheetViews>
    <sheetView zoomScale="85" zoomScaleNormal="85" zoomScaleSheetLayoutView="100" workbookViewId="0">
      <selection activeCell="D9" sqref="D9"/>
    </sheetView>
  </sheetViews>
  <sheetFormatPr baseColWidth="10" defaultColWidth="9.33203125" defaultRowHeight="12" customHeight="1" outlineLevelCol="1"/>
  <cols>
    <col min="1" max="2" width="2.83203125" style="212" customWidth="1"/>
    <col min="3" max="3" width="21.1640625" style="1" customWidth="1"/>
    <col min="4" max="4" width="9.83203125" style="1" customWidth="1" outlineLevel="1"/>
    <col min="5" max="5" width="9.1640625" style="1" customWidth="1" outlineLevel="1"/>
    <col min="6" max="6" width="8.6640625" style="1" customWidth="1" outlineLevel="1"/>
    <col min="7" max="7" width="9.5" style="1" customWidth="1" outlineLevel="1"/>
    <col min="8" max="8" width="9.33203125" style="1" customWidth="1" outlineLevel="1"/>
    <col min="9" max="9" width="9.1640625" style="1" customWidth="1" outlineLevel="1"/>
    <col min="10" max="10" width="9.6640625" style="1" customWidth="1" outlineLevel="1"/>
    <col min="11" max="12" width="9.5" style="1" customWidth="1" outlineLevel="1"/>
    <col min="13" max="13" width="10.83203125" style="1" customWidth="1" outlineLevel="1"/>
    <col min="14" max="14" width="9.5" style="1" customWidth="1" outlineLevel="1"/>
    <col min="15" max="16" width="8.83203125" style="1" customWidth="1" outlineLevel="1"/>
    <col min="17" max="17" width="9" style="1" customWidth="1" outlineLevel="1"/>
    <col min="18" max="25" width="7.83203125" style="1" customWidth="1"/>
    <col min="26" max="26" width="36.33203125" style="1" hidden="1" customWidth="1" outlineLevel="1"/>
    <col min="27" max="27" width="7.83203125" style="1" hidden="1" customWidth="1" collapsed="1"/>
    <col min="28" max="34" width="7.83203125" style="1" hidden="1" customWidth="1"/>
    <col min="35" max="35" width="29.5" style="1" hidden="1" customWidth="1" outlineLevel="1"/>
    <col min="36" max="36" width="7.83203125" style="1" hidden="1" customWidth="1" collapsed="1"/>
    <col min="37" max="43" width="7.83203125" style="1" hidden="1" customWidth="1"/>
    <col min="44" max="44" width="30.5" style="1" hidden="1" customWidth="1" outlineLevel="1"/>
    <col min="45" max="45" width="7.83203125" style="1" hidden="1" customWidth="1" collapsed="1"/>
    <col min="46" max="51" width="7.83203125" style="1" hidden="1" customWidth="1"/>
    <col min="52" max="52" width="39.83203125" style="1" hidden="1" customWidth="1" outlineLevel="1"/>
    <col min="53" max="53" width="7.83203125" style="1" hidden="1" customWidth="1" collapsed="1"/>
    <col min="54" max="58" width="7.83203125" style="1" hidden="1" customWidth="1"/>
    <col min="59" max="59" width="30.5" style="1" hidden="1" customWidth="1" outlineLevel="1"/>
    <col min="60" max="60" width="20.6640625" style="1" hidden="1" customWidth="1" outlineLevel="1"/>
    <col min="61" max="61" width="13.6640625" style="1" customWidth="1" outlineLevel="1"/>
    <col min="62" max="62" width="18.1640625" style="1" customWidth="1"/>
    <col min="63" max="64" width="13.5" style="1" customWidth="1"/>
    <col min="65" max="65" width="18.33203125" style="1" customWidth="1"/>
    <col min="66" max="67" width="13.6640625" style="1" customWidth="1"/>
    <col min="68" max="68" width="24" style="1" customWidth="1"/>
    <col min="69" max="69" width="21.1640625" style="1" customWidth="1"/>
    <col min="70" max="70" width="42" style="40" hidden="1" customWidth="1" outlineLevel="1"/>
    <col min="71" max="71" width="14.1640625" style="1" customWidth="1" collapsed="1"/>
    <col min="72" max="79" width="7.83203125" style="1" customWidth="1"/>
    <col min="80" max="80" width="36.1640625" style="1" hidden="1" customWidth="1" outlineLevel="1"/>
    <col min="81" max="81" width="9.33203125" style="1" customWidth="1" collapsed="1"/>
    <col min="82" max="86" width="9.33203125" style="1" customWidth="1"/>
    <col min="87" max="87" width="2" style="1" customWidth="1"/>
    <col min="88" max="16384" width="9.33203125" style="1"/>
  </cols>
  <sheetData>
    <row r="1" spans="1:87" s="158" customFormat="1" ht="12" customHeight="1" thickBot="1">
      <c r="BR1" s="159"/>
    </row>
    <row r="2" spans="1:87" s="161" customFormat="1" ht="15.75" customHeight="1" thickTop="1" thickBot="1">
      <c r="A2" s="160" t="s">
        <v>327</v>
      </c>
      <c r="Z2" s="162" t="s">
        <v>352</v>
      </c>
      <c r="AI2" s="162" t="s">
        <v>358</v>
      </c>
      <c r="AR2" s="162" t="s">
        <v>351</v>
      </c>
      <c r="AZ2" s="162" t="s">
        <v>354</v>
      </c>
      <c r="BR2" s="163"/>
    </row>
    <row r="3" spans="1:87" s="158" customFormat="1" ht="12" customHeight="1" thickTop="1">
      <c r="BR3" s="159"/>
    </row>
    <row r="4" spans="1:87" s="212" customFormat="1" ht="24" customHeight="1">
      <c r="B4" s="213"/>
      <c r="AI4" s="197"/>
      <c r="AR4" s="197"/>
      <c r="AZ4" s="197"/>
      <c r="BA4" s="214"/>
      <c r="BR4" s="215"/>
    </row>
    <row r="5" spans="1:87" ht="23.25" customHeight="1" thickBot="1">
      <c r="C5" s="4" t="s">
        <v>99</v>
      </c>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41"/>
      <c r="BS5" s="2"/>
      <c r="BT5" s="2"/>
      <c r="BU5" s="2"/>
      <c r="BV5" s="2"/>
      <c r="BW5" s="2"/>
      <c r="BX5" s="2"/>
      <c r="BY5" s="2"/>
      <c r="BZ5" s="2"/>
      <c r="CA5" s="2"/>
      <c r="CB5" s="2"/>
      <c r="CC5" s="2"/>
      <c r="CD5" s="2"/>
      <c r="CE5" s="2"/>
      <c r="CF5" s="2"/>
      <c r="CG5" s="2"/>
      <c r="CH5" s="2"/>
      <c r="CI5" s="2"/>
    </row>
    <row r="6" spans="1:87" ht="26.25" customHeight="1" thickTop="1">
      <c r="A6" s="197"/>
      <c r="B6" s="197"/>
      <c r="C6" s="56"/>
      <c r="D6" s="678" t="s">
        <v>455</v>
      </c>
      <c r="E6" s="679"/>
      <c r="F6" s="679"/>
      <c r="G6" s="679"/>
      <c r="H6" s="679"/>
      <c r="I6" s="679"/>
      <c r="J6" s="679"/>
      <c r="K6" s="679"/>
      <c r="L6" s="679"/>
      <c r="M6" s="679"/>
      <c r="N6" s="679"/>
      <c r="O6" s="679"/>
      <c r="P6" s="679"/>
      <c r="Q6" s="679"/>
      <c r="R6" s="679"/>
      <c r="S6" s="679"/>
      <c r="T6" s="679"/>
      <c r="U6" s="679"/>
      <c r="V6" s="679"/>
      <c r="W6" s="679"/>
      <c r="X6" s="679"/>
      <c r="Y6" s="680"/>
      <c r="Z6" s="30"/>
      <c r="AA6" s="674" t="s">
        <v>350</v>
      </c>
      <c r="AB6" s="675"/>
      <c r="AC6" s="675"/>
      <c r="AD6" s="675"/>
      <c r="AE6" s="675"/>
      <c r="AF6" s="675"/>
      <c r="AG6" s="675"/>
      <c r="AH6" s="676"/>
      <c r="AI6" s="30"/>
      <c r="AJ6" s="666" t="s">
        <v>356</v>
      </c>
      <c r="AK6" s="667"/>
      <c r="AL6" s="667"/>
      <c r="AM6" s="667"/>
      <c r="AN6" s="667"/>
      <c r="AO6" s="667"/>
      <c r="AP6" s="667"/>
      <c r="AQ6" s="668"/>
      <c r="AR6" s="30"/>
      <c r="AS6" s="666" t="s">
        <v>357</v>
      </c>
      <c r="AT6" s="667"/>
      <c r="AU6" s="667"/>
      <c r="AV6" s="667"/>
      <c r="AW6" s="667"/>
      <c r="AX6" s="667"/>
      <c r="AY6" s="668"/>
      <c r="AZ6" s="31"/>
      <c r="BA6" s="669" t="s">
        <v>355</v>
      </c>
      <c r="BB6" s="670"/>
      <c r="BC6" s="670"/>
      <c r="BD6" s="670"/>
      <c r="BE6" s="670"/>
      <c r="BF6" s="671"/>
      <c r="BG6" s="7"/>
      <c r="BH6" s="678" t="s">
        <v>458</v>
      </c>
      <c r="BI6" s="681"/>
      <c r="BJ6" s="681"/>
      <c r="BK6" s="681"/>
      <c r="BL6" s="681"/>
      <c r="BM6" s="681"/>
      <c r="BN6" s="681"/>
      <c r="BO6" s="681"/>
      <c r="BP6" s="681"/>
      <c r="BQ6" s="681"/>
      <c r="BR6" s="681"/>
      <c r="BS6" s="682"/>
      <c r="BT6" s="306"/>
      <c r="BU6" s="306"/>
      <c r="BV6" s="306"/>
      <c r="BW6" s="306"/>
      <c r="BX6" s="306"/>
      <c r="BY6" s="306"/>
      <c r="BZ6" s="306"/>
      <c r="CA6" s="306"/>
      <c r="CB6" s="299"/>
      <c r="CC6" s="683"/>
      <c r="CD6" s="683"/>
      <c r="CE6" s="683"/>
      <c r="CF6" s="683"/>
      <c r="CG6" s="683"/>
      <c r="CH6" s="683"/>
      <c r="CI6" s="3"/>
    </row>
    <row r="7" spans="1:87" ht="28.5" customHeight="1">
      <c r="A7" s="197"/>
      <c r="B7" s="197"/>
      <c r="C7" s="233"/>
      <c r="D7" s="236"/>
      <c r="E7" s="236"/>
      <c r="F7" s="236"/>
      <c r="G7" s="236"/>
      <c r="H7" s="236"/>
      <c r="I7" s="236"/>
      <c r="J7" s="236"/>
      <c r="K7" s="236"/>
      <c r="L7" s="236"/>
      <c r="M7" s="236"/>
      <c r="N7" s="236"/>
      <c r="O7" s="236"/>
      <c r="P7" s="236"/>
      <c r="Q7" s="236"/>
      <c r="R7" s="236"/>
      <c r="S7" s="236"/>
      <c r="T7" s="236"/>
      <c r="U7" s="236"/>
      <c r="V7" s="236"/>
      <c r="W7" s="236"/>
      <c r="X7" s="236"/>
      <c r="Y7" s="236"/>
      <c r="Z7" s="235"/>
      <c r="AA7" s="237"/>
      <c r="AB7" s="237"/>
      <c r="AC7" s="237"/>
      <c r="AD7" s="237"/>
      <c r="AE7" s="237"/>
      <c r="AF7" s="237"/>
      <c r="AG7" s="237"/>
      <c r="AH7" s="237"/>
      <c r="AI7" s="235"/>
      <c r="AJ7" s="238"/>
      <c r="AK7" s="238"/>
      <c r="AL7" s="238"/>
      <c r="AM7" s="238"/>
      <c r="AN7" s="238"/>
      <c r="AO7" s="238"/>
      <c r="AP7" s="238"/>
      <c r="AQ7" s="238"/>
      <c r="AR7" s="235"/>
      <c r="AS7" s="238"/>
      <c r="AT7" s="238"/>
      <c r="AU7" s="238"/>
      <c r="AV7" s="238"/>
      <c r="AW7" s="238"/>
      <c r="AX7" s="238"/>
      <c r="AY7" s="238"/>
      <c r="AZ7" s="239"/>
      <c r="BA7" s="237"/>
      <c r="BB7" s="237"/>
      <c r="BC7" s="237"/>
      <c r="BD7" s="237"/>
      <c r="BE7" s="237"/>
      <c r="BF7" s="240"/>
      <c r="BG7" s="234"/>
      <c r="BH7" s="690" t="s">
        <v>368</v>
      </c>
      <c r="BI7" s="683" t="s">
        <v>457</v>
      </c>
      <c r="BJ7" s="683"/>
      <c r="BK7" s="683"/>
      <c r="BL7" s="684" t="s">
        <v>456</v>
      </c>
      <c r="BM7" s="685"/>
      <c r="BN7" s="686"/>
      <c r="BO7" s="687" t="s">
        <v>360</v>
      </c>
      <c r="BP7" s="688"/>
      <c r="BQ7" s="688"/>
      <c r="BR7" s="688"/>
      <c r="BS7" s="689"/>
      <c r="BT7" s="310"/>
      <c r="BU7" s="311"/>
      <c r="BV7" s="311"/>
      <c r="BW7" s="320"/>
      <c r="BX7" s="238"/>
      <c r="BY7" s="238"/>
      <c r="BZ7" s="238"/>
      <c r="CA7" s="238"/>
      <c r="CB7" s="299"/>
      <c r="CC7" s="238"/>
      <c r="CD7" s="238"/>
      <c r="CE7" s="238"/>
      <c r="CF7" s="238"/>
      <c r="CG7" s="238"/>
      <c r="CH7" s="238"/>
      <c r="CI7" s="3"/>
    </row>
    <row r="8" spans="1:87" ht="47.25" customHeight="1">
      <c r="A8" s="216"/>
      <c r="B8" s="216"/>
      <c r="C8" s="57"/>
      <c r="D8" s="253">
        <v>1997</v>
      </c>
      <c r="E8" s="253">
        <v>1998</v>
      </c>
      <c r="F8" s="253">
        <v>1999</v>
      </c>
      <c r="G8" s="253">
        <v>2000</v>
      </c>
      <c r="H8" s="253">
        <v>2001</v>
      </c>
      <c r="I8" s="253">
        <v>2002</v>
      </c>
      <c r="J8" s="253">
        <v>2003</v>
      </c>
      <c r="K8" s="253">
        <v>2004</v>
      </c>
      <c r="L8" s="253">
        <v>2005</v>
      </c>
      <c r="M8" s="253">
        <v>2006</v>
      </c>
      <c r="N8" s="253">
        <v>2007</v>
      </c>
      <c r="O8" s="253">
        <v>2008</v>
      </c>
      <c r="P8" s="253">
        <v>2009</v>
      </c>
      <c r="Q8" s="253">
        <v>2010</v>
      </c>
      <c r="R8" s="232">
        <f>S8-1</f>
        <v>2011</v>
      </c>
      <c r="S8" s="232">
        <f t="shared" ref="S8:X8" si="0">T8-1</f>
        <v>2012</v>
      </c>
      <c r="T8" s="232">
        <f t="shared" si="0"/>
        <v>2013</v>
      </c>
      <c r="U8" s="232">
        <f t="shared" si="0"/>
        <v>2014</v>
      </c>
      <c r="V8" s="232">
        <f t="shared" si="0"/>
        <v>2015</v>
      </c>
      <c r="W8" s="232">
        <f t="shared" si="0"/>
        <v>2016</v>
      </c>
      <c r="X8" s="232">
        <f t="shared" si="0"/>
        <v>2017</v>
      </c>
      <c r="Y8" s="232">
        <v>2018</v>
      </c>
      <c r="Z8" s="63"/>
      <c r="AA8" s="6">
        <f t="shared" ref="AA8:AF8" si="1">AB8-1</f>
        <v>2011</v>
      </c>
      <c r="AB8" s="6">
        <f t="shared" si="1"/>
        <v>2012</v>
      </c>
      <c r="AC8" s="6">
        <f t="shared" si="1"/>
        <v>2013</v>
      </c>
      <c r="AD8" s="6">
        <f t="shared" si="1"/>
        <v>2014</v>
      </c>
      <c r="AE8" s="6">
        <f t="shared" si="1"/>
        <v>2015</v>
      </c>
      <c r="AF8" s="6">
        <f t="shared" si="1"/>
        <v>2016</v>
      </c>
      <c r="AG8" s="6">
        <f>AH8-1</f>
        <v>2017</v>
      </c>
      <c r="AH8" s="6">
        <v>2018</v>
      </c>
      <c r="AI8" s="43"/>
      <c r="AJ8" s="6">
        <f t="shared" ref="AJ8:AP8" si="2">AK8-1</f>
        <v>2012</v>
      </c>
      <c r="AK8" s="6">
        <f t="shared" si="2"/>
        <v>2013</v>
      </c>
      <c r="AL8" s="6">
        <f t="shared" si="2"/>
        <v>2014</v>
      </c>
      <c r="AM8" s="6">
        <f t="shared" si="2"/>
        <v>2015</v>
      </c>
      <c r="AN8" s="6">
        <f t="shared" si="2"/>
        <v>2016</v>
      </c>
      <c r="AO8" s="6">
        <f t="shared" si="2"/>
        <v>2017</v>
      </c>
      <c r="AP8" s="6">
        <f t="shared" si="2"/>
        <v>2018</v>
      </c>
      <c r="AQ8" s="6">
        <v>2019</v>
      </c>
      <c r="AR8" s="43"/>
      <c r="AS8" s="6">
        <v>2012</v>
      </c>
      <c r="AT8" s="6">
        <v>2013</v>
      </c>
      <c r="AU8" s="6">
        <v>2014</v>
      </c>
      <c r="AV8" s="6">
        <v>2015</v>
      </c>
      <c r="AW8" s="6">
        <v>2016</v>
      </c>
      <c r="AX8" s="6">
        <v>2017</v>
      </c>
      <c r="AY8" s="6">
        <v>2018</v>
      </c>
      <c r="AZ8" s="43"/>
      <c r="BA8" s="6">
        <f>BB8-1</f>
        <v>2016</v>
      </c>
      <c r="BB8" s="6">
        <f>BC8-1</f>
        <v>2017</v>
      </c>
      <c r="BC8" s="6">
        <f>BD8-1</f>
        <v>2018</v>
      </c>
      <c r="BD8" s="6">
        <f>BE8-1</f>
        <v>2019</v>
      </c>
      <c r="BE8" s="6">
        <f>BF8-1</f>
        <v>2020</v>
      </c>
      <c r="BF8" s="32">
        <v>2021</v>
      </c>
      <c r="BG8" s="6"/>
      <c r="BH8" s="691"/>
      <c r="BI8" s="313" t="s">
        <v>364</v>
      </c>
      <c r="BJ8" s="325" t="s">
        <v>369</v>
      </c>
      <c r="BK8" s="313" t="s">
        <v>362</v>
      </c>
      <c r="BL8" s="312" t="s">
        <v>365</v>
      </c>
      <c r="BM8" s="325" t="s">
        <v>369</v>
      </c>
      <c r="BN8" s="324" t="s">
        <v>362</v>
      </c>
      <c r="BO8" s="312" t="s">
        <v>365</v>
      </c>
      <c r="BP8" s="313" t="s">
        <v>363</v>
      </c>
      <c r="BQ8" s="325" t="s">
        <v>369</v>
      </c>
      <c r="BR8" s="319"/>
      <c r="BS8" s="314" t="s">
        <v>362</v>
      </c>
      <c r="BT8" s="312" t="s">
        <v>422</v>
      </c>
      <c r="BU8" s="313" t="s">
        <v>415</v>
      </c>
      <c r="BV8" s="313" t="s">
        <v>421</v>
      </c>
      <c r="BW8" s="314" t="s">
        <v>415</v>
      </c>
      <c r="BX8" s="300"/>
      <c r="BY8" s="300"/>
      <c r="BZ8" s="300"/>
      <c r="CA8" s="300"/>
      <c r="CB8" s="300"/>
      <c r="CC8" s="300"/>
      <c r="CD8" s="300"/>
      <c r="CE8" s="300"/>
      <c r="CF8" s="300"/>
      <c r="CG8" s="300"/>
      <c r="CH8" s="300"/>
      <c r="CI8" s="3"/>
    </row>
    <row r="9" spans="1:87" ht="12" customHeight="1">
      <c r="A9" s="217"/>
      <c r="B9" s="218"/>
      <c r="C9" s="58" t="s">
        <v>8</v>
      </c>
      <c r="D9" s="243">
        <v>-2.1249403</v>
      </c>
      <c r="E9" s="244">
        <v>-0.94797379999999998</v>
      </c>
      <c r="F9" s="244">
        <v>-0.55088320000000002</v>
      </c>
      <c r="G9" s="244">
        <v>-7.1914900000000004E-2</v>
      </c>
      <c r="H9" s="244">
        <v>0.17190369999999999</v>
      </c>
      <c r="I9" s="244">
        <v>4.5298400000000003E-2</v>
      </c>
      <c r="J9" s="244">
        <v>-1.7610252</v>
      </c>
      <c r="K9" s="244">
        <v>-0.15687409999999999</v>
      </c>
      <c r="L9" s="244">
        <v>-2.7611975000000002</v>
      </c>
      <c r="M9" s="244">
        <v>0.2193398</v>
      </c>
      <c r="N9" s="244">
        <v>6.5474900000000003E-2</v>
      </c>
      <c r="O9" s="244">
        <v>-1.1032409999999999</v>
      </c>
      <c r="P9" s="244">
        <v>-5.3830612000000002</v>
      </c>
      <c r="Q9" s="244">
        <v>-4.0013914000000002</v>
      </c>
      <c r="R9" s="8">
        <v>-4.1286046000000001</v>
      </c>
      <c r="S9" s="8">
        <v>-4.2346827999999999</v>
      </c>
      <c r="T9" s="8">
        <v>-3.1376373000000002</v>
      </c>
      <c r="U9" s="8">
        <v>-3.0789566000000002</v>
      </c>
      <c r="V9" s="8">
        <v>-2.4801479</v>
      </c>
      <c r="W9" s="8">
        <v>-2.4801654000000002</v>
      </c>
      <c r="X9" s="8">
        <v>-1.0314159000000001</v>
      </c>
      <c r="Y9" s="47">
        <v>-1.0901746000000001</v>
      </c>
      <c r="Z9" s="33" t="e">
        <v>#NAME?</v>
      </c>
      <c r="AA9" s="8">
        <v>-4.1091905000000004</v>
      </c>
      <c r="AB9" s="8">
        <v>-4.2106827999999998</v>
      </c>
      <c r="AC9" s="8">
        <v>-3.0177280999999998</v>
      </c>
      <c r="AD9" s="8">
        <v>-3.0574446000000002</v>
      </c>
      <c r="AE9" s="8">
        <v>-2.5210868</v>
      </c>
      <c r="AF9" s="8">
        <v>-3.0335624999999999</v>
      </c>
      <c r="AG9" s="8">
        <v>-2.3079277</v>
      </c>
      <c r="AH9" s="47">
        <v>-2.3955855000000001</v>
      </c>
      <c r="AI9" s="33" t="e">
        <v>#NAME?</v>
      </c>
      <c r="AJ9" s="20"/>
      <c r="AK9" s="8"/>
      <c r="AL9" s="8"/>
      <c r="AM9" s="8"/>
      <c r="AN9" s="8"/>
      <c r="AO9" s="8"/>
      <c r="AP9" s="8"/>
      <c r="AQ9" s="47"/>
      <c r="AR9" s="33" t="e">
        <v>#NAME?</v>
      </c>
      <c r="AS9" s="20"/>
      <c r="AT9" s="8"/>
      <c r="AU9" s="8"/>
      <c r="AV9" s="8"/>
      <c r="AW9" s="8"/>
      <c r="AX9" s="8"/>
      <c r="AY9" s="15"/>
      <c r="AZ9" s="33" t="e">
        <v>#NAME?</v>
      </c>
      <c r="BA9" s="20"/>
      <c r="BB9" s="8"/>
      <c r="BC9" s="8"/>
      <c r="BD9" s="8"/>
      <c r="BE9" s="8"/>
      <c r="BF9" s="47"/>
      <c r="BG9" s="298" t="e">
        <v>#NAME?</v>
      </c>
      <c r="BH9" s="467">
        <v>6</v>
      </c>
      <c r="BI9" s="246">
        <f>AVERAGE(E9:X9)</f>
        <v>-1.8403578</v>
      </c>
      <c r="BJ9" s="307">
        <f>COUNTIF(E9:X9,"&gt;-3.05")</f>
        <v>0</v>
      </c>
      <c r="BK9" s="307">
        <f>(BJ9/20)*100</f>
        <v>0</v>
      </c>
      <c r="BL9" s="21">
        <f>AVERAGE(K9:W9)</f>
        <v>-2.5123957769230767</v>
      </c>
      <c r="BM9" s="307">
        <f>COUNTIF(K9:W9,"&gt;-3.05")</f>
        <v>0</v>
      </c>
      <c r="BN9" s="323">
        <f>(BM9/13)*100</f>
        <v>0</v>
      </c>
      <c r="BO9" s="21">
        <f>AVERAGE(F9:W9)</f>
        <v>-1.9348759055555556</v>
      </c>
      <c r="BP9" s="307">
        <v>18</v>
      </c>
      <c r="BQ9" s="5">
        <f>COUNTIF(F9:W9, "&gt;-3")</f>
        <v>12</v>
      </c>
      <c r="BR9" s="298"/>
      <c r="BS9" s="315">
        <f>(BQ9/BP9)*100</f>
        <v>66.666666666666657</v>
      </c>
      <c r="BT9" s="5">
        <f>MAX(D9:W9)</f>
        <v>0.2193398</v>
      </c>
      <c r="BU9" s="307">
        <v>2001</v>
      </c>
      <c r="BV9" s="5">
        <f>MIN(D9:W9)</f>
        <v>-5.3830612000000002</v>
      </c>
      <c r="BW9" s="5"/>
      <c r="BX9" s="5"/>
      <c r="BY9" s="5"/>
      <c r="BZ9" s="5"/>
      <c r="CA9" s="5"/>
      <c r="CB9" s="298"/>
      <c r="CC9" s="5"/>
      <c r="CD9" s="5"/>
      <c r="CE9" s="5"/>
      <c r="CF9" s="5"/>
      <c r="CG9" s="5"/>
      <c r="CH9" s="5"/>
      <c r="CI9" s="3"/>
    </row>
    <row r="10" spans="1:87" ht="12" customHeight="1">
      <c r="A10" s="217"/>
      <c r="B10" s="218"/>
      <c r="C10" s="59" t="s">
        <v>70</v>
      </c>
      <c r="D10" s="245">
        <v>-2.9451117999999998</v>
      </c>
      <c r="E10" s="246">
        <v>-2.5318223999999998</v>
      </c>
      <c r="F10" s="246">
        <v>-1.6982101000000001</v>
      </c>
      <c r="G10" s="246">
        <v>0.85892610000000003</v>
      </c>
      <c r="H10" s="246">
        <v>-3.1115902000000002</v>
      </c>
      <c r="I10" s="246">
        <v>-3.9442083000000001</v>
      </c>
      <c r="J10" s="246">
        <v>-4.1756152999999996</v>
      </c>
      <c r="K10" s="246">
        <v>-3.7407845000000002</v>
      </c>
      <c r="L10" s="246">
        <v>-3.4169398000000002</v>
      </c>
      <c r="M10" s="246">
        <v>-1.7215084</v>
      </c>
      <c r="N10" s="246">
        <v>0.1872491</v>
      </c>
      <c r="O10" s="246">
        <v>-0.176872</v>
      </c>
      <c r="P10" s="246">
        <v>-3.2349975999999998</v>
      </c>
      <c r="Q10" s="246">
        <v>-4.2209871000000003</v>
      </c>
      <c r="R10" s="5">
        <v>-0.9567833</v>
      </c>
      <c r="S10" s="5">
        <v>-3.3680700000000001E-2</v>
      </c>
      <c r="T10" s="5">
        <v>-0.14036319999999999</v>
      </c>
      <c r="U10" s="5">
        <v>0.52880340000000003</v>
      </c>
      <c r="V10" s="5">
        <v>0.83557570000000003</v>
      </c>
      <c r="W10" s="5">
        <v>1.0134699</v>
      </c>
      <c r="X10" s="5">
        <v>1.262966</v>
      </c>
      <c r="Y10" s="48">
        <v>1.2391539</v>
      </c>
      <c r="Z10" s="34" t="e">
        <v>#NAME?</v>
      </c>
      <c r="AA10" s="5">
        <v>-0.9567833</v>
      </c>
      <c r="AB10" s="5">
        <v>-3.3680700000000001E-2</v>
      </c>
      <c r="AC10" s="5">
        <v>-0.18936819999999999</v>
      </c>
      <c r="AD10" s="5">
        <v>0.2924831</v>
      </c>
      <c r="AE10" s="5">
        <v>0.689886</v>
      </c>
      <c r="AF10" s="5">
        <v>0.59107929999999997</v>
      </c>
      <c r="AG10" s="5">
        <v>0.39348440000000001</v>
      </c>
      <c r="AH10" s="48">
        <v>0.33069609999999999</v>
      </c>
      <c r="AI10" s="34" t="e">
        <v>#NAME?</v>
      </c>
      <c r="AJ10" s="21"/>
      <c r="AK10" s="5"/>
      <c r="AL10" s="5"/>
      <c r="AM10" s="5"/>
      <c r="AN10" s="5"/>
      <c r="AO10" s="5"/>
      <c r="AP10" s="5"/>
      <c r="AQ10" s="48"/>
      <c r="AR10" s="34" t="e">
        <v>#NAME?</v>
      </c>
      <c r="AS10" s="21"/>
      <c r="AT10" s="5"/>
      <c r="AU10" s="5"/>
      <c r="AV10" s="5"/>
      <c r="AW10" s="5"/>
      <c r="AX10" s="5"/>
      <c r="AY10" s="16"/>
      <c r="AZ10" s="33" t="e">
        <v>#NAME?</v>
      </c>
      <c r="BA10" s="21"/>
      <c r="BB10" s="5"/>
      <c r="BC10" s="5"/>
      <c r="BD10" s="5"/>
      <c r="BE10" s="5"/>
      <c r="BF10" s="48"/>
      <c r="BG10" s="298" t="e">
        <v>#NAME?</v>
      </c>
      <c r="BH10" s="467">
        <v>2</v>
      </c>
      <c r="BI10" s="246">
        <f t="shared" ref="BI10:BI40" si="3">AVERAGE(E10:X10)</f>
        <v>-1.4208686350000006</v>
      </c>
      <c r="BJ10" s="307">
        <f t="shared" ref="BJ10:BJ40" si="4">COUNTIF(E10:X10,"&gt;-3.05")</f>
        <v>0</v>
      </c>
      <c r="BK10" s="307">
        <f t="shared" ref="BK10:BK40" si="5">(BJ10/20)*100</f>
        <v>0</v>
      </c>
      <c r="BL10" s="21">
        <f t="shared" ref="BL10:BL40" si="6">AVERAGE(K10:W10)</f>
        <v>-1.1598321923076922</v>
      </c>
      <c r="BM10" s="307">
        <f t="shared" ref="BM10:BM40" si="7">COUNTIF(K10:W10,"&gt;-3.05")</f>
        <v>0</v>
      </c>
      <c r="BN10" s="315">
        <f t="shared" ref="BN10:BN40" si="8">(BM10/13)*100</f>
        <v>0</v>
      </c>
      <c r="BO10" s="21">
        <f t="shared" ref="BO10:BO27" si="9">AVERAGE(F10:W10)</f>
        <v>-1.5082509055555557</v>
      </c>
      <c r="BP10" s="307">
        <v>18</v>
      </c>
      <c r="BQ10" s="5">
        <f t="shared" ref="BQ10:BQ27" si="10">COUNTIF(F10:W10, "&gt;-3")</f>
        <v>11</v>
      </c>
      <c r="BR10" s="298"/>
      <c r="BS10" s="315">
        <f t="shared" ref="BS10:BS27" si="11">(BQ10/BP10)*100</f>
        <v>61.111111111111114</v>
      </c>
      <c r="BT10" s="5">
        <f t="shared" ref="BT10:BT40" si="12">MAX(D10:W10)</f>
        <v>1.0134699</v>
      </c>
      <c r="BU10" s="307"/>
      <c r="BV10" s="5">
        <f t="shared" ref="BV10:BV40" si="13">MIN(D10:W10)</f>
        <v>-4.2209871000000003</v>
      </c>
      <c r="BW10" s="5"/>
      <c r="BX10" s="5"/>
      <c r="BY10" s="5"/>
      <c r="BZ10" s="5"/>
      <c r="CA10" s="5"/>
      <c r="CB10" s="298"/>
      <c r="CC10" s="5"/>
      <c r="CD10" s="5"/>
      <c r="CE10" s="5"/>
      <c r="CF10" s="5"/>
      <c r="CG10" s="5"/>
      <c r="CH10" s="5"/>
      <c r="CI10" s="3"/>
    </row>
    <row r="11" spans="1:87" ht="12" customHeight="1">
      <c r="A11" s="217"/>
      <c r="B11" s="218"/>
      <c r="C11" s="59" t="s">
        <v>90</v>
      </c>
      <c r="D11" s="245">
        <v>2.1580637</v>
      </c>
      <c r="E11" s="246">
        <v>-0.76447449999999995</v>
      </c>
      <c r="F11" s="246">
        <v>-3.3167865999999999</v>
      </c>
      <c r="G11" s="246">
        <v>-6.8062800000000007E-2</v>
      </c>
      <c r="H11" s="246">
        <v>0.199244</v>
      </c>
      <c r="I11" s="246">
        <v>0.4206415</v>
      </c>
      <c r="J11" s="246">
        <v>1.8027576000000001</v>
      </c>
      <c r="K11" s="296">
        <v>2.3888351999999999</v>
      </c>
      <c r="L11" s="246">
        <v>1.1232164</v>
      </c>
      <c r="M11" s="246">
        <v>2.9064371000000002</v>
      </c>
      <c r="N11" s="246">
        <v>2.7169096000000001</v>
      </c>
      <c r="O11" s="246">
        <v>-2.6663001999999998</v>
      </c>
      <c r="P11" s="246">
        <v>-2.1836777999999999</v>
      </c>
      <c r="Q11" s="246">
        <v>0.18754419999999999</v>
      </c>
      <c r="R11" s="5">
        <v>1.158533</v>
      </c>
      <c r="S11" s="5">
        <v>-0.25759850000000001</v>
      </c>
      <c r="T11" s="5">
        <v>-0.17007990000000001</v>
      </c>
      <c r="U11" s="5">
        <v>0.67792149999999995</v>
      </c>
      <c r="V11" s="5">
        <v>7.0278199999999999E-2</v>
      </c>
      <c r="W11" s="5">
        <v>-0.29007080000000002</v>
      </c>
      <c r="X11" s="5">
        <v>-0.28736260000000002</v>
      </c>
      <c r="Y11" s="48">
        <v>-1.35567E-2</v>
      </c>
      <c r="Z11" s="34" t="e">
        <v>#NAME?</v>
      </c>
      <c r="AA11" s="5">
        <v>1.158533</v>
      </c>
      <c r="AB11" s="5">
        <v>-0.2575983</v>
      </c>
      <c r="AC11" s="5">
        <v>-0.16993030000000001</v>
      </c>
      <c r="AD11" s="5">
        <v>0.67819600000000002</v>
      </c>
      <c r="AE11" s="5">
        <v>0.1343097</v>
      </c>
      <c r="AF11" s="5">
        <v>0.47839359999999997</v>
      </c>
      <c r="AG11" s="5">
        <v>-0.35921750000000002</v>
      </c>
      <c r="AH11" s="48">
        <v>-0.18072469999999999</v>
      </c>
      <c r="AI11" s="34" t="e">
        <v>#NAME?</v>
      </c>
      <c r="AJ11" s="21"/>
      <c r="AK11" s="5"/>
      <c r="AL11" s="5"/>
      <c r="AM11" s="5"/>
      <c r="AN11" s="5"/>
      <c r="AO11" s="5"/>
      <c r="AP11" s="5"/>
      <c r="AQ11" s="48"/>
      <c r="AR11" s="34" t="e">
        <v>#NAME?</v>
      </c>
      <c r="AS11" s="21"/>
      <c r="AT11" s="5"/>
      <c r="AU11" s="5"/>
      <c r="AV11" s="5"/>
      <c r="AW11" s="5"/>
      <c r="AX11" s="5"/>
      <c r="AY11" s="16"/>
      <c r="AZ11" s="33" t="e">
        <v>#NAME?</v>
      </c>
      <c r="BA11" s="21"/>
      <c r="BB11" s="5"/>
      <c r="BC11" s="5"/>
      <c r="BD11" s="5"/>
      <c r="BE11" s="5"/>
      <c r="BF11" s="48"/>
      <c r="BG11" s="298" t="e">
        <v>#NAME?</v>
      </c>
      <c r="BH11" s="467">
        <v>1</v>
      </c>
      <c r="BI11" s="246">
        <f t="shared" si="3"/>
        <v>0.18239523000000002</v>
      </c>
      <c r="BJ11" s="307">
        <f t="shared" si="4"/>
        <v>0</v>
      </c>
      <c r="BK11" s="307">
        <f t="shared" si="5"/>
        <v>0</v>
      </c>
      <c r="BL11" s="21">
        <f t="shared" si="6"/>
        <v>0.43553446153846154</v>
      </c>
      <c r="BM11" s="307">
        <f t="shared" si="7"/>
        <v>0</v>
      </c>
      <c r="BN11" s="315">
        <f t="shared" si="8"/>
        <v>0</v>
      </c>
      <c r="BO11" s="21">
        <f t="shared" si="9"/>
        <v>0.26109676111111108</v>
      </c>
      <c r="BP11" s="307">
        <v>7</v>
      </c>
      <c r="BQ11" s="5">
        <f>COUNTIF(R11:W11, "&gt;-3")</f>
        <v>6</v>
      </c>
      <c r="BR11" s="298"/>
      <c r="BS11" s="315">
        <f t="shared" si="11"/>
        <v>85.714285714285708</v>
      </c>
      <c r="BT11" s="5">
        <f t="shared" si="12"/>
        <v>2.9064371000000002</v>
      </c>
      <c r="BU11" s="307"/>
      <c r="BV11" s="5">
        <f t="shared" si="13"/>
        <v>-3.3167865999999999</v>
      </c>
      <c r="BW11" s="5"/>
      <c r="BX11" s="5"/>
      <c r="BY11" s="5"/>
      <c r="BZ11" s="5"/>
      <c r="CA11" s="5"/>
      <c r="CB11" s="298"/>
      <c r="CC11" s="5"/>
      <c r="CD11" s="5"/>
      <c r="CE11" s="5"/>
      <c r="CF11" s="5"/>
      <c r="CG11" s="5"/>
      <c r="CH11" s="5"/>
      <c r="CI11" s="3"/>
    </row>
    <row r="12" spans="1:87" ht="12" customHeight="1">
      <c r="A12" s="217"/>
      <c r="B12" s="218"/>
      <c r="C12" s="59" t="s">
        <v>71</v>
      </c>
      <c r="D12" s="245">
        <v>1.3260073999999999</v>
      </c>
      <c r="E12" s="246">
        <v>2.0268119000000002</v>
      </c>
      <c r="F12" s="246">
        <v>2.417916</v>
      </c>
      <c r="G12" s="246">
        <v>4.8668208000000002</v>
      </c>
      <c r="H12" s="246">
        <v>0.96976220000000002</v>
      </c>
      <c r="I12" s="246">
        <v>-0.49285509999999999</v>
      </c>
      <c r="J12" s="246">
        <v>0.38966970000000001</v>
      </c>
      <c r="K12" s="246">
        <v>1.3414162999999999</v>
      </c>
      <c r="L12" s="246">
        <v>1.6165616</v>
      </c>
      <c r="M12" s="246">
        <v>2.8221948000000001</v>
      </c>
      <c r="N12" s="246">
        <v>0.31666559999999999</v>
      </c>
      <c r="O12" s="246">
        <v>-6.9554625000000003</v>
      </c>
      <c r="P12" s="246">
        <v>-13.796241999999999</v>
      </c>
      <c r="Q12" s="246">
        <v>-32.050965699999999</v>
      </c>
      <c r="R12" s="5">
        <v>-12.7234423</v>
      </c>
      <c r="S12" s="5">
        <v>-8.0344151000000004</v>
      </c>
      <c r="T12" s="5">
        <v>-6.1033305000000002</v>
      </c>
      <c r="U12" s="5">
        <v>-3.6302913999999999</v>
      </c>
      <c r="V12" s="5">
        <v>-1.8896911999999999</v>
      </c>
      <c r="W12" s="5">
        <v>-0.51604870000000003</v>
      </c>
      <c r="X12" s="5">
        <v>-0.34224650000000001</v>
      </c>
      <c r="Y12" s="48">
        <v>-0.2449344</v>
      </c>
      <c r="Z12" s="34" t="e">
        <v>#NAME?</v>
      </c>
      <c r="AA12" s="5">
        <v>-12.6202308</v>
      </c>
      <c r="AB12" s="5">
        <v>-7.9731898000000001</v>
      </c>
      <c r="AC12" s="5">
        <v>-5.6563879000000004</v>
      </c>
      <c r="AD12" s="5">
        <v>-3.7256936999999999</v>
      </c>
      <c r="AE12" s="5">
        <v>-1.8708833</v>
      </c>
      <c r="AF12" s="5">
        <v>-0.87200350000000004</v>
      </c>
      <c r="AG12" s="5">
        <v>-0.47485369999999999</v>
      </c>
      <c r="AH12" s="48">
        <v>-0.38294400000000001</v>
      </c>
      <c r="AI12" s="34" t="e">
        <v>#NAME?</v>
      </c>
      <c r="AJ12" s="21"/>
      <c r="AK12" s="5"/>
      <c r="AL12" s="5"/>
      <c r="AM12" s="5"/>
      <c r="AN12" s="5"/>
      <c r="AO12" s="5"/>
      <c r="AP12" s="5"/>
      <c r="AQ12" s="48"/>
      <c r="AR12" s="34" t="e">
        <v>#NAME?</v>
      </c>
      <c r="AS12" s="21"/>
      <c r="AT12" s="5"/>
      <c r="AU12" s="5"/>
      <c r="AV12" s="5"/>
      <c r="AW12" s="5"/>
      <c r="AX12" s="5"/>
      <c r="AY12" s="16"/>
      <c r="AZ12" s="33" t="e">
        <v>#NAME?</v>
      </c>
      <c r="BA12" s="21"/>
      <c r="BB12" s="5"/>
      <c r="BC12" s="5"/>
      <c r="BD12" s="5"/>
      <c r="BE12" s="5"/>
      <c r="BF12" s="48"/>
      <c r="BG12" s="298" t="e">
        <v>#NAME?</v>
      </c>
      <c r="BH12" s="467">
        <v>7</v>
      </c>
      <c r="BI12" s="246">
        <f t="shared" si="3"/>
        <v>-3.4883586050000006</v>
      </c>
      <c r="BJ12" s="307">
        <f t="shared" si="4"/>
        <v>0</v>
      </c>
      <c r="BK12" s="307">
        <f t="shared" si="5"/>
        <v>0</v>
      </c>
      <c r="BL12" s="21">
        <f t="shared" si="6"/>
        <v>-6.1233116230769236</v>
      </c>
      <c r="BM12" s="307">
        <f t="shared" si="7"/>
        <v>0</v>
      </c>
      <c r="BN12" s="315">
        <f t="shared" si="8"/>
        <v>0</v>
      </c>
      <c r="BO12" s="21">
        <f t="shared" si="9"/>
        <v>-3.9695409722222226</v>
      </c>
      <c r="BP12" s="307">
        <v>18</v>
      </c>
      <c r="BQ12" s="5">
        <f t="shared" si="10"/>
        <v>11</v>
      </c>
      <c r="BR12" s="298"/>
      <c r="BS12" s="315">
        <f t="shared" si="11"/>
        <v>61.111111111111114</v>
      </c>
      <c r="BT12" s="5">
        <f t="shared" si="12"/>
        <v>4.8668208000000002</v>
      </c>
      <c r="BU12" s="307"/>
      <c r="BV12" s="5">
        <f t="shared" si="13"/>
        <v>-32.050965699999999</v>
      </c>
      <c r="BW12" s="5"/>
      <c r="BX12" s="5"/>
      <c r="BY12" s="5"/>
      <c r="BZ12" s="5"/>
      <c r="CA12" s="5"/>
      <c r="CB12" s="298"/>
      <c r="CC12" s="5"/>
      <c r="CD12" s="5"/>
      <c r="CE12" s="5"/>
      <c r="CF12" s="5"/>
      <c r="CG12" s="5"/>
      <c r="CH12" s="5"/>
      <c r="CI12" s="3"/>
    </row>
    <row r="13" spans="1:87" ht="12" customHeight="1">
      <c r="A13" s="217"/>
      <c r="B13" s="218"/>
      <c r="C13" s="59" t="s">
        <v>72</v>
      </c>
      <c r="D13" s="245">
        <v>-6.0560264999999998</v>
      </c>
      <c r="E13" s="246">
        <v>-6.2684338000000004</v>
      </c>
      <c r="F13" s="246">
        <v>-5.7934625999999998</v>
      </c>
      <c r="G13" s="246">
        <v>-4.0630870999999997</v>
      </c>
      <c r="H13" s="246">
        <v>-5.4660557000000001</v>
      </c>
      <c r="I13" s="246">
        <v>-6.0240757</v>
      </c>
      <c r="J13" s="246">
        <v>-7.8304172000000003</v>
      </c>
      <c r="K13" s="246">
        <v>-8.8278798999999992</v>
      </c>
      <c r="L13" s="246">
        <v>-6.1879426999999998</v>
      </c>
      <c r="M13" s="246">
        <v>-5.9459774999999997</v>
      </c>
      <c r="N13" s="246">
        <v>-6.7070746999999997</v>
      </c>
      <c r="O13" s="246">
        <v>-10.176023900000001</v>
      </c>
      <c r="P13" s="246">
        <v>-15.1413999</v>
      </c>
      <c r="Q13" s="246">
        <v>-11.1971144</v>
      </c>
      <c r="R13" s="5">
        <v>-10.2787592</v>
      </c>
      <c r="S13" s="5">
        <v>-8.8654045000000004</v>
      </c>
      <c r="T13" s="5">
        <v>-13.154961</v>
      </c>
      <c r="U13" s="5">
        <v>-3.6158874999999999</v>
      </c>
      <c r="V13" s="5">
        <v>-5.6660918999999996</v>
      </c>
      <c r="W13" s="5">
        <v>0.62801739999999995</v>
      </c>
      <c r="X13" s="5">
        <v>0.81807180000000002</v>
      </c>
      <c r="Y13" s="48">
        <v>0.4329749</v>
      </c>
      <c r="Z13" s="34" t="e">
        <v>#NAME?</v>
      </c>
      <c r="AA13" s="5">
        <v>-10.2787592</v>
      </c>
      <c r="AB13" s="5">
        <v>-8.8413421999999997</v>
      </c>
      <c r="AC13" s="5">
        <v>-13.151660100000001</v>
      </c>
      <c r="AD13" s="5">
        <v>-3.6034416</v>
      </c>
      <c r="AE13" s="5">
        <v>-7.5339932000000003</v>
      </c>
      <c r="AF13" s="5">
        <v>-2.4638385</v>
      </c>
      <c r="AG13" s="5">
        <v>-0.97933349999999997</v>
      </c>
      <c r="AH13" s="48">
        <v>0.87466169999999999</v>
      </c>
      <c r="AI13" s="34" t="e">
        <v>#NAME?</v>
      </c>
      <c r="AJ13" s="21"/>
      <c r="AK13" s="5"/>
      <c r="AL13" s="5"/>
      <c r="AM13" s="5"/>
      <c r="AN13" s="5"/>
      <c r="AO13" s="5"/>
      <c r="AP13" s="5"/>
      <c r="AQ13" s="48"/>
      <c r="AR13" s="34" t="e">
        <v>#NAME?</v>
      </c>
      <c r="AS13" s="21"/>
      <c r="AT13" s="5"/>
      <c r="AU13" s="5"/>
      <c r="AV13" s="5"/>
      <c r="AW13" s="5"/>
      <c r="AX13" s="5"/>
      <c r="AY13" s="16"/>
      <c r="AZ13" s="33" t="e">
        <v>#NAME?</v>
      </c>
      <c r="BA13" s="21"/>
      <c r="BB13" s="5"/>
      <c r="BC13" s="5"/>
      <c r="BD13" s="5"/>
      <c r="BE13" s="5"/>
      <c r="BF13" s="48"/>
      <c r="BG13" s="298" t="e">
        <v>#NAME?</v>
      </c>
      <c r="BH13" s="467" t="s">
        <v>366</v>
      </c>
      <c r="BI13" s="246">
        <f t="shared" si="3"/>
        <v>-6.9881979999999997</v>
      </c>
      <c r="BJ13" s="307">
        <f t="shared" si="4"/>
        <v>0</v>
      </c>
      <c r="BK13" s="307">
        <f t="shared" si="5"/>
        <v>0</v>
      </c>
      <c r="BL13" s="21">
        <f t="shared" si="6"/>
        <v>-8.0874230538461536</v>
      </c>
      <c r="BM13" s="307">
        <f t="shared" si="7"/>
        <v>0</v>
      </c>
      <c r="BN13" s="315">
        <f t="shared" si="8"/>
        <v>0</v>
      </c>
      <c r="BO13" s="21">
        <f t="shared" si="9"/>
        <v>-7.461866555555555</v>
      </c>
      <c r="BP13" s="307">
        <v>16</v>
      </c>
      <c r="BQ13" s="5">
        <f>COUNTIF(H13:W13, "&gt;-3")</f>
        <v>1</v>
      </c>
      <c r="BR13" s="298"/>
      <c r="BS13" s="315">
        <f t="shared" si="11"/>
        <v>6.25</v>
      </c>
      <c r="BT13" s="5">
        <f t="shared" si="12"/>
        <v>0.62801739999999995</v>
      </c>
      <c r="BU13" s="307"/>
      <c r="BV13" s="5">
        <f t="shared" si="13"/>
        <v>-15.1413999</v>
      </c>
      <c r="BW13" s="5"/>
      <c r="BX13" s="5"/>
      <c r="BY13" s="5"/>
      <c r="BZ13" s="5"/>
      <c r="CA13" s="5"/>
      <c r="CB13" s="298"/>
      <c r="CC13" s="5"/>
      <c r="CD13" s="5"/>
      <c r="CE13" s="5"/>
      <c r="CF13" s="5"/>
      <c r="CG13" s="5"/>
      <c r="CH13" s="5"/>
      <c r="CI13" s="3"/>
    </row>
    <row r="14" spans="1:87" ht="12" customHeight="1">
      <c r="A14" s="217"/>
      <c r="B14" s="218"/>
      <c r="C14" s="59" t="s">
        <v>73</v>
      </c>
      <c r="D14" s="245">
        <v>-3.9131434</v>
      </c>
      <c r="E14" s="246">
        <v>-2.9488739000000002</v>
      </c>
      <c r="F14" s="246">
        <v>-1.322697</v>
      </c>
      <c r="G14" s="246">
        <v>-1.0995744999999999</v>
      </c>
      <c r="H14" s="246">
        <v>-0.54508179999999995</v>
      </c>
      <c r="I14" s="246">
        <v>-0.4110569</v>
      </c>
      <c r="J14" s="246">
        <v>-0.35931560000000001</v>
      </c>
      <c r="K14" s="246">
        <v>-3.9237500000000002E-2</v>
      </c>
      <c r="L14" s="246">
        <v>1.2095864000000001</v>
      </c>
      <c r="M14" s="246">
        <v>2.1999575</v>
      </c>
      <c r="N14" s="246">
        <v>1.9237477000000001</v>
      </c>
      <c r="O14" s="246">
        <v>-4.4205245</v>
      </c>
      <c r="P14" s="246">
        <v>-10.953503599999999</v>
      </c>
      <c r="Q14" s="246">
        <v>-9.3811376000000006</v>
      </c>
      <c r="R14" s="5">
        <v>-9.6421220999999999</v>
      </c>
      <c r="S14" s="5">
        <v>-10.467919800000001</v>
      </c>
      <c r="T14" s="5">
        <v>-6.9891283</v>
      </c>
      <c r="U14" s="5">
        <v>-5.9684723999999996</v>
      </c>
      <c r="V14" s="5">
        <v>-5.2781579000000001</v>
      </c>
      <c r="W14" s="5">
        <v>-4.5060355999999997</v>
      </c>
      <c r="X14" s="5">
        <v>-3.1137047999999998</v>
      </c>
      <c r="Y14" s="48">
        <v>-2.5578531</v>
      </c>
      <c r="Z14" s="34" t="e">
        <v>#NAME?</v>
      </c>
      <c r="AA14" s="5">
        <v>-9.6138592999999997</v>
      </c>
      <c r="AB14" s="5">
        <v>-10.473879500000001</v>
      </c>
      <c r="AC14" s="5">
        <v>-7.0057155</v>
      </c>
      <c r="AD14" s="5">
        <v>-5.9959017000000001</v>
      </c>
      <c r="AE14" s="5">
        <v>-5.1283934000000002</v>
      </c>
      <c r="AF14" s="5">
        <v>-4.5900733000000002</v>
      </c>
      <c r="AG14" s="5">
        <v>-3.7671568999999998</v>
      </c>
      <c r="AH14" s="48">
        <v>-3.1697677999999998</v>
      </c>
      <c r="AI14" s="34" t="e">
        <v>#NAME?</v>
      </c>
      <c r="AJ14" s="21"/>
      <c r="AK14" s="5"/>
      <c r="AL14" s="5"/>
      <c r="AM14" s="5"/>
      <c r="AN14" s="5"/>
      <c r="AO14" s="5"/>
      <c r="AP14" s="5"/>
      <c r="AQ14" s="48"/>
      <c r="AR14" s="34" t="e">
        <v>#NAME?</v>
      </c>
      <c r="AS14" s="21"/>
      <c r="AT14" s="5"/>
      <c r="AU14" s="5"/>
      <c r="AV14" s="5"/>
      <c r="AW14" s="5"/>
      <c r="AX14" s="5"/>
      <c r="AY14" s="16"/>
      <c r="AZ14" s="33" t="e">
        <v>#NAME?</v>
      </c>
      <c r="BA14" s="21"/>
      <c r="BB14" s="5"/>
      <c r="BC14" s="5"/>
      <c r="BD14" s="5"/>
      <c r="BE14" s="5"/>
      <c r="BF14" s="48"/>
      <c r="BG14" s="298" t="e">
        <v>#NAME?</v>
      </c>
      <c r="BH14" s="467">
        <v>10</v>
      </c>
      <c r="BI14" s="246">
        <f t="shared" si="3"/>
        <v>-3.6056626100000004</v>
      </c>
      <c r="BJ14" s="307">
        <f t="shared" si="4"/>
        <v>0</v>
      </c>
      <c r="BK14" s="307">
        <f t="shared" si="5"/>
        <v>0</v>
      </c>
      <c r="BL14" s="21">
        <f t="shared" si="6"/>
        <v>-4.7933036692307693</v>
      </c>
      <c r="BM14" s="307">
        <f t="shared" si="7"/>
        <v>0</v>
      </c>
      <c r="BN14" s="315">
        <f t="shared" si="8"/>
        <v>0</v>
      </c>
      <c r="BO14" s="21">
        <f t="shared" si="9"/>
        <v>-3.6694818611111111</v>
      </c>
      <c r="BP14" s="307">
        <v>18</v>
      </c>
      <c r="BQ14" s="5">
        <f t="shared" si="10"/>
        <v>9</v>
      </c>
      <c r="BR14" s="298"/>
      <c r="BS14" s="315">
        <f t="shared" si="11"/>
        <v>50</v>
      </c>
      <c r="BT14" s="5">
        <f t="shared" si="12"/>
        <v>2.1999575</v>
      </c>
      <c r="BU14" s="307"/>
      <c r="BV14" s="5">
        <f t="shared" si="13"/>
        <v>-10.953503599999999</v>
      </c>
      <c r="BW14" s="5"/>
      <c r="BX14" s="5"/>
      <c r="BY14" s="5"/>
      <c r="BZ14" s="5"/>
      <c r="CA14" s="5"/>
      <c r="CB14" s="298"/>
      <c r="CC14" s="5"/>
      <c r="CD14" s="5"/>
      <c r="CE14" s="5"/>
      <c r="CF14" s="5"/>
      <c r="CG14" s="5"/>
      <c r="CH14" s="5"/>
      <c r="CI14" s="3"/>
    </row>
    <row r="15" spans="1:87" ht="12" customHeight="1">
      <c r="A15" s="217"/>
      <c r="B15" s="218"/>
      <c r="C15" s="59" t="s">
        <v>74</v>
      </c>
      <c r="D15" s="245">
        <v>-3.6332678999999999</v>
      </c>
      <c r="E15" s="246">
        <v>-2.3663945000000002</v>
      </c>
      <c r="F15" s="246">
        <v>-1.5947773000000001</v>
      </c>
      <c r="G15" s="246">
        <v>-1.3124594999999999</v>
      </c>
      <c r="H15" s="246">
        <v>-1.3735337000000001</v>
      </c>
      <c r="I15" s="246">
        <v>-3.1475437999999998</v>
      </c>
      <c r="J15" s="246">
        <v>-3.9989300000000001</v>
      </c>
      <c r="K15" s="246">
        <v>-3.5764222000000001</v>
      </c>
      <c r="L15" s="246">
        <v>-3.3440596</v>
      </c>
      <c r="M15" s="246">
        <v>-2.4369396999999999</v>
      </c>
      <c r="N15" s="246">
        <v>-2.6304563000000001</v>
      </c>
      <c r="O15" s="246">
        <v>-3.2580605</v>
      </c>
      <c r="P15" s="246">
        <v>-7.1651769999999999</v>
      </c>
      <c r="Q15" s="246">
        <v>-6.8757220999999999</v>
      </c>
      <c r="R15" s="5">
        <v>-5.1524704999999997</v>
      </c>
      <c r="S15" s="5">
        <v>-4.9854595000000002</v>
      </c>
      <c r="T15" s="5">
        <v>-4.0878266999999999</v>
      </c>
      <c r="U15" s="5">
        <v>-3.9046593000000001</v>
      </c>
      <c r="V15" s="5">
        <v>-3.6251747000000001</v>
      </c>
      <c r="W15" s="5">
        <v>-3.4075245000000001</v>
      </c>
      <c r="X15" s="5">
        <v>-2.5942531999999998</v>
      </c>
      <c r="Y15" s="48">
        <v>-2.2941289999999999</v>
      </c>
      <c r="Z15" s="34" t="e">
        <v>#NAME?</v>
      </c>
      <c r="AA15" s="5">
        <v>-5.0969657000000002</v>
      </c>
      <c r="AB15" s="5">
        <v>-4.8131968000000001</v>
      </c>
      <c r="AC15" s="5">
        <v>-4.0362016000000001</v>
      </c>
      <c r="AD15" s="5">
        <v>-3.9648330999999999</v>
      </c>
      <c r="AE15" s="5">
        <v>-3.5078751000000001</v>
      </c>
      <c r="AF15" s="5">
        <v>-3.3364351000000001</v>
      </c>
      <c r="AG15" s="5">
        <v>-2.9374699999999998</v>
      </c>
      <c r="AH15" s="48">
        <v>-3.0686648999999999</v>
      </c>
      <c r="AI15" s="34" t="e">
        <v>#NAME?</v>
      </c>
      <c r="AJ15" s="21"/>
      <c r="AK15" s="5"/>
      <c r="AL15" s="5"/>
      <c r="AM15" s="5"/>
      <c r="AN15" s="5"/>
      <c r="AO15" s="5"/>
      <c r="AP15" s="5"/>
      <c r="AQ15" s="48"/>
      <c r="AR15" s="34" t="e">
        <v>#NAME?</v>
      </c>
      <c r="AS15" s="21"/>
      <c r="AT15" s="5"/>
      <c r="AU15" s="5"/>
      <c r="AV15" s="5"/>
      <c r="AW15" s="5"/>
      <c r="AX15" s="5"/>
      <c r="AY15" s="16"/>
      <c r="AZ15" s="33" t="e">
        <v>#NAME?</v>
      </c>
      <c r="BA15" s="21"/>
      <c r="BB15" s="5"/>
      <c r="BC15" s="5"/>
      <c r="BD15" s="5"/>
      <c r="BE15" s="5"/>
      <c r="BF15" s="48"/>
      <c r="BG15" s="298" t="e">
        <v>#NAME?</v>
      </c>
      <c r="BH15" s="467">
        <v>9</v>
      </c>
      <c r="BI15" s="246">
        <f t="shared" si="3"/>
        <v>-3.5418922299999993</v>
      </c>
      <c r="BJ15" s="307">
        <f t="shared" si="4"/>
        <v>0</v>
      </c>
      <c r="BK15" s="307">
        <f t="shared" si="5"/>
        <v>0</v>
      </c>
      <c r="BL15" s="21">
        <f t="shared" si="6"/>
        <v>-4.1884578923076923</v>
      </c>
      <c r="BM15" s="307">
        <f t="shared" si="7"/>
        <v>0</v>
      </c>
      <c r="BN15" s="315">
        <f t="shared" si="8"/>
        <v>0</v>
      </c>
      <c r="BO15" s="21">
        <f t="shared" si="9"/>
        <v>-3.6598442722222213</v>
      </c>
      <c r="BP15" s="307">
        <v>18</v>
      </c>
      <c r="BQ15" s="5">
        <f t="shared" si="10"/>
        <v>5</v>
      </c>
      <c r="BR15" s="298"/>
      <c r="BS15" s="315">
        <f t="shared" si="11"/>
        <v>27.777777777777779</v>
      </c>
      <c r="BT15" s="5">
        <f t="shared" si="12"/>
        <v>-1.3124594999999999</v>
      </c>
      <c r="BU15" s="307"/>
      <c r="BV15" s="5">
        <f t="shared" si="13"/>
        <v>-7.1651769999999999</v>
      </c>
      <c r="BW15" s="5"/>
      <c r="BX15" s="5"/>
      <c r="BY15" s="5"/>
      <c r="BZ15" s="5"/>
      <c r="CA15" s="5"/>
      <c r="CB15" s="298"/>
      <c r="CC15" s="5"/>
      <c r="CD15" s="5"/>
      <c r="CE15" s="5"/>
      <c r="CF15" s="5"/>
      <c r="CG15" s="5"/>
      <c r="CH15" s="5"/>
      <c r="CI15" s="3"/>
    </row>
    <row r="16" spans="1:87" ht="12" customHeight="1">
      <c r="A16" s="217"/>
      <c r="B16" s="218"/>
      <c r="C16" s="59" t="s">
        <v>75</v>
      </c>
      <c r="D16" s="245">
        <v>-3.0119394000000002</v>
      </c>
      <c r="E16" s="246">
        <v>-3.0212431</v>
      </c>
      <c r="F16" s="246">
        <v>-1.8045032999999999</v>
      </c>
      <c r="G16" s="246">
        <v>-2.4384589000000001</v>
      </c>
      <c r="H16" s="246">
        <v>-3.3932044000000001</v>
      </c>
      <c r="I16" s="246">
        <v>-2.9951831000000002</v>
      </c>
      <c r="J16" s="246">
        <v>-3.3390868</v>
      </c>
      <c r="K16" s="246">
        <v>-3.4964308000000002</v>
      </c>
      <c r="L16" s="246">
        <v>-4.1051858000000001</v>
      </c>
      <c r="M16" s="246">
        <v>-3.5231474</v>
      </c>
      <c r="N16" s="246">
        <v>-1.4648186000000001</v>
      </c>
      <c r="O16" s="246">
        <v>-2.6310069</v>
      </c>
      <c r="P16" s="246">
        <v>-5.2482128000000001</v>
      </c>
      <c r="Q16" s="246">
        <v>-4.2114358999999997</v>
      </c>
      <c r="R16" s="5">
        <v>-3.6783123</v>
      </c>
      <c r="S16" s="5">
        <v>-2.9181815000000002</v>
      </c>
      <c r="T16" s="5">
        <v>-2.9224122000000001</v>
      </c>
      <c r="U16" s="5">
        <v>-2.9858915000000001</v>
      </c>
      <c r="V16" s="5">
        <v>-2.5757246</v>
      </c>
      <c r="W16" s="5">
        <v>-2.4770544000000001</v>
      </c>
      <c r="X16" s="5">
        <v>-2.3117361000000001</v>
      </c>
      <c r="Y16" s="48">
        <v>-1.6915633999999999</v>
      </c>
      <c r="Z16" s="34" t="e">
        <v>#NAME?</v>
      </c>
      <c r="AA16" s="5">
        <v>-3.7119008</v>
      </c>
      <c r="AB16" s="5">
        <v>-2.9267356000000002</v>
      </c>
      <c r="AC16" s="5">
        <v>-2.6933831000000001</v>
      </c>
      <c r="AD16" s="5">
        <v>-2.9920122</v>
      </c>
      <c r="AE16" s="5">
        <v>-2.6138488999999998</v>
      </c>
      <c r="AF16" s="5">
        <v>-2.3740177</v>
      </c>
      <c r="AG16" s="5">
        <v>-2.3547954999999998</v>
      </c>
      <c r="AH16" s="48">
        <v>-2.4955606000000001</v>
      </c>
      <c r="AI16" s="34" t="e">
        <v>#NAME?</v>
      </c>
      <c r="AJ16" s="21"/>
      <c r="AK16" s="5"/>
      <c r="AL16" s="5"/>
      <c r="AM16" s="5"/>
      <c r="AN16" s="5"/>
      <c r="AO16" s="5"/>
      <c r="AP16" s="5"/>
      <c r="AQ16" s="48"/>
      <c r="AR16" s="34" t="e">
        <v>#NAME?</v>
      </c>
      <c r="AS16" s="21"/>
      <c r="AT16" s="5"/>
      <c r="AU16" s="5"/>
      <c r="AV16" s="5"/>
      <c r="AW16" s="5"/>
      <c r="AX16" s="5"/>
      <c r="AY16" s="16"/>
      <c r="AZ16" s="33" t="e">
        <v>#NAME?</v>
      </c>
      <c r="BA16" s="21"/>
      <c r="BB16" s="5"/>
      <c r="BC16" s="5"/>
      <c r="BD16" s="5"/>
      <c r="BE16" s="5"/>
      <c r="BF16" s="48"/>
      <c r="BG16" s="298" t="e">
        <v>#NAME?</v>
      </c>
      <c r="BH16" s="467">
        <v>3</v>
      </c>
      <c r="BI16" s="246">
        <f t="shared" si="3"/>
        <v>-3.07706152</v>
      </c>
      <c r="BJ16" s="307">
        <f t="shared" si="4"/>
        <v>0</v>
      </c>
      <c r="BK16" s="307">
        <f t="shared" si="5"/>
        <v>0</v>
      </c>
      <c r="BL16" s="21">
        <f t="shared" si="6"/>
        <v>-3.2490626692307694</v>
      </c>
      <c r="BM16" s="307">
        <f t="shared" si="7"/>
        <v>0</v>
      </c>
      <c r="BN16" s="315">
        <f t="shared" si="8"/>
        <v>0</v>
      </c>
      <c r="BO16" s="21">
        <f t="shared" si="9"/>
        <v>-3.1226806222222221</v>
      </c>
      <c r="BP16" s="307">
        <v>18</v>
      </c>
      <c r="BQ16" s="5">
        <f t="shared" si="10"/>
        <v>10</v>
      </c>
      <c r="BR16" s="298"/>
      <c r="BS16" s="315">
        <f t="shared" si="11"/>
        <v>55.555555555555557</v>
      </c>
      <c r="BT16" s="5">
        <f t="shared" si="12"/>
        <v>-1.4648186000000001</v>
      </c>
      <c r="BU16" s="307"/>
      <c r="BV16" s="5">
        <f t="shared" si="13"/>
        <v>-5.2482128000000001</v>
      </c>
      <c r="BW16" s="5"/>
      <c r="BX16" s="5"/>
      <c r="BY16" s="5"/>
      <c r="BZ16" s="5"/>
      <c r="CA16" s="5"/>
      <c r="CB16" s="298"/>
      <c r="CC16" s="5"/>
      <c r="CD16" s="5"/>
      <c r="CE16" s="5"/>
      <c r="CF16" s="5"/>
      <c r="CG16" s="5"/>
      <c r="CH16" s="5"/>
      <c r="CI16" s="3"/>
    </row>
    <row r="17" spans="1:87" ht="12" customHeight="1">
      <c r="A17" s="217"/>
      <c r="B17" s="218"/>
      <c r="C17" s="59" t="s">
        <v>76</v>
      </c>
      <c r="D17" s="245">
        <v>-4.7937345000000002</v>
      </c>
      <c r="E17" s="246">
        <v>-3.8135583999999998</v>
      </c>
      <c r="F17" s="246">
        <v>-4.0044966999999998</v>
      </c>
      <c r="G17" s="246">
        <v>-2.1868846999999998</v>
      </c>
      <c r="H17" s="246">
        <v>-2.0644852</v>
      </c>
      <c r="I17" s="246">
        <v>-4.0557242999999996</v>
      </c>
      <c r="J17" s="246">
        <v>-5.9017740999999999</v>
      </c>
      <c r="K17" s="246">
        <v>-3.6820423999999998</v>
      </c>
      <c r="L17" s="246">
        <v>-2.1663290000000002</v>
      </c>
      <c r="M17" s="246">
        <v>-1.0262487</v>
      </c>
      <c r="N17" s="246">
        <v>3.2178707000000002</v>
      </c>
      <c r="O17" s="246">
        <v>0.86603459999999999</v>
      </c>
      <c r="P17" s="246">
        <v>-5.4338949000000003</v>
      </c>
      <c r="Q17" s="246">
        <v>-4.7234360000000004</v>
      </c>
      <c r="R17" s="5">
        <v>-5.6869958</v>
      </c>
      <c r="S17" s="5">
        <v>-5.5526707999999996</v>
      </c>
      <c r="T17" s="5">
        <v>-5.1310631999999998</v>
      </c>
      <c r="U17" s="5">
        <v>-8.9594965000000002</v>
      </c>
      <c r="V17" s="5">
        <v>-1.3313041999999999</v>
      </c>
      <c r="W17" s="5">
        <v>0.32328709999999999</v>
      </c>
      <c r="X17" s="5">
        <v>1.7882979999999999</v>
      </c>
      <c r="Y17" s="48">
        <v>1.9639206</v>
      </c>
      <c r="Z17" s="34" t="e">
        <v>#NAME?</v>
      </c>
      <c r="AA17" s="5">
        <v>-5.6869727000000001</v>
      </c>
      <c r="AB17" s="5">
        <v>-5.8031838999999996</v>
      </c>
      <c r="AC17" s="5">
        <v>-4.9160513000000003</v>
      </c>
      <c r="AD17" s="5">
        <v>-8.7833144999999995</v>
      </c>
      <c r="AE17" s="5">
        <v>-1.1135554000000001</v>
      </c>
      <c r="AF17" s="5">
        <v>-0.2919272</v>
      </c>
      <c r="AG17" s="5">
        <v>-0.41520390000000001</v>
      </c>
      <c r="AH17" s="48">
        <v>-2.0074499999999999E-2</v>
      </c>
      <c r="AI17" s="34" t="e">
        <v>#NAME?</v>
      </c>
      <c r="AJ17" s="21"/>
      <c r="AK17" s="5"/>
      <c r="AL17" s="5"/>
      <c r="AM17" s="5"/>
      <c r="AN17" s="5"/>
      <c r="AO17" s="5"/>
      <c r="AP17" s="5"/>
      <c r="AQ17" s="48"/>
      <c r="AR17" s="34" t="e">
        <v>#NAME?</v>
      </c>
      <c r="AS17" s="21"/>
      <c r="AT17" s="5"/>
      <c r="AU17" s="5"/>
      <c r="AV17" s="5"/>
      <c r="AW17" s="5"/>
      <c r="AX17" s="5"/>
      <c r="AY17" s="16"/>
      <c r="AZ17" s="33" t="e">
        <v>#NAME?</v>
      </c>
      <c r="BA17" s="21"/>
      <c r="BB17" s="5"/>
      <c r="BC17" s="5"/>
      <c r="BD17" s="5"/>
      <c r="BE17" s="5"/>
      <c r="BF17" s="48"/>
      <c r="BG17" s="298" t="s">
        <v>86</v>
      </c>
      <c r="BH17" s="467">
        <v>4</v>
      </c>
      <c r="BI17" s="246">
        <f t="shared" si="3"/>
        <v>-2.9762457250000001</v>
      </c>
      <c r="BJ17" s="307">
        <f t="shared" si="4"/>
        <v>0</v>
      </c>
      <c r="BK17" s="307">
        <f t="shared" si="5"/>
        <v>0</v>
      </c>
      <c r="BL17" s="21">
        <f t="shared" si="6"/>
        <v>-3.0220222384615383</v>
      </c>
      <c r="BM17" s="307">
        <f t="shared" si="7"/>
        <v>0</v>
      </c>
      <c r="BN17" s="315">
        <f t="shared" si="8"/>
        <v>0</v>
      </c>
      <c r="BO17" s="21">
        <f t="shared" si="9"/>
        <v>-3.1944252277777778</v>
      </c>
      <c r="BP17" s="307">
        <v>9</v>
      </c>
      <c r="BQ17" s="5">
        <f>COUNTIF(O17:W17, "&gt;-3")</f>
        <v>3</v>
      </c>
      <c r="BR17" s="298"/>
      <c r="BS17" s="315">
        <f t="shared" si="11"/>
        <v>33.333333333333329</v>
      </c>
      <c r="BT17" s="5">
        <f t="shared" si="12"/>
        <v>3.2178707000000002</v>
      </c>
      <c r="BU17" s="307"/>
      <c r="BV17" s="5">
        <f t="shared" si="13"/>
        <v>-8.9594965000000002</v>
      </c>
      <c r="BW17" s="5"/>
      <c r="BX17" s="5"/>
      <c r="BY17" s="5"/>
      <c r="BZ17" s="5"/>
      <c r="CA17" s="5"/>
      <c r="CB17" s="298"/>
      <c r="CC17" s="5"/>
      <c r="CD17" s="5"/>
      <c r="CE17" s="5"/>
      <c r="CF17" s="5"/>
      <c r="CG17" s="5"/>
      <c r="CH17" s="5"/>
      <c r="CI17" s="3"/>
    </row>
    <row r="18" spans="1:87" ht="12" customHeight="1">
      <c r="A18" s="217"/>
      <c r="B18" s="218"/>
      <c r="C18" s="59" t="s">
        <v>91</v>
      </c>
      <c r="D18" s="245">
        <v>1.4135762999999999</v>
      </c>
      <c r="E18" s="246">
        <v>2.85621E-2</v>
      </c>
      <c r="F18" s="246">
        <v>-3.7325438000000002</v>
      </c>
      <c r="G18" s="246">
        <v>-2.7308333</v>
      </c>
      <c r="H18" s="246">
        <v>-1.948226</v>
      </c>
      <c r="I18" s="246">
        <v>-2.282111</v>
      </c>
      <c r="J18" s="246">
        <v>-1.4551982999999999</v>
      </c>
      <c r="K18" s="296">
        <v>-0.91901969999999999</v>
      </c>
      <c r="L18" s="246">
        <v>-0.36426540000000002</v>
      </c>
      <c r="M18" s="246">
        <v>-0.48778319999999997</v>
      </c>
      <c r="N18" s="246">
        <v>-0.51265910000000003</v>
      </c>
      <c r="O18" s="246">
        <v>-4.2042622999999999</v>
      </c>
      <c r="P18" s="246">
        <v>-9.1268785000000001</v>
      </c>
      <c r="Q18" s="246">
        <v>-8.6858647999999992</v>
      </c>
      <c r="R18" s="5">
        <v>-4.3067051000000003</v>
      </c>
      <c r="S18" s="5">
        <v>-1.2056324</v>
      </c>
      <c r="T18" s="5">
        <v>-1.1591467</v>
      </c>
      <c r="U18" s="5">
        <v>-1.4888542</v>
      </c>
      <c r="V18" s="5">
        <v>-1.3601380999999999</v>
      </c>
      <c r="W18" s="5">
        <v>6.26665E-2</v>
      </c>
      <c r="X18" s="5">
        <v>-0.48818539999999999</v>
      </c>
      <c r="Y18" s="48">
        <v>-1.0694821000000001</v>
      </c>
      <c r="Z18" s="34" t="e">
        <v>#NAME?</v>
      </c>
      <c r="AA18" s="5">
        <v>-3.3768226000000001</v>
      </c>
      <c r="AB18" s="5">
        <v>-0.83241449999999995</v>
      </c>
      <c r="AC18" s="5">
        <v>-0.90739380000000003</v>
      </c>
      <c r="AD18" s="5">
        <v>-1.5647740999999999</v>
      </c>
      <c r="AE18" s="5">
        <v>-1.2689101</v>
      </c>
      <c r="AF18" s="5">
        <v>-0.79641819999999997</v>
      </c>
      <c r="AG18" s="5">
        <v>-1.0839432</v>
      </c>
      <c r="AH18" s="48">
        <v>-1.2160493000000001</v>
      </c>
      <c r="AI18" s="34" t="e">
        <v>#NAME?</v>
      </c>
      <c r="AJ18" s="21"/>
      <c r="AK18" s="5"/>
      <c r="AL18" s="5"/>
      <c r="AM18" s="5"/>
      <c r="AN18" s="5"/>
      <c r="AO18" s="5"/>
      <c r="AP18" s="5"/>
      <c r="AQ18" s="48"/>
      <c r="AR18" s="34" t="e">
        <v>#NAME?</v>
      </c>
      <c r="AS18" s="21"/>
      <c r="AT18" s="5"/>
      <c r="AU18" s="5"/>
      <c r="AV18" s="5"/>
      <c r="AW18" s="5"/>
      <c r="AX18" s="5"/>
      <c r="AY18" s="16"/>
      <c r="AZ18" s="33" t="e">
        <v>#NAME?</v>
      </c>
      <c r="BA18" s="21"/>
      <c r="BB18" s="5"/>
      <c r="BC18" s="5"/>
      <c r="BD18" s="5"/>
      <c r="BE18" s="5"/>
      <c r="BF18" s="48"/>
      <c r="BG18" s="298" t="e">
        <v>#NAME?</v>
      </c>
      <c r="BH18" s="467">
        <v>4</v>
      </c>
      <c r="BI18" s="246">
        <f t="shared" si="3"/>
        <v>-2.3183539350000002</v>
      </c>
      <c r="BJ18" s="307">
        <f t="shared" si="4"/>
        <v>0</v>
      </c>
      <c r="BK18" s="307">
        <f t="shared" si="5"/>
        <v>0</v>
      </c>
      <c r="BL18" s="21">
        <f t="shared" si="6"/>
        <v>-2.5968110000000002</v>
      </c>
      <c r="BM18" s="307">
        <f t="shared" si="7"/>
        <v>0</v>
      </c>
      <c r="BN18" s="315">
        <f t="shared" si="8"/>
        <v>0</v>
      </c>
      <c r="BO18" s="21">
        <f t="shared" si="9"/>
        <v>-2.5504141888888889</v>
      </c>
      <c r="BP18" s="307">
        <v>3</v>
      </c>
      <c r="BQ18" s="5">
        <f>COUNTIF(U18:W18, "&gt;-3")</f>
        <v>3</v>
      </c>
      <c r="BR18" s="298"/>
      <c r="BS18" s="315">
        <f t="shared" si="11"/>
        <v>100</v>
      </c>
      <c r="BT18" s="5">
        <f t="shared" si="12"/>
        <v>1.4135762999999999</v>
      </c>
      <c r="BU18" s="307"/>
      <c r="BV18" s="5">
        <f t="shared" si="13"/>
        <v>-9.1268785000000001</v>
      </c>
      <c r="BW18" s="5"/>
      <c r="BX18" s="5"/>
      <c r="BY18" s="5"/>
      <c r="BZ18" s="5"/>
      <c r="CA18" s="5"/>
      <c r="CB18" s="298"/>
      <c r="CC18" s="5"/>
      <c r="CD18" s="5"/>
      <c r="CE18" s="5"/>
      <c r="CF18" s="5"/>
      <c r="CG18" s="5"/>
      <c r="CH18" s="5"/>
      <c r="CI18" s="3"/>
    </row>
    <row r="19" spans="1:87" ht="12" customHeight="1">
      <c r="A19" s="217"/>
      <c r="B19" s="218"/>
      <c r="C19" s="59" t="s">
        <v>92</v>
      </c>
      <c r="D19" s="245">
        <v>-11.7534121</v>
      </c>
      <c r="E19" s="246">
        <v>-3.032416</v>
      </c>
      <c r="F19" s="246">
        <v>-2.8218828</v>
      </c>
      <c r="G19" s="246">
        <v>-3.1847267000000001</v>
      </c>
      <c r="H19" s="246">
        <v>-3.5267835999999999</v>
      </c>
      <c r="I19" s="246">
        <v>-1.8549983000000001</v>
      </c>
      <c r="J19" s="246">
        <v>-1.2642424999999999</v>
      </c>
      <c r="K19" s="296">
        <v>-1.3922245</v>
      </c>
      <c r="L19" s="246">
        <v>-0.3430568</v>
      </c>
      <c r="M19" s="246">
        <v>-0.27210230000000002</v>
      </c>
      <c r="N19" s="246">
        <v>-0.81533960000000005</v>
      </c>
      <c r="O19" s="246">
        <v>-3.0830419</v>
      </c>
      <c r="P19" s="246">
        <v>-9.1056483999999998</v>
      </c>
      <c r="Q19" s="246">
        <v>-6.9007187999999999</v>
      </c>
      <c r="R19" s="5">
        <v>-8.9397327000000004</v>
      </c>
      <c r="S19" s="5">
        <v>-3.1454806999999998</v>
      </c>
      <c r="T19" s="5">
        <v>-2.6099231999999999</v>
      </c>
      <c r="U19" s="5">
        <v>-0.61736530000000001</v>
      </c>
      <c r="V19" s="5">
        <v>-0.2447724</v>
      </c>
      <c r="W19" s="5">
        <v>0.2663681</v>
      </c>
      <c r="X19" s="5">
        <v>0.52846599999999999</v>
      </c>
      <c r="Y19" s="48">
        <v>0.45849849999999998</v>
      </c>
      <c r="Z19" s="34" t="e">
        <v>#NAME?</v>
      </c>
      <c r="AA19" s="5">
        <v>-8.9397327000000004</v>
      </c>
      <c r="AB19" s="5">
        <v>-3.1455071000000001</v>
      </c>
      <c r="AC19" s="5">
        <v>-2.6196714000000001</v>
      </c>
      <c r="AD19" s="5">
        <v>-0.68617110000000003</v>
      </c>
      <c r="AE19" s="5">
        <v>-0.20339940000000001</v>
      </c>
      <c r="AF19" s="5">
        <v>-0.58360710000000005</v>
      </c>
      <c r="AG19" s="5">
        <v>-0.78972679999999995</v>
      </c>
      <c r="AH19" s="48">
        <v>-0.72720479999999998</v>
      </c>
      <c r="AI19" s="34" t="e">
        <v>#NAME?</v>
      </c>
      <c r="AJ19" s="21"/>
      <c r="AK19" s="5"/>
      <c r="AL19" s="5"/>
      <c r="AM19" s="5"/>
      <c r="AN19" s="5"/>
      <c r="AO19" s="5"/>
      <c r="AP19" s="5"/>
      <c r="AQ19" s="48"/>
      <c r="AR19" s="34" t="e">
        <v>#NAME?</v>
      </c>
      <c r="AS19" s="21"/>
      <c r="AT19" s="5"/>
      <c r="AU19" s="5"/>
      <c r="AV19" s="5"/>
      <c r="AW19" s="5"/>
      <c r="AX19" s="5"/>
      <c r="AY19" s="16"/>
      <c r="AZ19" s="33" t="e">
        <v>#NAME?</v>
      </c>
      <c r="BA19" s="21"/>
      <c r="BB19" s="5"/>
      <c r="BC19" s="5"/>
      <c r="BD19" s="5"/>
      <c r="BE19" s="5"/>
      <c r="BF19" s="48"/>
      <c r="BG19" s="298" t="s">
        <v>86</v>
      </c>
      <c r="BH19" s="467">
        <v>5</v>
      </c>
      <c r="BI19" s="246">
        <f t="shared" si="3"/>
        <v>-2.6179811200000005</v>
      </c>
      <c r="BJ19" s="307">
        <f t="shared" si="4"/>
        <v>0</v>
      </c>
      <c r="BK19" s="307">
        <f t="shared" si="5"/>
        <v>0</v>
      </c>
      <c r="BL19" s="21">
        <f t="shared" si="6"/>
        <v>-2.8617721923076922</v>
      </c>
      <c r="BM19" s="307">
        <f t="shared" si="7"/>
        <v>0</v>
      </c>
      <c r="BN19" s="315">
        <f t="shared" si="8"/>
        <v>0</v>
      </c>
      <c r="BO19" s="21">
        <f t="shared" si="9"/>
        <v>-2.7697595777777777</v>
      </c>
      <c r="BP19" s="307">
        <v>2</v>
      </c>
      <c r="BQ19" s="5">
        <f>COUNTIF(V19:W19, "&gt;-3")</f>
        <v>2</v>
      </c>
      <c r="BR19" s="298"/>
      <c r="BS19" s="315">
        <f t="shared" si="11"/>
        <v>100</v>
      </c>
      <c r="BT19" s="5">
        <f t="shared" si="12"/>
        <v>0.2663681</v>
      </c>
      <c r="BU19" s="307"/>
      <c r="BV19" s="5">
        <f t="shared" si="13"/>
        <v>-11.7534121</v>
      </c>
      <c r="BW19" s="5"/>
      <c r="BX19" s="5"/>
      <c r="BY19" s="5"/>
      <c r="BZ19" s="5"/>
      <c r="CA19" s="5"/>
      <c r="CB19" s="298"/>
      <c r="CC19" s="5"/>
      <c r="CD19" s="5"/>
      <c r="CE19" s="5"/>
      <c r="CF19" s="5"/>
      <c r="CG19" s="5"/>
      <c r="CH19" s="5"/>
      <c r="CI19" s="3"/>
    </row>
    <row r="20" spans="1:87" ht="12" customHeight="1">
      <c r="A20" s="217"/>
      <c r="B20" s="218"/>
      <c r="C20" s="59" t="s">
        <v>77</v>
      </c>
      <c r="D20" s="245">
        <v>2.80125</v>
      </c>
      <c r="E20" s="246">
        <v>3.2349016000000002</v>
      </c>
      <c r="F20" s="246">
        <v>3.4795771000000002</v>
      </c>
      <c r="G20" s="246">
        <v>5.8884062000000004</v>
      </c>
      <c r="H20" s="246">
        <v>5.9094065999999996</v>
      </c>
      <c r="I20" s="246">
        <v>2.4408330999999999</v>
      </c>
      <c r="J20" s="246">
        <v>0.1859645</v>
      </c>
      <c r="K20" s="246">
        <v>-1.2830972</v>
      </c>
      <c r="L20" s="246">
        <v>7.76197E-2</v>
      </c>
      <c r="M20" s="246">
        <v>1.9359066</v>
      </c>
      <c r="N20" s="246">
        <v>4.1512019999999996</v>
      </c>
      <c r="O20" s="246">
        <v>3.3198718999999999</v>
      </c>
      <c r="P20" s="246">
        <v>-0.67472549999999998</v>
      </c>
      <c r="Q20" s="246">
        <v>-0.65824890000000003</v>
      </c>
      <c r="R20" s="5">
        <v>0.51285020000000003</v>
      </c>
      <c r="S20" s="5">
        <v>0.34496199999999999</v>
      </c>
      <c r="T20" s="5">
        <v>0.97542859999999998</v>
      </c>
      <c r="U20" s="5">
        <v>1.3260867999999999</v>
      </c>
      <c r="V20" s="5">
        <v>1.3626372</v>
      </c>
      <c r="W20" s="5">
        <v>1.6144016999999999</v>
      </c>
      <c r="X20" s="5">
        <v>1.5154334</v>
      </c>
      <c r="Y20" s="48">
        <v>0.90954409999999997</v>
      </c>
      <c r="Z20" s="34" t="e">
        <v>#NAME?</v>
      </c>
      <c r="AA20" s="5">
        <v>0.51653899999999997</v>
      </c>
      <c r="AB20" s="5">
        <v>0.3465896</v>
      </c>
      <c r="AC20" s="5">
        <v>0.96031219999999995</v>
      </c>
      <c r="AD20" s="5">
        <v>1.4569106000000001</v>
      </c>
      <c r="AE20" s="5">
        <v>1.5546636</v>
      </c>
      <c r="AF20" s="5">
        <v>1.2862212</v>
      </c>
      <c r="AG20" s="5">
        <v>1.8539900000000002E-2</v>
      </c>
      <c r="AH20" s="48">
        <v>0.1071979</v>
      </c>
      <c r="AI20" s="34" t="e">
        <v>#NAME?</v>
      </c>
      <c r="AJ20" s="21"/>
      <c r="AK20" s="5"/>
      <c r="AL20" s="5"/>
      <c r="AM20" s="5"/>
      <c r="AN20" s="5"/>
      <c r="AO20" s="5"/>
      <c r="AP20" s="5"/>
      <c r="AQ20" s="48"/>
      <c r="AR20" s="34" t="e">
        <v>#NAME?</v>
      </c>
      <c r="AS20" s="21"/>
      <c r="AT20" s="5"/>
      <c r="AU20" s="5"/>
      <c r="AV20" s="5"/>
      <c r="AW20" s="5"/>
      <c r="AX20" s="5"/>
      <c r="AY20" s="16"/>
      <c r="AZ20" s="33" t="e">
        <v>#NAME?</v>
      </c>
      <c r="BA20" s="21"/>
      <c r="BB20" s="5"/>
      <c r="BC20" s="5"/>
      <c r="BD20" s="5"/>
      <c r="BE20" s="5"/>
      <c r="BF20" s="48"/>
      <c r="BG20" s="298" t="e">
        <v>#NAME?</v>
      </c>
      <c r="BH20" s="467" t="s">
        <v>367</v>
      </c>
      <c r="BI20" s="246">
        <f t="shared" si="3"/>
        <v>1.7829708799999999</v>
      </c>
      <c r="BJ20" s="307">
        <f t="shared" si="4"/>
        <v>0</v>
      </c>
      <c r="BK20" s="307">
        <f t="shared" si="5"/>
        <v>0</v>
      </c>
      <c r="BL20" s="21">
        <f t="shared" si="6"/>
        <v>1.0003765461538461</v>
      </c>
      <c r="BM20" s="307">
        <f t="shared" si="7"/>
        <v>0</v>
      </c>
      <c r="BN20" s="315">
        <f t="shared" si="8"/>
        <v>0</v>
      </c>
      <c r="BO20" s="21">
        <f t="shared" si="9"/>
        <v>1.7171712555555552</v>
      </c>
      <c r="BP20" s="307">
        <v>18</v>
      </c>
      <c r="BQ20" s="5">
        <f t="shared" si="10"/>
        <v>18</v>
      </c>
      <c r="BR20" s="298"/>
      <c r="BS20" s="315">
        <f t="shared" si="11"/>
        <v>100</v>
      </c>
      <c r="BT20" s="5">
        <f t="shared" si="12"/>
        <v>5.9094065999999996</v>
      </c>
      <c r="BU20" s="307"/>
      <c r="BV20" s="5">
        <f t="shared" si="13"/>
        <v>-1.2830972</v>
      </c>
      <c r="BW20" s="5"/>
      <c r="BX20" s="5"/>
      <c r="BY20" s="5"/>
      <c r="BZ20" s="5"/>
      <c r="CA20" s="5"/>
      <c r="CB20" s="298"/>
      <c r="CC20" s="5"/>
      <c r="CD20" s="5"/>
      <c r="CE20" s="5"/>
      <c r="CF20" s="5"/>
      <c r="CG20" s="5"/>
      <c r="CH20" s="5"/>
      <c r="CI20" s="3"/>
    </row>
    <row r="21" spans="1:87" ht="12" customHeight="1">
      <c r="A21" s="217"/>
      <c r="B21" s="218"/>
      <c r="C21" s="59" t="s">
        <v>78</v>
      </c>
      <c r="D21" s="245">
        <v>-7.0728610999999999</v>
      </c>
      <c r="E21" s="246">
        <v>-9.2607725999999992</v>
      </c>
      <c r="F21" s="246">
        <v>-6.7140401000000001</v>
      </c>
      <c r="G21" s="246">
        <v>-5.5072638999999999</v>
      </c>
      <c r="H21" s="246">
        <v>-6.1169625999999999</v>
      </c>
      <c r="I21" s="246">
        <v>-5.3917244999999996</v>
      </c>
      <c r="J21" s="246">
        <v>-9.0224442000000007</v>
      </c>
      <c r="K21" s="246">
        <v>-4.3108297999999996</v>
      </c>
      <c r="L21" s="246">
        <v>-2.6218944999999998</v>
      </c>
      <c r="M21" s="246">
        <v>-2.5181298999999999</v>
      </c>
      <c r="N21" s="246">
        <v>-2.1441672000000001</v>
      </c>
      <c r="O21" s="246">
        <v>-4.1823034999999997</v>
      </c>
      <c r="P21" s="246">
        <v>-3.2388387000000001</v>
      </c>
      <c r="Q21" s="246">
        <v>-2.3938141000000002</v>
      </c>
      <c r="R21" s="5">
        <v>-2.4070133999999999</v>
      </c>
      <c r="S21" s="5">
        <v>-3.4891266999999999</v>
      </c>
      <c r="T21" s="5">
        <v>-2.4257800999999999</v>
      </c>
      <c r="U21" s="5">
        <v>-1.7576148</v>
      </c>
      <c r="V21" s="5">
        <v>-1.0949711</v>
      </c>
      <c r="W21" s="5">
        <v>0.99070670000000005</v>
      </c>
      <c r="X21" s="5">
        <v>3.9306511999999998</v>
      </c>
      <c r="Y21" s="48">
        <v>1.1202403999999999</v>
      </c>
      <c r="Z21" s="34" t="e">
        <v>#NAME?</v>
      </c>
      <c r="AA21" s="5">
        <v>-2.5353021999999998</v>
      </c>
      <c r="AB21" s="5">
        <v>-3.6273973000000002</v>
      </c>
      <c r="AC21" s="5">
        <v>-2.5958996000000001</v>
      </c>
      <c r="AD21" s="5">
        <v>-2.0505643999999998</v>
      </c>
      <c r="AE21" s="5">
        <v>-1.3685160999999999</v>
      </c>
      <c r="AF21" s="5">
        <v>-0.72134330000000002</v>
      </c>
      <c r="AG21" s="5">
        <v>-0.62887249999999995</v>
      </c>
      <c r="AH21" s="48">
        <v>-0.56189440000000002</v>
      </c>
      <c r="AI21" s="34" t="e">
        <v>#NAME?</v>
      </c>
      <c r="AJ21" s="21"/>
      <c r="AK21" s="5"/>
      <c r="AL21" s="5"/>
      <c r="AM21" s="5"/>
      <c r="AN21" s="5"/>
      <c r="AO21" s="5"/>
      <c r="AP21" s="5"/>
      <c r="AQ21" s="48"/>
      <c r="AR21" s="34" t="e">
        <v>#NAME?</v>
      </c>
      <c r="AS21" s="21"/>
      <c r="AT21" s="5"/>
      <c r="AU21" s="5"/>
      <c r="AV21" s="5"/>
      <c r="AW21" s="5"/>
      <c r="AX21" s="5"/>
      <c r="AY21" s="16"/>
      <c r="AZ21" s="33" t="e">
        <v>#NAME?</v>
      </c>
      <c r="BA21" s="21"/>
      <c r="BB21" s="5"/>
      <c r="BC21" s="5"/>
      <c r="BD21" s="5"/>
      <c r="BE21" s="5"/>
      <c r="BF21" s="48"/>
      <c r="BG21" s="298" t="s">
        <v>86</v>
      </c>
      <c r="BH21" s="467">
        <v>1</v>
      </c>
      <c r="BI21" s="246">
        <f t="shared" si="3"/>
        <v>-3.4838166899999989</v>
      </c>
      <c r="BJ21" s="307">
        <f t="shared" si="4"/>
        <v>0</v>
      </c>
      <c r="BK21" s="307">
        <f t="shared" si="5"/>
        <v>0</v>
      </c>
      <c r="BL21" s="21">
        <f t="shared" si="6"/>
        <v>-2.430290546153846</v>
      </c>
      <c r="BM21" s="307">
        <f t="shared" si="7"/>
        <v>0</v>
      </c>
      <c r="BN21" s="315">
        <f t="shared" si="8"/>
        <v>0</v>
      </c>
      <c r="BO21" s="21">
        <f t="shared" si="9"/>
        <v>-3.5747895777777767</v>
      </c>
      <c r="BP21" s="307">
        <v>9</v>
      </c>
      <c r="BQ21" s="5">
        <f>COUNTIF(O21:W21, "&gt;-3")</f>
        <v>6</v>
      </c>
      <c r="BR21" s="298"/>
      <c r="BS21" s="315">
        <f t="shared" si="11"/>
        <v>66.666666666666657</v>
      </c>
      <c r="BT21" s="5">
        <f t="shared" si="12"/>
        <v>0.99070670000000005</v>
      </c>
      <c r="BU21" s="307"/>
      <c r="BV21" s="5">
        <f t="shared" si="13"/>
        <v>-9.2607725999999992</v>
      </c>
      <c r="BW21" s="5"/>
      <c r="BX21" s="5"/>
      <c r="BY21" s="5"/>
      <c r="BZ21" s="5"/>
      <c r="CA21" s="5"/>
      <c r="CB21" s="298"/>
      <c r="CC21" s="5"/>
      <c r="CD21" s="5"/>
      <c r="CE21" s="5"/>
      <c r="CF21" s="5"/>
      <c r="CG21" s="5"/>
      <c r="CH21" s="5"/>
      <c r="CI21" s="3"/>
    </row>
    <row r="22" spans="1:87" ht="12" customHeight="1">
      <c r="A22" s="217"/>
      <c r="B22" s="218"/>
      <c r="C22" s="59" t="s">
        <v>79</v>
      </c>
      <c r="D22" s="245">
        <v>-1.2730127</v>
      </c>
      <c r="E22" s="246">
        <v>-0.90466590000000002</v>
      </c>
      <c r="F22" s="246">
        <v>0.32615139999999998</v>
      </c>
      <c r="G22" s="246">
        <v>1.8792084</v>
      </c>
      <c r="H22" s="246">
        <v>-0.34823029999999999</v>
      </c>
      <c r="I22" s="246">
        <v>-2.0794700000000002</v>
      </c>
      <c r="J22" s="246">
        <v>-3.0163557999999999</v>
      </c>
      <c r="K22" s="246">
        <v>-1.7227196</v>
      </c>
      <c r="L22" s="246">
        <v>-0.2560442</v>
      </c>
      <c r="M22" s="246">
        <v>0.21045829999999999</v>
      </c>
      <c r="N22" s="246">
        <v>0.2116488</v>
      </c>
      <c r="O22" s="246">
        <v>0.22373009999999999</v>
      </c>
      <c r="P22" s="246">
        <v>-5.4309032999999998</v>
      </c>
      <c r="Q22" s="246">
        <v>-4.9915124000000004</v>
      </c>
      <c r="R22" s="5">
        <v>-4.2884983999999999</v>
      </c>
      <c r="S22" s="5">
        <v>-3.8849037000000002</v>
      </c>
      <c r="T22" s="5">
        <v>-2.3741167999999999</v>
      </c>
      <c r="U22" s="5">
        <v>-2.2666393</v>
      </c>
      <c r="V22" s="5">
        <v>-2.0511898</v>
      </c>
      <c r="W22" s="5">
        <v>0.36618980000000001</v>
      </c>
      <c r="X22" s="5">
        <v>1.0930645999999999</v>
      </c>
      <c r="Y22" s="48">
        <v>0.72966209999999998</v>
      </c>
      <c r="Z22" s="34" t="e">
        <v>#NAME?</v>
      </c>
      <c r="AA22" s="5">
        <v>-4.2884983999999999</v>
      </c>
      <c r="AB22" s="5">
        <v>-3.8849037000000002</v>
      </c>
      <c r="AC22" s="5">
        <v>-2.3741167999999999</v>
      </c>
      <c r="AD22" s="5">
        <v>-2.2666393</v>
      </c>
      <c r="AE22" s="5">
        <v>-1.8859446</v>
      </c>
      <c r="AF22" s="5">
        <v>-0.82525999999999999</v>
      </c>
      <c r="AG22" s="5">
        <v>-0.26006879999999999</v>
      </c>
      <c r="AH22" s="48">
        <v>-6.1003300000000003E-2</v>
      </c>
      <c r="AI22" s="34" t="e">
        <v>#NAME?</v>
      </c>
      <c r="AJ22" s="21"/>
      <c r="AK22" s="5"/>
      <c r="AL22" s="5"/>
      <c r="AM22" s="5"/>
      <c r="AN22" s="5"/>
      <c r="AO22" s="5"/>
      <c r="AP22" s="5"/>
      <c r="AQ22" s="48"/>
      <c r="AR22" s="34" t="e">
        <v>#NAME?</v>
      </c>
      <c r="AS22" s="21"/>
      <c r="AT22" s="5"/>
      <c r="AU22" s="5"/>
      <c r="AV22" s="5"/>
      <c r="AW22" s="5"/>
      <c r="AX22" s="5"/>
      <c r="AY22" s="16"/>
      <c r="AZ22" s="33" t="e">
        <v>#NAME?</v>
      </c>
      <c r="BA22" s="21"/>
      <c r="BB22" s="5"/>
      <c r="BC22" s="5"/>
      <c r="BD22" s="5"/>
      <c r="BE22" s="5"/>
      <c r="BF22" s="48"/>
      <c r="BG22" s="298" t="e">
        <v>#NAME?</v>
      </c>
      <c r="BH22" s="467">
        <v>4</v>
      </c>
      <c r="BI22" s="246">
        <f t="shared" si="3"/>
        <v>-1.465239905</v>
      </c>
      <c r="BJ22" s="307">
        <f t="shared" si="4"/>
        <v>0</v>
      </c>
      <c r="BK22" s="307">
        <f t="shared" si="5"/>
        <v>0</v>
      </c>
      <c r="BL22" s="21">
        <f t="shared" si="6"/>
        <v>-2.0195769615384611</v>
      </c>
      <c r="BM22" s="307">
        <f t="shared" si="7"/>
        <v>0</v>
      </c>
      <c r="BN22" s="315">
        <f t="shared" si="8"/>
        <v>0</v>
      </c>
      <c r="BO22" s="21">
        <f t="shared" si="9"/>
        <v>-1.6385109333333332</v>
      </c>
      <c r="BP22" s="307">
        <v>18</v>
      </c>
      <c r="BQ22" s="5">
        <f t="shared" si="10"/>
        <v>13</v>
      </c>
      <c r="BR22" s="298"/>
      <c r="BS22" s="315">
        <f t="shared" si="11"/>
        <v>72.222222222222214</v>
      </c>
      <c r="BT22" s="5">
        <f t="shared" si="12"/>
        <v>1.8792084</v>
      </c>
      <c r="BU22" s="307"/>
      <c r="BV22" s="5">
        <f t="shared" si="13"/>
        <v>-5.4309032999999998</v>
      </c>
      <c r="BW22" s="5"/>
      <c r="BX22" s="5"/>
      <c r="BY22" s="5"/>
      <c r="BZ22" s="5"/>
      <c r="CA22" s="5"/>
      <c r="CB22" s="298"/>
      <c r="CC22" s="5"/>
      <c r="CD22" s="5"/>
      <c r="CE22" s="5"/>
      <c r="CF22" s="5"/>
      <c r="CG22" s="5"/>
      <c r="CH22" s="5"/>
      <c r="CI22" s="3"/>
    </row>
    <row r="23" spans="1:87" ht="12" customHeight="1">
      <c r="A23" s="217"/>
      <c r="B23" s="218"/>
      <c r="C23" s="59" t="s">
        <v>80</v>
      </c>
      <c r="D23" s="245">
        <v>-2.5757911999999998</v>
      </c>
      <c r="E23" s="246">
        <v>-2.6962267999999998</v>
      </c>
      <c r="F23" s="246">
        <v>-2.5958866999999999</v>
      </c>
      <c r="G23" s="246">
        <v>-2.4046696000000001</v>
      </c>
      <c r="H23" s="246">
        <v>-0.66157549999999998</v>
      </c>
      <c r="I23" s="246">
        <v>-1.3811749</v>
      </c>
      <c r="J23" s="246">
        <v>-1.7864255</v>
      </c>
      <c r="K23" s="246">
        <v>-4.8049860000000004</v>
      </c>
      <c r="L23" s="246">
        <v>-2.5083535000000001</v>
      </c>
      <c r="M23" s="246">
        <v>-2.5354407000000001</v>
      </c>
      <c r="N23" s="246">
        <v>-1.3546085999999999</v>
      </c>
      <c r="O23" s="246">
        <v>-1.4952653</v>
      </c>
      <c r="P23" s="246">
        <v>-5.3297097000000004</v>
      </c>
      <c r="Q23" s="246">
        <v>-4.4412772</v>
      </c>
      <c r="R23" s="5">
        <v>-2.5535627999999999</v>
      </c>
      <c r="S23" s="5">
        <v>-2.1890580000000002</v>
      </c>
      <c r="T23" s="5">
        <v>-1.9500774999999999</v>
      </c>
      <c r="U23" s="5">
        <v>-2.7298290000000001</v>
      </c>
      <c r="V23" s="5">
        <v>-1.0455592</v>
      </c>
      <c r="W23" s="5">
        <v>-1.5914348</v>
      </c>
      <c r="X23" s="5">
        <v>-0.70123360000000001</v>
      </c>
      <c r="Y23" s="48">
        <v>-0.4539492</v>
      </c>
      <c r="Z23" s="34" t="e">
        <v>#NAME?</v>
      </c>
      <c r="AA23" s="5">
        <v>-2.5896487000000001</v>
      </c>
      <c r="AB23" s="5">
        <v>-2.2219530999999999</v>
      </c>
      <c r="AC23" s="5">
        <v>-1.3670647</v>
      </c>
      <c r="AD23" s="5">
        <v>-2.7403594999999998</v>
      </c>
      <c r="AE23" s="5">
        <v>-1.042254</v>
      </c>
      <c r="AF23" s="5">
        <v>-1.5235075</v>
      </c>
      <c r="AG23" s="5">
        <v>-1.3428545000000001</v>
      </c>
      <c r="AH23" s="48">
        <v>-1.1419143</v>
      </c>
      <c r="AI23" s="34" t="e">
        <v>#NAME?</v>
      </c>
      <c r="AJ23" s="21"/>
      <c r="AK23" s="5"/>
      <c r="AL23" s="5"/>
      <c r="AM23" s="5"/>
      <c r="AN23" s="5"/>
      <c r="AO23" s="5"/>
      <c r="AP23" s="5"/>
      <c r="AQ23" s="48"/>
      <c r="AR23" s="34" t="e">
        <v>#NAME?</v>
      </c>
      <c r="AS23" s="21"/>
      <c r="AT23" s="5"/>
      <c r="AU23" s="5"/>
      <c r="AV23" s="5"/>
      <c r="AW23" s="5"/>
      <c r="AX23" s="5"/>
      <c r="AY23" s="16"/>
      <c r="AZ23" s="33" t="e">
        <v>#NAME?</v>
      </c>
      <c r="BA23" s="21"/>
      <c r="BB23" s="5"/>
      <c r="BC23" s="5"/>
      <c r="BD23" s="5"/>
      <c r="BE23" s="5"/>
      <c r="BF23" s="48"/>
      <c r="BG23" s="298" t="e">
        <v>#NAME?</v>
      </c>
      <c r="BH23" s="467">
        <v>2</v>
      </c>
      <c r="BI23" s="246">
        <f t="shared" si="3"/>
        <v>-2.3378177450000002</v>
      </c>
      <c r="BJ23" s="307">
        <f t="shared" si="4"/>
        <v>0</v>
      </c>
      <c r="BK23" s="307">
        <f t="shared" si="5"/>
        <v>0</v>
      </c>
      <c r="BL23" s="21">
        <f t="shared" si="6"/>
        <v>-2.6560894076923081</v>
      </c>
      <c r="BM23" s="307">
        <f t="shared" si="7"/>
        <v>0</v>
      </c>
      <c r="BN23" s="315">
        <f t="shared" si="8"/>
        <v>0</v>
      </c>
      <c r="BO23" s="21">
        <f t="shared" si="9"/>
        <v>-2.4088274722222227</v>
      </c>
      <c r="BP23" s="307">
        <v>18</v>
      </c>
      <c r="BQ23" s="5">
        <f t="shared" si="10"/>
        <v>15</v>
      </c>
      <c r="BR23" s="298"/>
      <c r="BS23" s="315">
        <f t="shared" si="11"/>
        <v>83.333333333333343</v>
      </c>
      <c r="BT23" s="5">
        <f t="shared" si="12"/>
        <v>-0.66157549999999998</v>
      </c>
      <c r="BU23" s="307"/>
      <c r="BV23" s="5">
        <f t="shared" si="13"/>
        <v>-5.3297097000000004</v>
      </c>
      <c r="BW23" s="5"/>
      <c r="BX23" s="5"/>
      <c r="BY23" s="5"/>
      <c r="BZ23" s="5"/>
      <c r="CA23" s="5"/>
      <c r="CB23" s="298"/>
      <c r="CC23" s="5"/>
      <c r="CD23" s="5"/>
      <c r="CE23" s="5"/>
      <c r="CF23" s="5"/>
      <c r="CG23" s="5"/>
      <c r="CH23" s="5"/>
      <c r="CI23" s="3"/>
    </row>
    <row r="24" spans="1:87" ht="12" customHeight="1">
      <c r="A24" s="217"/>
      <c r="B24" s="218"/>
      <c r="C24" s="59" t="s">
        <v>81</v>
      </c>
      <c r="D24" s="245">
        <v>-3.7046648000000002</v>
      </c>
      <c r="E24" s="246">
        <v>-4.3862923</v>
      </c>
      <c r="F24" s="246">
        <v>-3.0305879999999998</v>
      </c>
      <c r="G24" s="246">
        <v>-3.2148973999999999</v>
      </c>
      <c r="H24" s="246">
        <v>-4.7884036999999999</v>
      </c>
      <c r="I24" s="246">
        <v>-3.3402881</v>
      </c>
      <c r="J24" s="246">
        <v>-4.4215901000000004</v>
      </c>
      <c r="K24" s="246">
        <v>-6.1945287000000002</v>
      </c>
      <c r="L24" s="246">
        <v>-6.1937923000000001</v>
      </c>
      <c r="M24" s="246">
        <v>-4.3275581000000001</v>
      </c>
      <c r="N24" s="246">
        <v>-3.0087641999999999</v>
      </c>
      <c r="O24" s="246">
        <v>-3.7656638</v>
      </c>
      <c r="P24" s="246">
        <v>-9.8055272000000002</v>
      </c>
      <c r="Q24" s="246">
        <v>-11.171139500000001</v>
      </c>
      <c r="R24" s="5">
        <v>-7.3828418999999998</v>
      </c>
      <c r="S24" s="5">
        <v>-5.6586667999999998</v>
      </c>
      <c r="T24" s="5">
        <v>-4.8424223</v>
      </c>
      <c r="U24" s="5">
        <v>-7.1656620000000002</v>
      </c>
      <c r="V24" s="5">
        <v>-4.4034320999999998</v>
      </c>
      <c r="W24" s="5">
        <v>-1.9759024000000001</v>
      </c>
      <c r="X24" s="5">
        <v>-2.9575033999999998</v>
      </c>
      <c r="Y24" s="48">
        <v>-0.87494859999999997</v>
      </c>
      <c r="Z24" s="34" t="e">
        <v>#NAME?</v>
      </c>
      <c r="AA24" s="5">
        <v>-7.3828418999999998</v>
      </c>
      <c r="AB24" s="5">
        <v>-5.6586667999999998</v>
      </c>
      <c r="AC24" s="5">
        <v>-4.8424224000000002</v>
      </c>
      <c r="AD24" s="5">
        <v>-7.1656620000000002</v>
      </c>
      <c r="AE24" s="5">
        <v>-4.3560913000000001</v>
      </c>
      <c r="AF24" s="5">
        <v>-2.6540374999999998</v>
      </c>
      <c r="AG24" s="5">
        <v>-2.1605379</v>
      </c>
      <c r="AH24" s="48">
        <v>-2.4235608000000002</v>
      </c>
      <c r="AI24" s="34" t="e">
        <v>#NAME?</v>
      </c>
      <c r="AJ24" s="21"/>
      <c r="AK24" s="5"/>
      <c r="AL24" s="5"/>
      <c r="AM24" s="5"/>
      <c r="AN24" s="5"/>
      <c r="AO24" s="5"/>
      <c r="AP24" s="5"/>
      <c r="AQ24" s="48"/>
      <c r="AR24" s="34" t="e">
        <v>#NAME?</v>
      </c>
      <c r="AS24" s="21"/>
      <c r="AT24" s="5"/>
      <c r="AU24" s="5"/>
      <c r="AV24" s="5"/>
      <c r="AW24" s="5"/>
      <c r="AX24" s="5"/>
      <c r="AY24" s="16"/>
      <c r="AZ24" s="33" t="e">
        <v>#NAME?</v>
      </c>
      <c r="BA24" s="21"/>
      <c r="BB24" s="5"/>
      <c r="BC24" s="5"/>
      <c r="BD24" s="5"/>
      <c r="BE24" s="5"/>
      <c r="BF24" s="48"/>
      <c r="BG24" s="298" t="e">
        <v>#NAME?</v>
      </c>
      <c r="BH24" s="467">
        <v>8</v>
      </c>
      <c r="BI24" s="246">
        <f t="shared" si="3"/>
        <v>-5.1017732149999997</v>
      </c>
      <c r="BJ24" s="307">
        <f t="shared" si="4"/>
        <v>0</v>
      </c>
      <c r="BK24" s="307">
        <f t="shared" si="5"/>
        <v>0</v>
      </c>
      <c r="BL24" s="21">
        <f t="shared" si="6"/>
        <v>-5.8381462538461539</v>
      </c>
      <c r="BM24" s="307">
        <f t="shared" si="7"/>
        <v>0</v>
      </c>
      <c r="BN24" s="315">
        <f t="shared" si="8"/>
        <v>0</v>
      </c>
      <c r="BO24" s="21">
        <f t="shared" si="9"/>
        <v>-5.2606482555555552</v>
      </c>
      <c r="BP24" s="307">
        <v>18</v>
      </c>
      <c r="BQ24" s="5">
        <f t="shared" si="10"/>
        <v>1</v>
      </c>
      <c r="BR24" s="298"/>
      <c r="BS24" s="315">
        <f t="shared" si="11"/>
        <v>5.5555555555555554</v>
      </c>
      <c r="BT24" s="5">
        <f t="shared" si="12"/>
        <v>-1.9759024000000001</v>
      </c>
      <c r="BU24" s="307"/>
      <c r="BV24" s="5">
        <f t="shared" si="13"/>
        <v>-11.171139500000001</v>
      </c>
      <c r="BW24" s="5"/>
      <c r="BX24" s="5"/>
      <c r="BY24" s="5"/>
      <c r="BZ24" s="5"/>
      <c r="CA24" s="5"/>
      <c r="CB24" s="298"/>
      <c r="CC24" s="5"/>
      <c r="CD24" s="5"/>
      <c r="CE24" s="5"/>
      <c r="CF24" s="5"/>
      <c r="CG24" s="5"/>
      <c r="CH24" s="5"/>
      <c r="CI24" s="3"/>
    </row>
    <row r="25" spans="1:87" ht="12" customHeight="1">
      <c r="A25" s="217"/>
      <c r="B25" s="218"/>
      <c r="C25" s="59" t="s">
        <v>82</v>
      </c>
      <c r="D25" s="245">
        <v>-2.3106580000000001</v>
      </c>
      <c r="E25" s="246">
        <v>-2.3304547000000002</v>
      </c>
      <c r="F25" s="246">
        <v>-2.9768697</v>
      </c>
      <c r="G25" s="246">
        <v>-3.6395677000000002</v>
      </c>
      <c r="H25" s="246">
        <v>-3.8827205999999999</v>
      </c>
      <c r="I25" s="246">
        <v>-2.4034300000000002</v>
      </c>
      <c r="J25" s="246">
        <v>-2.6186812000000002</v>
      </c>
      <c r="K25" s="296">
        <v>-1.9647884</v>
      </c>
      <c r="L25" s="246">
        <v>-1.3328954</v>
      </c>
      <c r="M25" s="246">
        <v>-1.2043271</v>
      </c>
      <c r="N25" s="246">
        <v>-8.1075099999999997E-2</v>
      </c>
      <c r="O25" s="246">
        <v>-1.4131572999999999</v>
      </c>
      <c r="P25" s="246">
        <v>-5.8406190999999996</v>
      </c>
      <c r="Q25" s="246">
        <v>-5.6349049999999998</v>
      </c>
      <c r="R25" s="5">
        <v>-6.6719156000000002</v>
      </c>
      <c r="S25" s="5">
        <v>-4.0435645999999998</v>
      </c>
      <c r="T25" s="5">
        <v>-14.678607700000001</v>
      </c>
      <c r="U25" s="5">
        <v>-5.5151846999999998</v>
      </c>
      <c r="V25" s="5">
        <v>-2.8555259</v>
      </c>
      <c r="W25" s="5">
        <v>-1.9317808999999999</v>
      </c>
      <c r="X25" s="5">
        <v>3.0985700000000001E-2</v>
      </c>
      <c r="Y25" s="48">
        <v>0.52161460000000004</v>
      </c>
      <c r="Z25" s="34" t="e">
        <v>#NAME?</v>
      </c>
      <c r="AA25" s="5">
        <v>-6.6576594</v>
      </c>
      <c r="AB25" s="5">
        <v>-4.1007432000000001</v>
      </c>
      <c r="AC25" s="5">
        <v>-15.023659200000001</v>
      </c>
      <c r="AD25" s="5">
        <v>-5.0358141999999999</v>
      </c>
      <c r="AE25" s="5">
        <v>-2.6725167999999999</v>
      </c>
      <c r="AF25" s="5">
        <v>-2.3713692000000002</v>
      </c>
      <c r="AG25" s="5">
        <v>-1.9677741</v>
      </c>
      <c r="AH25" s="48">
        <v>-1.5145154000000001</v>
      </c>
      <c r="AI25" s="34" t="e">
        <v>#NAME?</v>
      </c>
      <c r="AJ25" s="21"/>
      <c r="AK25" s="5"/>
      <c r="AL25" s="5"/>
      <c r="AM25" s="5"/>
      <c r="AN25" s="5"/>
      <c r="AO25" s="5"/>
      <c r="AP25" s="5"/>
      <c r="AQ25" s="48"/>
      <c r="AR25" s="34" t="e">
        <v>#NAME?</v>
      </c>
      <c r="AS25" s="21"/>
      <c r="AT25" s="5"/>
      <c r="AU25" s="5"/>
      <c r="AV25" s="5"/>
      <c r="AW25" s="5"/>
      <c r="AX25" s="5"/>
      <c r="AY25" s="16"/>
      <c r="AZ25" s="33" t="e">
        <v>#NAME?</v>
      </c>
      <c r="BA25" s="21"/>
      <c r="BB25" s="5"/>
      <c r="BC25" s="5"/>
      <c r="BD25" s="5"/>
      <c r="BE25" s="5"/>
      <c r="BF25" s="48"/>
      <c r="BG25" s="298" t="e">
        <v>#NAME?</v>
      </c>
      <c r="BH25" s="467">
        <v>6</v>
      </c>
      <c r="BI25" s="246">
        <f t="shared" si="3"/>
        <v>-3.549454250000001</v>
      </c>
      <c r="BJ25" s="307">
        <f t="shared" si="4"/>
        <v>0</v>
      </c>
      <c r="BK25" s="307">
        <f t="shared" si="5"/>
        <v>0</v>
      </c>
      <c r="BL25" s="21">
        <f t="shared" si="6"/>
        <v>-4.08987283076923</v>
      </c>
      <c r="BM25" s="307">
        <f t="shared" si="7"/>
        <v>0</v>
      </c>
      <c r="BN25" s="315">
        <f t="shared" si="8"/>
        <v>0</v>
      </c>
      <c r="BO25" s="21">
        <f t="shared" si="9"/>
        <v>-3.816089777777778</v>
      </c>
      <c r="BP25" s="307">
        <v>10</v>
      </c>
      <c r="BQ25" s="5">
        <f>COUNTIF(N25:W25, "&gt;-3")</f>
        <v>4</v>
      </c>
      <c r="BR25" s="298"/>
      <c r="BS25" s="315">
        <f t="shared" si="11"/>
        <v>40</v>
      </c>
      <c r="BT25" s="5">
        <f t="shared" si="12"/>
        <v>-8.1075099999999997E-2</v>
      </c>
      <c r="BU25" s="307"/>
      <c r="BV25" s="5">
        <f t="shared" si="13"/>
        <v>-14.678607700000001</v>
      </c>
      <c r="BW25" s="5"/>
      <c r="BX25" s="5"/>
      <c r="BY25" s="5"/>
      <c r="BZ25" s="5"/>
      <c r="CA25" s="5"/>
      <c r="CB25" s="298"/>
      <c r="CC25" s="5"/>
      <c r="CD25" s="5"/>
      <c r="CE25" s="5"/>
      <c r="CF25" s="5"/>
      <c r="CG25" s="5"/>
      <c r="CH25" s="5"/>
      <c r="CI25" s="3"/>
    </row>
    <row r="26" spans="1:87" ht="12" customHeight="1">
      <c r="A26" s="217"/>
      <c r="B26" s="218"/>
      <c r="C26" s="59" t="s">
        <v>83</v>
      </c>
      <c r="D26" s="245">
        <v>-6.1626557999999996</v>
      </c>
      <c r="E26" s="246">
        <v>-5.2054358000000001</v>
      </c>
      <c r="F26" s="246">
        <v>-7.2762308000000004</v>
      </c>
      <c r="G26" s="246">
        <v>-12.023433199999999</v>
      </c>
      <c r="H26" s="246">
        <v>-6.4013125000000004</v>
      </c>
      <c r="I26" s="246">
        <v>-8.0880443999999994</v>
      </c>
      <c r="J26" s="246">
        <v>-2.7030251999999999</v>
      </c>
      <c r="K26" s="296">
        <v>-2.3084699999999998</v>
      </c>
      <c r="L26" s="246">
        <v>-2.8833232</v>
      </c>
      <c r="M26" s="246">
        <v>-3.5919759</v>
      </c>
      <c r="N26" s="246">
        <v>-1.9487619</v>
      </c>
      <c r="O26" s="246">
        <v>-2.4277568999999999</v>
      </c>
      <c r="P26" s="246">
        <v>-7.8042037000000004</v>
      </c>
      <c r="Q26" s="246">
        <v>-7.4849258000000001</v>
      </c>
      <c r="R26" s="5">
        <v>-4.2769494000000003</v>
      </c>
      <c r="S26" s="5">
        <v>-4.3448934000000001</v>
      </c>
      <c r="T26" s="5">
        <v>-2.7199859000000002</v>
      </c>
      <c r="U26" s="5">
        <v>-2.7022995999999999</v>
      </c>
      <c r="V26" s="5">
        <v>-2.7261812000000001</v>
      </c>
      <c r="W26" s="5">
        <v>-2.2064971999999998</v>
      </c>
      <c r="X26" s="5">
        <v>-1.0407225</v>
      </c>
      <c r="Y26" s="48">
        <v>-0.90730120000000003</v>
      </c>
      <c r="Z26" s="34" t="e">
        <v>#NAME?</v>
      </c>
      <c r="AA26" s="5">
        <v>-4.2769494000000003</v>
      </c>
      <c r="AB26" s="5">
        <v>-4.3448931999999996</v>
      </c>
      <c r="AC26" s="5">
        <v>-2.7199857999999999</v>
      </c>
      <c r="AD26" s="5">
        <v>-2.7073318999999998</v>
      </c>
      <c r="AE26" s="5">
        <v>-2.7073692999999999</v>
      </c>
      <c r="AF26" s="5">
        <v>-2.1796232</v>
      </c>
      <c r="AG26" s="5">
        <v>-1.4959404999999999</v>
      </c>
      <c r="AH26" s="48">
        <v>-0.53585669999999996</v>
      </c>
      <c r="AI26" s="34" t="e">
        <v>#NAME?</v>
      </c>
      <c r="AJ26" s="21"/>
      <c r="AK26" s="5"/>
      <c r="AL26" s="5"/>
      <c r="AM26" s="5"/>
      <c r="AN26" s="5"/>
      <c r="AO26" s="5"/>
      <c r="AP26" s="5"/>
      <c r="AQ26" s="48"/>
      <c r="AR26" s="34" t="e">
        <v>#NAME?</v>
      </c>
      <c r="AS26" s="21"/>
      <c r="AT26" s="5"/>
      <c r="AU26" s="5"/>
      <c r="AV26" s="5"/>
      <c r="AW26" s="5"/>
      <c r="AX26" s="5"/>
      <c r="AY26" s="16"/>
      <c r="AZ26" s="33" t="e">
        <v>#NAME?</v>
      </c>
      <c r="BA26" s="21"/>
      <c r="BB26" s="5"/>
      <c r="BC26" s="5"/>
      <c r="BD26" s="5"/>
      <c r="BE26" s="5"/>
      <c r="BF26" s="48"/>
      <c r="BG26" s="298" t="e">
        <v>#NAME?</v>
      </c>
      <c r="BH26" s="467">
        <v>4</v>
      </c>
      <c r="BI26" s="246">
        <f t="shared" si="3"/>
        <v>-4.5082214250000003</v>
      </c>
      <c r="BJ26" s="307">
        <f t="shared" si="4"/>
        <v>0</v>
      </c>
      <c r="BK26" s="307">
        <f t="shared" si="5"/>
        <v>0</v>
      </c>
      <c r="BL26" s="21">
        <f t="shared" si="6"/>
        <v>-3.6481710846153845</v>
      </c>
      <c r="BM26" s="307">
        <f t="shared" si="7"/>
        <v>0</v>
      </c>
      <c r="BN26" s="315">
        <f t="shared" si="8"/>
        <v>0</v>
      </c>
      <c r="BO26" s="21">
        <f t="shared" si="9"/>
        <v>-4.6621261222222223</v>
      </c>
      <c r="BP26" s="307">
        <v>8</v>
      </c>
      <c r="BQ26" s="5">
        <f>COUNTIF(P26:W26, "&gt;-3")</f>
        <v>4</v>
      </c>
      <c r="BR26" s="298"/>
      <c r="BS26" s="315">
        <f t="shared" si="11"/>
        <v>50</v>
      </c>
      <c r="BT26" s="5">
        <f t="shared" si="12"/>
        <v>-1.9487619</v>
      </c>
      <c r="BU26" s="307"/>
      <c r="BV26" s="5">
        <f t="shared" si="13"/>
        <v>-12.023433199999999</v>
      </c>
      <c r="BW26" s="5"/>
      <c r="BX26" s="5"/>
      <c r="BY26" s="5"/>
      <c r="BZ26" s="5"/>
      <c r="CA26" s="5"/>
      <c r="CB26" s="298"/>
      <c r="CC26" s="5"/>
      <c r="CD26" s="5"/>
      <c r="CE26" s="5"/>
      <c r="CF26" s="5"/>
      <c r="CG26" s="5"/>
      <c r="CH26" s="5"/>
      <c r="CI26" s="3"/>
    </row>
    <row r="27" spans="1:87" ht="12" customHeight="1">
      <c r="A27" s="217"/>
      <c r="B27" s="218"/>
      <c r="C27" s="60" t="s">
        <v>84</v>
      </c>
      <c r="D27" s="247">
        <v>-1.2091604</v>
      </c>
      <c r="E27" s="248">
        <v>1.6356265999999999</v>
      </c>
      <c r="F27" s="248">
        <v>1.6836979999999999</v>
      </c>
      <c r="G27" s="248">
        <v>6.8552264000000003</v>
      </c>
      <c r="H27" s="248">
        <v>4.9827953000000003</v>
      </c>
      <c r="I27" s="248">
        <v>4.0711044000000003</v>
      </c>
      <c r="J27" s="248">
        <v>2.4417922000000001</v>
      </c>
      <c r="K27" s="248">
        <v>2.2097844000000002</v>
      </c>
      <c r="L27" s="248">
        <v>2.5932708</v>
      </c>
      <c r="M27" s="248">
        <v>3.9313150000000001</v>
      </c>
      <c r="N27" s="248">
        <v>5.1328088000000003</v>
      </c>
      <c r="O27" s="248">
        <v>4.1804544000000003</v>
      </c>
      <c r="P27" s="248">
        <v>-2.5283242000000001</v>
      </c>
      <c r="Q27" s="248">
        <v>-2.6098343000000002</v>
      </c>
      <c r="R27" s="9">
        <v>-1.0443492999999999</v>
      </c>
      <c r="S27" s="9">
        <v>-2.1832596999999998</v>
      </c>
      <c r="T27" s="9">
        <v>-2.6138743999999998</v>
      </c>
      <c r="U27" s="9">
        <v>-3.2106252</v>
      </c>
      <c r="V27" s="9">
        <v>-2.7585351</v>
      </c>
      <c r="W27" s="9">
        <v>-1.7921612</v>
      </c>
      <c r="X27" s="9">
        <v>-0.57220320000000002</v>
      </c>
      <c r="Y27" s="49">
        <v>-0.74594729999999998</v>
      </c>
      <c r="Z27" s="35" t="e">
        <v>#NAME?</v>
      </c>
      <c r="AA27" s="9">
        <v>-1.0443492999999999</v>
      </c>
      <c r="AB27" s="9">
        <v>-2.1832596999999998</v>
      </c>
      <c r="AC27" s="9">
        <v>-2.6138743999999998</v>
      </c>
      <c r="AD27" s="9">
        <v>-3.162677</v>
      </c>
      <c r="AE27" s="9">
        <v>-2.7501924</v>
      </c>
      <c r="AF27" s="9">
        <v>-2.3701804000000002</v>
      </c>
      <c r="AG27" s="9">
        <v>-2.5029129999999999</v>
      </c>
      <c r="AH27" s="49">
        <v>-2.0320611</v>
      </c>
      <c r="AI27" s="35" t="e">
        <v>#NAME?</v>
      </c>
      <c r="AJ27" s="22"/>
      <c r="AK27" s="9"/>
      <c r="AL27" s="9"/>
      <c r="AM27" s="9"/>
      <c r="AN27" s="9"/>
      <c r="AO27" s="9"/>
      <c r="AP27" s="9"/>
      <c r="AQ27" s="49"/>
      <c r="AR27" s="35" t="e">
        <v>#NAME?</v>
      </c>
      <c r="AS27" s="22"/>
      <c r="AT27" s="9"/>
      <c r="AU27" s="9"/>
      <c r="AV27" s="9"/>
      <c r="AW27" s="9"/>
      <c r="AX27" s="9"/>
      <c r="AY27" s="17"/>
      <c r="AZ27" s="33" t="e">
        <v>#NAME?</v>
      </c>
      <c r="BA27" s="22"/>
      <c r="BB27" s="9"/>
      <c r="BC27" s="9"/>
      <c r="BD27" s="9"/>
      <c r="BE27" s="9"/>
      <c r="BF27" s="49"/>
      <c r="BG27" s="298" t="e">
        <v>#NAME?</v>
      </c>
      <c r="BH27" s="467">
        <v>1</v>
      </c>
      <c r="BI27" s="246">
        <f t="shared" si="3"/>
        <v>1.0202354849999999</v>
      </c>
      <c r="BJ27" s="307">
        <f t="shared" si="4"/>
        <v>0</v>
      </c>
      <c r="BK27" s="307">
        <f t="shared" si="5"/>
        <v>0</v>
      </c>
      <c r="BL27" s="21">
        <f t="shared" si="6"/>
        <v>-5.3333076923076803E-2</v>
      </c>
      <c r="BM27" s="307">
        <f t="shared" si="7"/>
        <v>0</v>
      </c>
      <c r="BN27" s="315">
        <f t="shared" si="8"/>
        <v>0</v>
      </c>
      <c r="BO27" s="21">
        <f t="shared" si="9"/>
        <v>1.0745159055555558</v>
      </c>
      <c r="BP27" s="307">
        <v>18</v>
      </c>
      <c r="BQ27" s="5">
        <f t="shared" si="10"/>
        <v>17</v>
      </c>
      <c r="BR27" s="298"/>
      <c r="BS27" s="315">
        <f t="shared" si="11"/>
        <v>94.444444444444443</v>
      </c>
      <c r="BT27" s="5">
        <f t="shared" si="12"/>
        <v>6.8552264000000003</v>
      </c>
      <c r="BU27" s="307"/>
      <c r="BV27" s="5">
        <f t="shared" si="13"/>
        <v>-3.2106252</v>
      </c>
      <c r="BW27" s="5"/>
      <c r="BX27" s="5"/>
      <c r="BY27" s="5"/>
      <c r="BZ27" s="5"/>
      <c r="CA27" s="5"/>
      <c r="CB27" s="298"/>
      <c r="CC27" s="5"/>
      <c r="CD27" s="5"/>
      <c r="CE27" s="5"/>
      <c r="CF27" s="5"/>
      <c r="CG27" s="5"/>
      <c r="CH27" s="5"/>
      <c r="CI27" s="3"/>
    </row>
    <row r="28" spans="1:87" ht="12" customHeight="1">
      <c r="A28" s="217"/>
      <c r="B28" s="218"/>
      <c r="C28" s="57" t="s">
        <v>85</v>
      </c>
      <c r="D28" s="249">
        <v>-3.0390543000000001</v>
      </c>
      <c r="E28" s="250">
        <v>-2.4344317000000002</v>
      </c>
      <c r="F28" s="250">
        <v>-1.5252927000000001</v>
      </c>
      <c r="G28" s="250">
        <v>-0.4849504</v>
      </c>
      <c r="H28" s="250">
        <v>-2.0147210000000002</v>
      </c>
      <c r="I28" s="250">
        <v>-2.714073</v>
      </c>
      <c r="J28" s="250">
        <v>-3.2046801999999999</v>
      </c>
      <c r="K28" s="250">
        <v>-2.9604612000000001</v>
      </c>
      <c r="L28" s="250">
        <v>-2.6146999000000002</v>
      </c>
      <c r="M28" s="250">
        <v>-1.4952049000000001</v>
      </c>
      <c r="N28" s="250">
        <v>-0.65209819999999996</v>
      </c>
      <c r="O28" s="250">
        <v>-2.1634308999999998</v>
      </c>
      <c r="P28" s="250">
        <v>-6.2550568000000002</v>
      </c>
      <c r="Q28" s="250">
        <v>-6.1843355000000004</v>
      </c>
      <c r="R28" s="10">
        <v>-4.2326452000000003</v>
      </c>
      <c r="S28" s="10">
        <v>-3.6742528000000001</v>
      </c>
      <c r="T28" s="10">
        <v>-3.0265126000000002</v>
      </c>
      <c r="U28" s="10">
        <v>-2.4942218999999999</v>
      </c>
      <c r="V28" s="10">
        <v>-2.0301840000000002</v>
      </c>
      <c r="W28" s="10">
        <v>-1.4737499000000001</v>
      </c>
      <c r="X28" s="10">
        <v>-0.88574609999999998</v>
      </c>
      <c r="Y28" s="50">
        <v>-0.66530529999999999</v>
      </c>
      <c r="Z28" s="36" t="e">
        <v>#NAME?</v>
      </c>
      <c r="AA28" s="10">
        <v>-4.2215341000000004</v>
      </c>
      <c r="AB28" s="10">
        <v>-3.6386166000000002</v>
      </c>
      <c r="AC28" s="10">
        <v>-2.9626337999999999</v>
      </c>
      <c r="AD28" s="10">
        <v>-2.5777682</v>
      </c>
      <c r="AE28" s="10">
        <v>-2.0559169000000002</v>
      </c>
      <c r="AF28" s="10">
        <v>-1.7646716</v>
      </c>
      <c r="AG28" s="10">
        <v>-1.5390512999999999</v>
      </c>
      <c r="AH28" s="50">
        <v>-1.4749277000000001</v>
      </c>
      <c r="AI28" s="36" t="e">
        <v>#NAME?</v>
      </c>
      <c r="AJ28" s="23"/>
      <c r="AK28" s="10"/>
      <c r="AL28" s="10"/>
      <c r="AM28" s="10"/>
      <c r="AN28" s="10"/>
      <c r="AO28" s="10"/>
      <c r="AP28" s="10"/>
      <c r="AQ28" s="50"/>
      <c r="AR28" s="36" t="e">
        <v>#NAME?</v>
      </c>
      <c r="AS28" s="23"/>
      <c r="AT28" s="10"/>
      <c r="AU28" s="10"/>
      <c r="AV28" s="10"/>
      <c r="AW28" s="10"/>
      <c r="AX28" s="10"/>
      <c r="AY28" s="18"/>
      <c r="AZ28" s="207" t="s">
        <v>86</v>
      </c>
      <c r="BA28" s="10" t="s">
        <v>86</v>
      </c>
      <c r="BB28" s="10" t="s">
        <v>86</v>
      </c>
      <c r="BC28" s="10" t="s">
        <v>86</v>
      </c>
      <c r="BD28" s="10" t="s">
        <v>86</v>
      </c>
      <c r="BE28" s="10" t="s">
        <v>86</v>
      </c>
      <c r="BF28" s="50" t="s">
        <v>86</v>
      </c>
      <c r="BG28" s="298" t="e">
        <v>#NAME?</v>
      </c>
      <c r="BH28" s="468">
        <v>4</v>
      </c>
      <c r="BI28" s="285">
        <f>AVERAGE(E28:X28)</f>
        <v>-2.6260374450000001</v>
      </c>
      <c r="BJ28" s="308">
        <f t="shared" si="4"/>
        <v>0</v>
      </c>
      <c r="BK28" s="316">
        <f t="shared" si="5"/>
        <v>0</v>
      </c>
      <c r="BL28" s="286">
        <f t="shared" si="6"/>
        <v>-3.0197579846153846</v>
      </c>
      <c r="BM28" s="308">
        <f t="shared" si="7"/>
        <v>0</v>
      </c>
      <c r="BN28" s="316">
        <f t="shared" si="8"/>
        <v>0</v>
      </c>
      <c r="BO28" s="286"/>
      <c r="BP28" s="208"/>
      <c r="BQ28" s="208"/>
      <c r="BR28" s="321"/>
      <c r="BS28" s="287"/>
      <c r="BT28" s="5">
        <f t="shared" si="12"/>
        <v>-0.4849504</v>
      </c>
      <c r="BU28" s="308">
        <v>2000</v>
      </c>
      <c r="BV28" s="208">
        <f t="shared" si="13"/>
        <v>-6.2550568000000002</v>
      </c>
      <c r="BW28" s="308">
        <v>2009</v>
      </c>
      <c r="BX28" s="5"/>
      <c r="BY28" s="5"/>
      <c r="BZ28" s="5"/>
      <c r="CA28" s="5"/>
      <c r="CB28" s="298"/>
      <c r="CC28" s="5"/>
      <c r="CD28" s="5"/>
      <c r="CE28" s="5"/>
      <c r="CF28" s="5"/>
      <c r="CG28" s="5"/>
      <c r="CH28" s="5"/>
      <c r="CI28" s="3"/>
    </row>
    <row r="29" spans="1:87" ht="12" customHeight="1">
      <c r="A29" s="217"/>
      <c r="B29" s="218"/>
      <c r="C29" s="58" t="s">
        <v>87</v>
      </c>
      <c r="D29" s="243">
        <v>0.76845750000000002</v>
      </c>
      <c r="E29" s="244">
        <v>1.1080753999999999</v>
      </c>
      <c r="F29" s="244">
        <v>9.4153700000000007E-2</v>
      </c>
      <c r="G29" s="244">
        <v>-0.53022380000000002</v>
      </c>
      <c r="H29" s="244">
        <v>1.0548932</v>
      </c>
      <c r="I29" s="244">
        <v>-1.1679507</v>
      </c>
      <c r="J29" s="244">
        <v>-0.39371060000000002</v>
      </c>
      <c r="K29" s="244">
        <v>1.8103575000000001</v>
      </c>
      <c r="L29" s="244">
        <v>1.0162479</v>
      </c>
      <c r="M29" s="244">
        <v>1.8217892</v>
      </c>
      <c r="N29" s="305">
        <v>1.1008606999999999</v>
      </c>
      <c r="O29" s="244">
        <v>1.5898648</v>
      </c>
      <c r="P29" s="244">
        <v>-4.0564010000000001</v>
      </c>
      <c r="Q29" s="244">
        <v>-3.1134824000000001</v>
      </c>
      <c r="R29" s="8">
        <v>-1.9684748000000001</v>
      </c>
      <c r="S29" s="8">
        <v>-0.31991550000000002</v>
      </c>
      <c r="T29" s="8">
        <v>-0.36067189999999999</v>
      </c>
      <c r="U29" s="8">
        <v>-5.4532873000000004</v>
      </c>
      <c r="V29" s="8">
        <v>-1.6039729</v>
      </c>
      <c r="W29" s="8">
        <v>0.22185299999999999</v>
      </c>
      <c r="X29" s="8">
        <v>0.93310289999999996</v>
      </c>
      <c r="Y29" s="47">
        <v>0.62420089999999995</v>
      </c>
      <c r="Z29" s="37" t="e">
        <v>#NAME?</v>
      </c>
      <c r="AA29" s="8">
        <v>-1.9684748000000001</v>
      </c>
      <c r="AB29" s="8">
        <v>-0.31991550000000002</v>
      </c>
      <c r="AC29" s="8">
        <v>-0.41326049999999998</v>
      </c>
      <c r="AD29" s="8">
        <v>-5.4511111999999997</v>
      </c>
      <c r="AE29" s="8">
        <v>-1.682102</v>
      </c>
      <c r="AF29" s="8">
        <v>-0.86770760000000002</v>
      </c>
      <c r="AG29" s="8">
        <v>-0.81194540000000004</v>
      </c>
      <c r="AH29" s="47">
        <v>-0.67550600000000005</v>
      </c>
      <c r="AI29" s="37"/>
      <c r="AJ29" s="20"/>
      <c r="AK29" s="8"/>
      <c r="AL29" s="8"/>
      <c r="AM29" s="8"/>
      <c r="AN29" s="8"/>
      <c r="AO29" s="8"/>
      <c r="AP29" s="8"/>
      <c r="AQ29" s="47"/>
      <c r="AR29" s="36" t="e">
        <v>#NAME?</v>
      </c>
      <c r="AS29" s="20"/>
      <c r="AT29" s="8"/>
      <c r="AU29" s="8"/>
      <c r="AV29" s="8"/>
      <c r="AW29" s="8"/>
      <c r="AX29" s="8"/>
      <c r="AY29" s="15"/>
      <c r="AZ29" s="33" t="e">
        <v>#NAME?</v>
      </c>
      <c r="BA29" s="20"/>
      <c r="BB29" s="8"/>
      <c r="BC29" s="8"/>
      <c r="BD29" s="8"/>
      <c r="BE29" s="8"/>
      <c r="BF29" s="47"/>
      <c r="BG29" s="298" t="s">
        <v>86</v>
      </c>
      <c r="BH29" s="467">
        <v>1</v>
      </c>
      <c r="BI29" s="246">
        <f t="shared" si="3"/>
        <v>-0.41084463000000004</v>
      </c>
      <c r="BJ29" s="307">
        <f t="shared" si="4"/>
        <v>0</v>
      </c>
      <c r="BK29" s="307">
        <f t="shared" si="5"/>
        <v>0</v>
      </c>
      <c r="BL29" s="21">
        <f t="shared" si="6"/>
        <v>-0.71655636153846158</v>
      </c>
      <c r="BM29" s="307">
        <f t="shared" si="7"/>
        <v>0</v>
      </c>
      <c r="BN29" s="315">
        <f t="shared" si="8"/>
        <v>0</v>
      </c>
      <c r="BO29" s="307"/>
      <c r="BP29" s="5"/>
      <c r="BQ29" s="5"/>
      <c r="BR29" s="298"/>
      <c r="BS29" s="5"/>
      <c r="BT29" s="5">
        <f t="shared" si="12"/>
        <v>1.8217892</v>
      </c>
      <c r="BU29" s="307"/>
      <c r="BV29" s="5">
        <f t="shared" si="13"/>
        <v>-5.4532873000000004</v>
      </c>
      <c r="BW29" s="307"/>
      <c r="BX29" s="5"/>
      <c r="BY29" s="5"/>
      <c r="BZ29" s="5"/>
      <c r="CA29" s="5"/>
      <c r="CB29" s="298"/>
      <c r="CC29" s="5"/>
      <c r="CD29" s="5"/>
      <c r="CE29" s="5"/>
      <c r="CF29" s="5"/>
      <c r="CG29" s="5"/>
      <c r="CH29" s="5"/>
      <c r="CI29" s="3"/>
    </row>
    <row r="30" spans="1:87" ht="12" customHeight="1">
      <c r="A30" s="217"/>
      <c r="B30" s="218"/>
      <c r="C30" s="59" t="s">
        <v>88</v>
      </c>
      <c r="D30" s="245">
        <v>-3.1843162999999999</v>
      </c>
      <c r="E30" s="246">
        <v>-4.1816278000000002</v>
      </c>
      <c r="F30" s="246">
        <v>-3.1320223</v>
      </c>
      <c r="G30" s="246">
        <v>-3.5745250999999998</v>
      </c>
      <c r="H30" s="246">
        <v>-5.4849709000000004</v>
      </c>
      <c r="I30" s="246">
        <v>-6.3562874000000003</v>
      </c>
      <c r="J30" s="246">
        <v>-6.8845444999999996</v>
      </c>
      <c r="K30" s="296">
        <v>-2.3812679999999999</v>
      </c>
      <c r="L30" s="246">
        <v>-2.9913343000000001</v>
      </c>
      <c r="M30" s="246">
        <v>-2.1715168</v>
      </c>
      <c r="N30" s="246">
        <v>-0.65352180000000004</v>
      </c>
      <c r="O30" s="246">
        <v>-1.979689</v>
      </c>
      <c r="P30" s="246">
        <v>-5.4500944000000002</v>
      </c>
      <c r="Q30" s="246">
        <v>-4.1897415000000002</v>
      </c>
      <c r="R30" s="5">
        <v>-2.7244093999999999</v>
      </c>
      <c r="S30" s="5">
        <v>-3.9299374</v>
      </c>
      <c r="T30" s="5">
        <v>-1.2476183999999999</v>
      </c>
      <c r="U30" s="5">
        <v>-2.0993377</v>
      </c>
      <c r="V30" s="5">
        <v>-0.60770930000000001</v>
      </c>
      <c r="W30" s="5">
        <v>0.72575440000000002</v>
      </c>
      <c r="X30" s="5">
        <v>1.5948671999999999</v>
      </c>
      <c r="Y30" s="48">
        <v>1.3969478</v>
      </c>
      <c r="Z30" s="34" t="e">
        <v>#NAME?</v>
      </c>
      <c r="AA30" s="5">
        <v>-2.7244093999999999</v>
      </c>
      <c r="AB30" s="5">
        <v>-3.9299374</v>
      </c>
      <c r="AC30" s="5">
        <v>-1.2476183999999999</v>
      </c>
      <c r="AD30" s="5">
        <v>-1.9255230000000001</v>
      </c>
      <c r="AE30" s="5">
        <v>-0.62808819999999999</v>
      </c>
      <c r="AF30" s="5">
        <v>2.0751100000000001E-2</v>
      </c>
      <c r="AG30" s="5">
        <v>-0.16472390000000001</v>
      </c>
      <c r="AH30" s="48">
        <v>-8.6124800000000001E-2</v>
      </c>
      <c r="AI30" s="34"/>
      <c r="AJ30" s="21"/>
      <c r="AK30" s="5"/>
      <c r="AL30" s="5"/>
      <c r="AM30" s="5"/>
      <c r="AN30" s="5"/>
      <c r="AO30" s="5"/>
      <c r="AP30" s="5"/>
      <c r="AQ30" s="48"/>
      <c r="AR30" s="36" t="e">
        <v>#NAME?</v>
      </c>
      <c r="AS30" s="21"/>
      <c r="AT30" s="5"/>
      <c r="AU30" s="5"/>
      <c r="AV30" s="5"/>
      <c r="AW30" s="5"/>
      <c r="AX30" s="5"/>
      <c r="AY30" s="16"/>
      <c r="AZ30" s="33" t="e">
        <v>#NAME?</v>
      </c>
      <c r="BA30" s="21"/>
      <c r="BB30" s="5"/>
      <c r="BC30" s="5"/>
      <c r="BD30" s="5"/>
      <c r="BE30" s="5"/>
      <c r="BF30" s="48"/>
      <c r="BG30" s="298" t="e">
        <v>#NAME?</v>
      </c>
      <c r="BH30" s="467">
        <v>1</v>
      </c>
      <c r="BI30" s="246">
        <f t="shared" si="3"/>
        <v>-2.8859767199999999</v>
      </c>
      <c r="BJ30" s="307">
        <f t="shared" si="4"/>
        <v>0</v>
      </c>
      <c r="BK30" s="307">
        <f t="shared" si="5"/>
        <v>0</v>
      </c>
      <c r="BL30" s="21">
        <f t="shared" si="6"/>
        <v>-2.2846479692307691</v>
      </c>
      <c r="BM30" s="307">
        <f t="shared" si="7"/>
        <v>0</v>
      </c>
      <c r="BN30" s="315">
        <f t="shared" si="8"/>
        <v>0</v>
      </c>
      <c r="BO30" s="307"/>
      <c r="BP30" s="5"/>
      <c r="BQ30" s="5"/>
      <c r="BR30" s="298"/>
      <c r="BS30" s="5"/>
      <c r="BT30" s="5">
        <f t="shared" si="12"/>
        <v>0.72575440000000002</v>
      </c>
      <c r="BU30" s="307"/>
      <c r="BV30" s="5">
        <f t="shared" si="13"/>
        <v>-6.8845444999999996</v>
      </c>
      <c r="BW30" s="307"/>
      <c r="BX30" s="5"/>
      <c r="BY30" s="5"/>
      <c r="BZ30" s="5"/>
      <c r="CA30" s="5"/>
      <c r="CB30" s="298"/>
      <c r="CC30" s="5"/>
      <c r="CD30" s="5"/>
      <c r="CE30" s="5"/>
      <c r="CF30" s="5"/>
      <c r="CG30" s="5"/>
      <c r="CH30" s="5"/>
      <c r="CI30" s="3"/>
    </row>
    <row r="31" spans="1:87" ht="12" customHeight="1">
      <c r="A31" s="217"/>
      <c r="B31" s="218"/>
      <c r="C31" s="59" t="s">
        <v>89</v>
      </c>
      <c r="D31" s="245">
        <v>-1.2002139000000001</v>
      </c>
      <c r="E31" s="246">
        <v>-0.38853680000000002</v>
      </c>
      <c r="F31" s="246">
        <v>0.8688536</v>
      </c>
      <c r="G31" s="246">
        <v>1.8873142999999999</v>
      </c>
      <c r="H31" s="246">
        <v>1.1405544000000001</v>
      </c>
      <c r="I31" s="246">
        <v>-1.5387100000000001E-2</v>
      </c>
      <c r="J31" s="246">
        <v>-0.1331476</v>
      </c>
      <c r="K31" s="246">
        <v>2.0731725999999999</v>
      </c>
      <c r="L31" s="246">
        <v>4.9550311000000002</v>
      </c>
      <c r="M31" s="246">
        <v>4.9871007000000001</v>
      </c>
      <c r="N31" s="246">
        <v>5.0204589999999998</v>
      </c>
      <c r="O31" s="246">
        <v>3.173908</v>
      </c>
      <c r="P31" s="246">
        <v>-2.7981416000000001</v>
      </c>
      <c r="Q31" s="246">
        <v>-2.7102708999999998</v>
      </c>
      <c r="R31" s="5">
        <v>-2.0557661999999999</v>
      </c>
      <c r="S31" s="5">
        <v>-3.4904449</v>
      </c>
      <c r="T31" s="5">
        <v>-1.2356472000000001</v>
      </c>
      <c r="U31" s="5">
        <v>1.1444276</v>
      </c>
      <c r="V31" s="5">
        <v>-1.4710118999999999</v>
      </c>
      <c r="W31" s="5">
        <v>-0.40876839999999998</v>
      </c>
      <c r="X31" s="5">
        <v>1.0004219000000001</v>
      </c>
      <c r="Y31" s="48">
        <v>-7.7979000000000007E-2</v>
      </c>
      <c r="Z31" s="34" t="e">
        <v>#NAME?</v>
      </c>
      <c r="AA31" s="5">
        <v>-2.0708475000000002</v>
      </c>
      <c r="AB31" s="5">
        <v>-3.5133922000000002</v>
      </c>
      <c r="AC31" s="5">
        <v>-1.0694398000000001</v>
      </c>
      <c r="AD31" s="5">
        <v>1.4667577000000001</v>
      </c>
      <c r="AE31" s="5">
        <v>-1.7265496</v>
      </c>
      <c r="AF31" s="5">
        <v>-0.92337020000000003</v>
      </c>
      <c r="AG31" s="5">
        <v>-1.9565234</v>
      </c>
      <c r="AH31" s="48">
        <v>-1.3554236</v>
      </c>
      <c r="AI31" s="34"/>
      <c r="AJ31" s="21"/>
      <c r="AK31" s="5"/>
      <c r="AL31" s="5"/>
      <c r="AM31" s="5"/>
      <c r="AN31" s="5"/>
      <c r="AO31" s="5"/>
      <c r="AP31" s="5"/>
      <c r="AQ31" s="48"/>
      <c r="AR31" s="36" t="e">
        <v>#NAME?</v>
      </c>
      <c r="AS31" s="21"/>
      <c r="AT31" s="5"/>
      <c r="AU31" s="5"/>
      <c r="AV31" s="5"/>
      <c r="AW31" s="5"/>
      <c r="AX31" s="5"/>
      <c r="AY31" s="16"/>
      <c r="AZ31" s="33" t="e">
        <v>#NAME?</v>
      </c>
      <c r="BA31" s="21"/>
      <c r="BB31" s="5"/>
      <c r="BC31" s="5"/>
      <c r="BD31" s="5"/>
      <c r="BE31" s="5"/>
      <c r="BF31" s="48"/>
      <c r="BG31" s="298" t="e">
        <v>#NAME?</v>
      </c>
      <c r="BH31" s="467">
        <v>1</v>
      </c>
      <c r="BI31" s="246">
        <f t="shared" si="3"/>
        <v>0.57720602999999981</v>
      </c>
      <c r="BJ31" s="307">
        <f t="shared" si="4"/>
        <v>0</v>
      </c>
      <c r="BK31" s="307">
        <f t="shared" si="5"/>
        <v>0</v>
      </c>
      <c r="BL31" s="21">
        <f t="shared" si="6"/>
        <v>0.55261906923076942</v>
      </c>
      <c r="BM31" s="307">
        <f t="shared" si="7"/>
        <v>0</v>
      </c>
      <c r="BN31" s="315">
        <f t="shared" si="8"/>
        <v>0</v>
      </c>
      <c r="BO31" s="307"/>
      <c r="BP31" s="5"/>
      <c r="BQ31" s="5"/>
      <c r="BR31" s="298"/>
      <c r="BS31" s="5"/>
      <c r="BT31" s="5">
        <f t="shared" si="12"/>
        <v>5.0204589999999998</v>
      </c>
      <c r="BU31" s="307"/>
      <c r="BV31" s="5">
        <f t="shared" si="13"/>
        <v>-3.4904449</v>
      </c>
      <c r="BW31" s="307"/>
      <c r="BX31" s="5"/>
      <c r="BY31" s="5"/>
      <c r="BZ31" s="5"/>
      <c r="CA31" s="5"/>
      <c r="CB31" s="298"/>
      <c r="CC31" s="5"/>
      <c r="CD31" s="5"/>
      <c r="CE31" s="5"/>
      <c r="CF31" s="5"/>
      <c r="CG31" s="5"/>
      <c r="CH31" s="5"/>
      <c r="CI31" s="3"/>
    </row>
    <row r="32" spans="1:87" ht="12" customHeight="1">
      <c r="A32" s="217"/>
      <c r="B32" s="218"/>
      <c r="C32" s="59" t="s">
        <v>342</v>
      </c>
      <c r="D32" s="245"/>
      <c r="E32" s="246"/>
      <c r="F32" s="246"/>
      <c r="G32" s="246"/>
      <c r="H32" s="246">
        <v>-2.0854344999999999</v>
      </c>
      <c r="I32" s="246">
        <v>-3.4810512</v>
      </c>
      <c r="J32" s="246">
        <v>-4.6749402</v>
      </c>
      <c r="K32" s="246">
        <v>-5.1972512000000002</v>
      </c>
      <c r="L32" s="246">
        <v>-3.8541270999999999</v>
      </c>
      <c r="M32" s="246">
        <v>-3.3867756</v>
      </c>
      <c r="N32" s="246">
        <v>-2.4450463</v>
      </c>
      <c r="O32" s="246">
        <v>-2.7624545</v>
      </c>
      <c r="P32" s="246">
        <v>-5.9957865999999997</v>
      </c>
      <c r="Q32" s="246">
        <v>-6.4620771000000001</v>
      </c>
      <c r="R32" s="5">
        <v>-7.7792117999999997</v>
      </c>
      <c r="S32" s="5">
        <v>-5.2178901</v>
      </c>
      <c r="T32" s="295">
        <v>-5.2860360999999996</v>
      </c>
      <c r="U32" s="5">
        <v>-5.1419132000000003</v>
      </c>
      <c r="V32" s="5">
        <v>-3.4476903999999999</v>
      </c>
      <c r="W32" s="5">
        <v>-0.93724739999999995</v>
      </c>
      <c r="X32" s="5">
        <v>0.7580173</v>
      </c>
      <c r="Y32" s="48">
        <v>0.74652149999999995</v>
      </c>
      <c r="Z32" s="34" t="e">
        <v>#NAME?</v>
      </c>
      <c r="AA32" s="5">
        <v>-7.8446727000000003</v>
      </c>
      <c r="AB32" s="5">
        <v>-5.3105412000000003</v>
      </c>
      <c r="AC32" s="5">
        <v>-5.2934457000000004</v>
      </c>
      <c r="AD32" s="5">
        <v>-5.4226551000000001</v>
      </c>
      <c r="AE32" s="5">
        <v>-3.3031668000000001</v>
      </c>
      <c r="AF32" s="5">
        <v>-2.1323329000000002</v>
      </c>
      <c r="AG32" s="5">
        <v>-1.812743</v>
      </c>
      <c r="AH32" s="48">
        <v>-1.4080086999999999</v>
      </c>
      <c r="AI32" s="34"/>
      <c r="AJ32" s="21"/>
      <c r="AK32" s="5"/>
      <c r="AL32" s="5"/>
      <c r="AM32" s="5"/>
      <c r="AN32" s="5"/>
      <c r="AO32" s="5"/>
      <c r="AP32" s="5"/>
      <c r="AQ32" s="48"/>
      <c r="AR32" s="36" t="e">
        <v>#NAME?</v>
      </c>
      <c r="AS32" s="21"/>
      <c r="AT32" s="5"/>
      <c r="AU32" s="5"/>
      <c r="AV32" s="5"/>
      <c r="AW32" s="5"/>
      <c r="AX32" s="5"/>
      <c r="AY32" s="16"/>
      <c r="AZ32" s="33" t="e">
        <v>#NAME?</v>
      </c>
      <c r="BA32" s="21"/>
      <c r="BB32" s="5"/>
      <c r="BC32" s="5"/>
      <c r="BD32" s="5"/>
      <c r="BE32" s="5"/>
      <c r="BF32" s="48"/>
      <c r="BG32" s="298" t="s">
        <v>86</v>
      </c>
      <c r="BH32" s="467" t="s">
        <v>367</v>
      </c>
      <c r="BI32" s="246">
        <f t="shared" si="3"/>
        <v>-3.9645244705882345</v>
      </c>
      <c r="BJ32" s="307">
        <f t="shared" si="4"/>
        <v>0</v>
      </c>
      <c r="BK32" s="307">
        <f t="shared" si="5"/>
        <v>0</v>
      </c>
      <c r="BL32" s="21">
        <f t="shared" si="6"/>
        <v>-4.4548851846153834</v>
      </c>
      <c r="BM32" s="307">
        <f t="shared" si="7"/>
        <v>0</v>
      </c>
      <c r="BN32" s="315">
        <f t="shared" si="8"/>
        <v>0</v>
      </c>
      <c r="BO32" s="307"/>
      <c r="BP32" s="5"/>
      <c r="BQ32" s="5"/>
      <c r="BR32" s="298"/>
      <c r="BS32" s="5"/>
      <c r="BT32" s="5">
        <f t="shared" si="12"/>
        <v>-0.93724739999999995</v>
      </c>
      <c r="BU32" s="307"/>
      <c r="BV32" s="5">
        <f t="shared" si="13"/>
        <v>-7.7792117999999997</v>
      </c>
      <c r="BW32" s="307"/>
      <c r="BX32" s="5"/>
      <c r="BY32" s="5"/>
      <c r="BZ32" s="5"/>
      <c r="CA32" s="5"/>
      <c r="CB32" s="298"/>
      <c r="CC32" s="5"/>
      <c r="CD32" s="5"/>
      <c r="CE32" s="5"/>
      <c r="CF32" s="5"/>
      <c r="CG32" s="5"/>
      <c r="CH32" s="5"/>
      <c r="CI32" s="3"/>
    </row>
    <row r="33" spans="1:87" ht="12" customHeight="1">
      <c r="A33" s="217"/>
      <c r="B33" s="218"/>
      <c r="C33" s="59" t="s">
        <v>93</v>
      </c>
      <c r="D33" s="245">
        <v>-5.5278352999999996</v>
      </c>
      <c r="E33" s="246">
        <v>-7.4484747999999996</v>
      </c>
      <c r="F33" s="246">
        <v>-5.1270771000000002</v>
      </c>
      <c r="G33" s="246">
        <v>-3.0266573999999999</v>
      </c>
      <c r="H33" s="246">
        <v>-4.0489952000000002</v>
      </c>
      <c r="I33" s="246">
        <v>-8.8265518000000007</v>
      </c>
      <c r="J33" s="246">
        <v>-7.1162017000000004</v>
      </c>
      <c r="K33" s="246">
        <v>-6.5354403000000003</v>
      </c>
      <c r="L33" s="246">
        <v>-7.7709545000000002</v>
      </c>
      <c r="M33" s="246">
        <v>-9.2729190999999993</v>
      </c>
      <c r="N33" s="246">
        <v>-5.0247010999999997</v>
      </c>
      <c r="O33" s="246">
        <v>-3.6809539999999998</v>
      </c>
      <c r="P33" s="246">
        <v>-4.5387814000000004</v>
      </c>
      <c r="Q33" s="246">
        <v>-4.4741963</v>
      </c>
      <c r="R33" s="5">
        <v>-5.4141082999999997</v>
      </c>
      <c r="S33" s="5">
        <v>-2.3993519000000001</v>
      </c>
      <c r="T33" s="5">
        <v>-2.6167503999999999</v>
      </c>
      <c r="U33" s="5">
        <v>-2.5987290999999999</v>
      </c>
      <c r="V33" s="5">
        <v>-1.9059330000000001</v>
      </c>
      <c r="W33" s="5">
        <v>-1.6641269999999999</v>
      </c>
      <c r="X33" s="5">
        <v>-1.9545706</v>
      </c>
      <c r="Y33" s="48">
        <v>-2.4256408999999999</v>
      </c>
      <c r="Z33" s="34" t="e">
        <v>#NAME?</v>
      </c>
      <c r="AA33" s="5">
        <v>-5.4606750000000002</v>
      </c>
      <c r="AB33" s="5">
        <v>-2.3107852000000002</v>
      </c>
      <c r="AC33" s="5">
        <v>-2.5568694999999999</v>
      </c>
      <c r="AD33" s="5">
        <v>-2.0758393000000002</v>
      </c>
      <c r="AE33" s="5">
        <v>-1.5703456</v>
      </c>
      <c r="AF33" s="5">
        <v>-1.5210649999999999</v>
      </c>
      <c r="AG33" s="5">
        <v>-2.3275646000000001</v>
      </c>
      <c r="AH33" s="48">
        <v>-2.2723176</v>
      </c>
      <c r="AI33" s="34"/>
      <c r="AJ33" s="21"/>
      <c r="AK33" s="5"/>
      <c r="AL33" s="5"/>
      <c r="AM33" s="5"/>
      <c r="AN33" s="5"/>
      <c r="AO33" s="5"/>
      <c r="AP33" s="5"/>
      <c r="AQ33" s="48"/>
      <c r="AR33" s="36" t="e">
        <v>#NAME?</v>
      </c>
      <c r="AS33" s="21"/>
      <c r="AT33" s="5"/>
      <c r="AU33" s="5"/>
      <c r="AV33" s="5"/>
      <c r="AW33" s="5"/>
      <c r="AX33" s="5"/>
      <c r="AY33" s="16"/>
      <c r="AZ33" s="33" t="e">
        <v>#NAME?</v>
      </c>
      <c r="BA33" s="21"/>
      <c r="BB33" s="5"/>
      <c r="BC33" s="5"/>
      <c r="BD33" s="5"/>
      <c r="BE33" s="5"/>
      <c r="BF33" s="48"/>
      <c r="BG33" s="298" t="e">
        <v>#NAME?</v>
      </c>
      <c r="BH33" s="467">
        <v>12</v>
      </c>
      <c r="BI33" s="246">
        <f t="shared" si="3"/>
        <v>-4.7722737500000001</v>
      </c>
      <c r="BJ33" s="307">
        <f t="shared" si="4"/>
        <v>0</v>
      </c>
      <c r="BK33" s="307">
        <f t="shared" si="5"/>
        <v>0</v>
      </c>
      <c r="BL33" s="21">
        <f t="shared" si="6"/>
        <v>-4.4536112615384615</v>
      </c>
      <c r="BM33" s="307">
        <f t="shared" si="7"/>
        <v>0</v>
      </c>
      <c r="BN33" s="315">
        <f t="shared" si="8"/>
        <v>0</v>
      </c>
      <c r="BO33" s="307"/>
      <c r="BP33" s="5"/>
      <c r="BQ33" s="5"/>
      <c r="BR33" s="298"/>
      <c r="BS33" s="5"/>
      <c r="BT33" s="5">
        <f t="shared" si="12"/>
        <v>-1.6641269999999999</v>
      </c>
      <c r="BU33" s="307"/>
      <c r="BV33" s="5">
        <f t="shared" si="13"/>
        <v>-9.2729190999999993</v>
      </c>
      <c r="BW33" s="307"/>
      <c r="BX33" s="5"/>
      <c r="BY33" s="5"/>
      <c r="BZ33" s="5"/>
      <c r="CA33" s="5"/>
      <c r="CB33" s="298"/>
      <c r="CC33" s="5"/>
      <c r="CD33" s="5"/>
      <c r="CE33" s="5"/>
      <c r="CF33" s="5"/>
      <c r="CG33" s="5"/>
      <c r="CH33" s="5"/>
      <c r="CI33" s="3"/>
    </row>
    <row r="34" spans="1:87" ht="12" customHeight="1">
      <c r="A34" s="217"/>
      <c r="B34" s="218"/>
      <c r="C34" s="59" t="s">
        <v>94</v>
      </c>
      <c r="D34" s="245">
        <v>-4.5515958999999997</v>
      </c>
      <c r="E34" s="246">
        <v>-4.1655322999999997</v>
      </c>
      <c r="F34" s="246">
        <v>-2.2454019999999999</v>
      </c>
      <c r="G34" s="246">
        <v>-2.9709571000000001</v>
      </c>
      <c r="H34" s="246">
        <v>-4.7833584</v>
      </c>
      <c r="I34" s="246">
        <v>-4.8456916000000003</v>
      </c>
      <c r="J34" s="246">
        <v>-6.0770986000000002</v>
      </c>
      <c r="K34" s="246">
        <v>-5.0438235000000002</v>
      </c>
      <c r="L34" s="246">
        <v>-3.9618443000000001</v>
      </c>
      <c r="M34" s="246">
        <v>-3.5573141000000001</v>
      </c>
      <c r="N34" s="246">
        <v>-1.852973</v>
      </c>
      <c r="O34" s="246">
        <v>-3.6001178999999999</v>
      </c>
      <c r="P34" s="246">
        <v>-7.2526906000000002</v>
      </c>
      <c r="Q34" s="246">
        <v>-7.3421536999999999</v>
      </c>
      <c r="R34" s="5">
        <v>-4.8272174000000003</v>
      </c>
      <c r="S34" s="5">
        <v>-3.7117388</v>
      </c>
      <c r="T34" s="5">
        <v>-4.1128738</v>
      </c>
      <c r="U34" s="5">
        <v>-3.6248024999999999</v>
      </c>
      <c r="V34" s="5">
        <v>-2.6470940999999999</v>
      </c>
      <c r="W34" s="5">
        <v>-2.3482783</v>
      </c>
      <c r="X34" s="5">
        <v>-1.6625464000000001</v>
      </c>
      <c r="Y34" s="48">
        <v>-1.3897505999999999</v>
      </c>
      <c r="Z34" s="34" t="e">
        <v>#NAME?</v>
      </c>
      <c r="AA34" s="5">
        <v>-4.8206774000000001</v>
      </c>
      <c r="AB34" s="5">
        <v>-3.6908246</v>
      </c>
      <c r="AC34" s="5">
        <v>-4.0516838999999996</v>
      </c>
      <c r="AD34" s="5">
        <v>-3.4296658</v>
      </c>
      <c r="AE34" s="5">
        <v>-2.5566173000000001</v>
      </c>
      <c r="AF34" s="5">
        <v>-2.4434844999999998</v>
      </c>
      <c r="AG34" s="5">
        <v>-2.9510212</v>
      </c>
      <c r="AH34" s="48">
        <v>-3.0847060000000002</v>
      </c>
      <c r="AI34" s="34"/>
      <c r="AJ34" s="21"/>
      <c r="AK34" s="5"/>
      <c r="AL34" s="5"/>
      <c r="AM34" s="5"/>
      <c r="AN34" s="5"/>
      <c r="AO34" s="5"/>
      <c r="AP34" s="5"/>
      <c r="AQ34" s="48"/>
      <c r="AR34" s="36" t="e">
        <v>#NAME?</v>
      </c>
      <c r="AS34" s="21"/>
      <c r="AT34" s="5"/>
      <c r="AU34" s="5"/>
      <c r="AV34" s="5"/>
      <c r="AW34" s="5"/>
      <c r="AX34" s="5"/>
      <c r="AY34" s="16"/>
      <c r="AZ34" s="33" t="e">
        <v>#NAME?</v>
      </c>
      <c r="BA34" s="21"/>
      <c r="BB34" s="5"/>
      <c r="BC34" s="5"/>
      <c r="BD34" s="5"/>
      <c r="BE34" s="5"/>
      <c r="BF34" s="48"/>
      <c r="BG34" s="298" t="e">
        <v>#NAME?</v>
      </c>
      <c r="BH34" s="467">
        <v>7</v>
      </c>
      <c r="BI34" s="246">
        <f t="shared" si="3"/>
        <v>-4.0316754200000009</v>
      </c>
      <c r="BJ34" s="307">
        <f t="shared" si="4"/>
        <v>0</v>
      </c>
      <c r="BK34" s="307">
        <f t="shared" si="5"/>
        <v>0</v>
      </c>
      <c r="BL34" s="21">
        <f t="shared" si="6"/>
        <v>-4.1448401538461539</v>
      </c>
      <c r="BM34" s="307">
        <f t="shared" si="7"/>
        <v>0</v>
      </c>
      <c r="BN34" s="315">
        <f t="shared" si="8"/>
        <v>0</v>
      </c>
      <c r="BO34" s="307"/>
      <c r="BP34" s="5"/>
      <c r="BQ34" s="5"/>
      <c r="BR34" s="298"/>
      <c r="BS34" s="5"/>
      <c r="BT34" s="5">
        <f t="shared" si="12"/>
        <v>-1.852973</v>
      </c>
      <c r="BU34" s="307"/>
      <c r="BV34" s="5">
        <f t="shared" si="13"/>
        <v>-7.3421536999999999</v>
      </c>
      <c r="BW34" s="307"/>
      <c r="BX34" s="5"/>
      <c r="BY34" s="5"/>
      <c r="BZ34" s="5"/>
      <c r="CA34" s="5"/>
      <c r="CB34" s="298"/>
      <c r="CC34" s="5"/>
      <c r="CD34" s="5"/>
      <c r="CE34" s="5"/>
      <c r="CF34" s="5"/>
      <c r="CG34" s="5"/>
      <c r="CH34" s="5"/>
      <c r="CI34" s="3"/>
    </row>
    <row r="35" spans="1:87" ht="12" customHeight="1">
      <c r="A35" s="217"/>
      <c r="B35" s="218"/>
      <c r="C35" s="59" t="s">
        <v>95</v>
      </c>
      <c r="D35" s="245">
        <v>-4.3940815000000004</v>
      </c>
      <c r="E35" s="246">
        <v>-3.2156939000000002</v>
      </c>
      <c r="F35" s="246">
        <v>-4.3915398999999997</v>
      </c>
      <c r="G35" s="246">
        <v>-4.5721147999999996</v>
      </c>
      <c r="H35" s="246">
        <v>-3.4271072</v>
      </c>
      <c r="I35" s="246">
        <v>-1.9295027</v>
      </c>
      <c r="J35" s="246">
        <v>-1.4008776999999999</v>
      </c>
      <c r="K35" s="246">
        <v>-1.0927141</v>
      </c>
      <c r="L35" s="246">
        <v>-0.81624490000000005</v>
      </c>
      <c r="M35" s="246">
        <v>-2.1252186000000002</v>
      </c>
      <c r="N35" s="297">
        <v>-2.7208790999999999</v>
      </c>
      <c r="O35" s="246">
        <v>-5.3842413999999996</v>
      </c>
      <c r="P35" s="246">
        <v>-9.1645351000000002</v>
      </c>
      <c r="Q35" s="246">
        <v>-6.9297718000000001</v>
      </c>
      <c r="R35" s="5">
        <v>-5.4337916999999996</v>
      </c>
      <c r="S35" s="5">
        <v>-3.6634359999999999</v>
      </c>
      <c r="T35" s="5">
        <v>-2.1436774000000001</v>
      </c>
      <c r="U35" s="5">
        <v>-1.3383499999999999</v>
      </c>
      <c r="V35" s="5">
        <v>-0.79324110000000003</v>
      </c>
      <c r="W35" s="5">
        <v>-2.9748204999999999</v>
      </c>
      <c r="X35" s="5">
        <v>-2.9146736999999998</v>
      </c>
      <c r="Y35" s="48">
        <v>-3.3895670999999998</v>
      </c>
      <c r="Z35" s="34" t="e">
        <v>#NAME?</v>
      </c>
      <c r="AA35" s="5">
        <v>-5.4109983000000001</v>
      </c>
      <c r="AB35" s="5">
        <v>-3.6694323</v>
      </c>
      <c r="AC35" s="5">
        <v>-2.0847712999999999</v>
      </c>
      <c r="AD35" s="5">
        <v>-0.84559669999999998</v>
      </c>
      <c r="AE35" s="5">
        <v>-0.75568970000000002</v>
      </c>
      <c r="AF35" s="5">
        <v>-2.8377759999999999</v>
      </c>
      <c r="AG35" s="5">
        <v>-3.2413173</v>
      </c>
      <c r="AH35" s="48">
        <v>-3.1970348</v>
      </c>
      <c r="AI35" s="34"/>
      <c r="AJ35" s="21"/>
      <c r="AK35" s="5"/>
      <c r="AL35" s="5"/>
      <c r="AM35" s="5"/>
      <c r="AN35" s="5"/>
      <c r="AO35" s="5"/>
      <c r="AP35" s="5"/>
      <c r="AQ35" s="48"/>
      <c r="AR35" s="36" t="e">
        <v>#NAME?</v>
      </c>
      <c r="AS35" s="21"/>
      <c r="AT35" s="5"/>
      <c r="AU35" s="5"/>
      <c r="AV35" s="5"/>
      <c r="AW35" s="5"/>
      <c r="AX35" s="5"/>
      <c r="AY35" s="16"/>
      <c r="AZ35" s="33" t="e">
        <v>#NAME?</v>
      </c>
      <c r="BA35" s="21"/>
      <c r="BB35" s="5"/>
      <c r="BC35" s="5"/>
      <c r="BD35" s="5"/>
      <c r="BE35" s="5"/>
      <c r="BF35" s="48"/>
      <c r="BG35" s="298" t="s">
        <v>86</v>
      </c>
      <c r="BH35" s="467">
        <v>5</v>
      </c>
      <c r="BI35" s="246">
        <f t="shared" si="3"/>
        <v>-3.32162158</v>
      </c>
      <c r="BJ35" s="307">
        <f t="shared" si="4"/>
        <v>0</v>
      </c>
      <c r="BK35" s="307">
        <f t="shared" si="5"/>
        <v>0</v>
      </c>
      <c r="BL35" s="21">
        <f t="shared" si="6"/>
        <v>-3.4293016692307692</v>
      </c>
      <c r="BM35" s="307">
        <f t="shared" si="7"/>
        <v>0</v>
      </c>
      <c r="BN35" s="315">
        <f t="shared" si="8"/>
        <v>0</v>
      </c>
      <c r="BO35" s="307"/>
      <c r="BP35" s="5"/>
      <c r="BQ35" s="5"/>
      <c r="BR35" s="298"/>
      <c r="BS35" s="5"/>
      <c r="BT35" s="5">
        <f t="shared" si="12"/>
        <v>-0.79324110000000003</v>
      </c>
      <c r="BU35" s="307"/>
      <c r="BV35" s="5">
        <f t="shared" si="13"/>
        <v>-9.1645351000000002</v>
      </c>
      <c r="BW35" s="307"/>
      <c r="BX35" s="5"/>
      <c r="BY35" s="5"/>
      <c r="BZ35" s="5"/>
      <c r="CA35" s="5"/>
      <c r="CB35" s="298"/>
      <c r="CC35" s="5"/>
      <c r="CD35" s="5"/>
      <c r="CE35" s="5"/>
      <c r="CF35" s="5"/>
      <c r="CG35" s="5"/>
      <c r="CH35" s="5"/>
      <c r="CI35" s="3"/>
    </row>
    <row r="36" spans="1:87" ht="12" customHeight="1">
      <c r="A36" s="217"/>
      <c r="B36" s="218"/>
      <c r="C36" s="59" t="s">
        <v>96</v>
      </c>
      <c r="D36" s="245">
        <v>-1.5745363999999999</v>
      </c>
      <c r="E36" s="246">
        <v>0.838835</v>
      </c>
      <c r="F36" s="246">
        <v>0.75844979999999995</v>
      </c>
      <c r="G36" s="246">
        <v>3.2249770999999998</v>
      </c>
      <c r="H36" s="246">
        <v>1.4236945000000001</v>
      </c>
      <c r="I36" s="246">
        <v>-1.4527549</v>
      </c>
      <c r="J36" s="246">
        <v>-1.2822294000000001</v>
      </c>
      <c r="K36" s="246">
        <v>0.35110859999999999</v>
      </c>
      <c r="L36" s="246">
        <v>1.8295686</v>
      </c>
      <c r="M36" s="246">
        <v>2.2060411000000002</v>
      </c>
      <c r="N36" s="246">
        <v>3.3545715</v>
      </c>
      <c r="O36" s="246">
        <v>1.9004611</v>
      </c>
      <c r="P36" s="246">
        <v>-0.71682939999999995</v>
      </c>
      <c r="Q36" s="246">
        <v>-3.2301200000000002E-2</v>
      </c>
      <c r="R36" s="5">
        <v>-0.20718829999999999</v>
      </c>
      <c r="S36" s="5">
        <v>-0.98189859999999995</v>
      </c>
      <c r="T36" s="5">
        <v>-1.3649666</v>
      </c>
      <c r="U36" s="5">
        <v>-1.5605663000000001</v>
      </c>
      <c r="V36" s="5">
        <v>0.1831728</v>
      </c>
      <c r="W36" s="5">
        <v>1.1858195</v>
      </c>
      <c r="X36" s="5">
        <v>1.2703169999999999</v>
      </c>
      <c r="Y36" s="48">
        <v>0.76121459999999996</v>
      </c>
      <c r="Z36" s="34" t="e">
        <v>#NAME?</v>
      </c>
      <c r="AA36" s="5">
        <v>-0.18987699999999999</v>
      </c>
      <c r="AB36" s="5">
        <v>-0.97628090000000001</v>
      </c>
      <c r="AC36" s="5">
        <v>-1.3893704</v>
      </c>
      <c r="AD36" s="5">
        <v>-1.5886344999999999</v>
      </c>
      <c r="AE36" s="5">
        <v>0.18203530000000001</v>
      </c>
      <c r="AF36" s="5">
        <v>4.7758000000000002E-3</v>
      </c>
      <c r="AG36" s="5">
        <v>-0.1078828</v>
      </c>
      <c r="AH36" s="48">
        <v>5.2697500000000001E-2</v>
      </c>
      <c r="AI36" s="34"/>
      <c r="AJ36" s="21"/>
      <c r="AK36" s="5"/>
      <c r="AL36" s="5"/>
      <c r="AM36" s="5"/>
      <c r="AN36" s="5"/>
      <c r="AO36" s="5"/>
      <c r="AP36" s="5"/>
      <c r="AQ36" s="48"/>
      <c r="AR36" s="36" t="e">
        <v>#NAME?</v>
      </c>
      <c r="AS36" s="21"/>
      <c r="AT36" s="5"/>
      <c r="AU36" s="5"/>
      <c r="AV36" s="5"/>
      <c r="AW36" s="5"/>
      <c r="AX36" s="5"/>
      <c r="AY36" s="16"/>
      <c r="AZ36" s="33" t="e">
        <v>#NAME?</v>
      </c>
      <c r="BA36" s="21"/>
      <c r="BB36" s="5"/>
      <c r="BC36" s="5"/>
      <c r="BD36" s="5"/>
      <c r="BE36" s="5"/>
      <c r="BF36" s="48"/>
      <c r="BG36" s="298" t="e">
        <v>#NAME?</v>
      </c>
      <c r="BH36" s="467" t="s">
        <v>367</v>
      </c>
      <c r="BI36" s="246">
        <f t="shared" si="3"/>
        <v>0.54641409500000004</v>
      </c>
      <c r="BJ36" s="307">
        <f t="shared" si="4"/>
        <v>0</v>
      </c>
      <c r="BK36" s="307">
        <f t="shared" si="5"/>
        <v>0</v>
      </c>
      <c r="BL36" s="21">
        <f t="shared" si="6"/>
        <v>0.47284560000000009</v>
      </c>
      <c r="BM36" s="307">
        <f t="shared" si="7"/>
        <v>0</v>
      </c>
      <c r="BN36" s="315">
        <f t="shared" si="8"/>
        <v>0</v>
      </c>
      <c r="BO36" s="307"/>
      <c r="BP36" s="5"/>
      <c r="BQ36" s="5"/>
      <c r="BR36" s="298"/>
      <c r="BS36" s="5"/>
      <c r="BT36" s="5">
        <f t="shared" si="12"/>
        <v>3.3545715</v>
      </c>
      <c r="BU36" s="307"/>
      <c r="BV36" s="5">
        <f t="shared" si="13"/>
        <v>-1.5745363999999999</v>
      </c>
      <c r="BW36" s="307"/>
      <c r="BX36" s="5"/>
      <c r="BY36" s="5"/>
      <c r="BZ36" s="5"/>
      <c r="CA36" s="5"/>
      <c r="CB36" s="298"/>
      <c r="CC36" s="5"/>
      <c r="CD36" s="5"/>
      <c r="CE36" s="5"/>
      <c r="CF36" s="5"/>
      <c r="CG36" s="5"/>
      <c r="CH36" s="5"/>
      <c r="CI36" s="3"/>
    </row>
    <row r="37" spans="1:87" ht="12" customHeight="1">
      <c r="A37" s="217"/>
      <c r="B37" s="218"/>
      <c r="C37" s="60" t="s">
        <v>97</v>
      </c>
      <c r="D37" s="247">
        <v>-2.0792885999999999</v>
      </c>
      <c r="E37" s="248">
        <v>-0.3132413</v>
      </c>
      <c r="F37" s="248">
        <v>0.65525549999999999</v>
      </c>
      <c r="G37" s="248">
        <v>1.3968935</v>
      </c>
      <c r="H37" s="248">
        <v>0.24927579999999999</v>
      </c>
      <c r="I37" s="248">
        <v>-1.8634914</v>
      </c>
      <c r="J37" s="248">
        <v>-3.1326765999999999</v>
      </c>
      <c r="K37" s="248">
        <v>-3.0713134000000002</v>
      </c>
      <c r="L37" s="248">
        <v>-3.1431361999999998</v>
      </c>
      <c r="M37" s="248">
        <v>-2.7614481999999998</v>
      </c>
      <c r="N37" s="248">
        <v>-2.6359444999999999</v>
      </c>
      <c r="O37" s="248">
        <v>-5.1730815000000003</v>
      </c>
      <c r="P37" s="248">
        <v>-10.12307</v>
      </c>
      <c r="Q37" s="248">
        <v>-9.4174419999999994</v>
      </c>
      <c r="R37" s="9">
        <v>-7.4717656000000003</v>
      </c>
      <c r="S37" s="9">
        <v>-8.1519677999999995</v>
      </c>
      <c r="T37" s="9">
        <v>-5.4016025000000001</v>
      </c>
      <c r="U37" s="9">
        <v>-5.4482647000000002</v>
      </c>
      <c r="V37" s="9">
        <v>-4.2618426999999999</v>
      </c>
      <c r="W37" s="9">
        <v>-2.9706958999999999</v>
      </c>
      <c r="X37" s="9">
        <v>-1.9314028999999999</v>
      </c>
      <c r="Y37" s="49">
        <v>-1.925433</v>
      </c>
      <c r="Z37" s="35" t="e">
        <v>#NAME?</v>
      </c>
      <c r="AA37" s="9">
        <v>-7.6199706000000003</v>
      </c>
      <c r="AB37" s="9">
        <v>-8.2729766999999992</v>
      </c>
      <c r="AC37" s="9">
        <v>-5.6637212999999997</v>
      </c>
      <c r="AD37" s="9">
        <v>-5.7285127999999998</v>
      </c>
      <c r="AE37" s="9">
        <v>-4.3337415999999997</v>
      </c>
      <c r="AF37" s="9">
        <v>-3.4545998</v>
      </c>
      <c r="AG37" s="9">
        <v>-2.7539330999999998</v>
      </c>
      <c r="AH37" s="49">
        <v>-2.2899381999999999</v>
      </c>
      <c r="AI37" s="35"/>
      <c r="AJ37" s="22"/>
      <c r="AK37" s="9"/>
      <c r="AL37" s="9"/>
      <c r="AM37" s="9"/>
      <c r="AN37" s="9"/>
      <c r="AO37" s="9"/>
      <c r="AP37" s="9"/>
      <c r="AQ37" s="49"/>
      <c r="AR37" s="36" t="e">
        <v>#NAME?</v>
      </c>
      <c r="AS37" s="22"/>
      <c r="AT37" s="9"/>
      <c r="AU37" s="9"/>
      <c r="AV37" s="9"/>
      <c r="AW37" s="9"/>
      <c r="AX37" s="9"/>
      <c r="AY37" s="17"/>
      <c r="AZ37" s="33" t="e">
        <v>#NAME?</v>
      </c>
      <c r="BA37" s="22"/>
      <c r="BB37" s="9"/>
      <c r="BC37" s="9"/>
      <c r="BD37" s="9"/>
      <c r="BE37" s="9"/>
      <c r="BF37" s="49"/>
      <c r="BG37" s="298" t="e">
        <v>#NAME?</v>
      </c>
      <c r="BH37" s="467">
        <v>8</v>
      </c>
      <c r="BI37" s="246">
        <f t="shared" si="3"/>
        <v>-3.7485481199999997</v>
      </c>
      <c r="BJ37" s="307">
        <f t="shared" si="4"/>
        <v>0</v>
      </c>
      <c r="BK37" s="307">
        <f t="shared" si="5"/>
        <v>0</v>
      </c>
      <c r="BL37" s="21">
        <f t="shared" si="6"/>
        <v>-5.3870442307692308</v>
      </c>
      <c r="BM37" s="307">
        <f t="shared" si="7"/>
        <v>0</v>
      </c>
      <c r="BN37" s="315">
        <f t="shared" si="8"/>
        <v>0</v>
      </c>
      <c r="BO37" s="307"/>
      <c r="BP37" s="5"/>
      <c r="BQ37" s="5"/>
      <c r="BR37" s="298"/>
      <c r="BS37" s="5"/>
      <c r="BT37" s="5">
        <f t="shared" si="12"/>
        <v>1.3968935</v>
      </c>
      <c r="BU37" s="307"/>
      <c r="BV37" s="5">
        <f t="shared" si="13"/>
        <v>-10.12307</v>
      </c>
      <c r="BW37" s="307"/>
      <c r="BX37" s="5"/>
      <c r="BY37" s="5"/>
      <c r="BZ37" s="5"/>
      <c r="CA37" s="5"/>
      <c r="CB37" s="298"/>
      <c r="CC37" s="5"/>
      <c r="CD37" s="5"/>
      <c r="CE37" s="5"/>
      <c r="CF37" s="5"/>
      <c r="CG37" s="5"/>
      <c r="CH37" s="5"/>
      <c r="CI37" s="3"/>
    </row>
    <row r="38" spans="1:87" ht="12" customHeight="1">
      <c r="A38" s="217"/>
      <c r="B38" s="218"/>
      <c r="C38" s="57" t="s">
        <v>98</v>
      </c>
      <c r="D38" s="249"/>
      <c r="E38" s="250"/>
      <c r="F38" s="250"/>
      <c r="G38" s="250"/>
      <c r="H38" s="250">
        <v>-1.5559959000000001</v>
      </c>
      <c r="I38" s="250">
        <v>-2.5892548999999998</v>
      </c>
      <c r="J38" s="250">
        <v>-3.1840299999999999</v>
      </c>
      <c r="K38" s="250">
        <v>-2.8443996999999999</v>
      </c>
      <c r="L38" s="250">
        <v>-2.5047712999999998</v>
      </c>
      <c r="M38" s="250">
        <v>-1.6116406000000001</v>
      </c>
      <c r="N38" s="250">
        <v>-0.86861829999999995</v>
      </c>
      <c r="O38" s="250">
        <v>-2.4879677999999998</v>
      </c>
      <c r="P38" s="250">
        <v>-6.6146114000000003</v>
      </c>
      <c r="Q38" s="250">
        <v>-6.3998944</v>
      </c>
      <c r="R38" s="10">
        <v>-4.5550268999999997</v>
      </c>
      <c r="S38" s="10">
        <v>-4.2665392999999998</v>
      </c>
      <c r="T38" s="10">
        <v>-3.2975430999999999</v>
      </c>
      <c r="U38" s="10">
        <v>-2.9101496999999998</v>
      </c>
      <c r="V38" s="10">
        <v>-2.3354547999999999</v>
      </c>
      <c r="W38" s="10">
        <v>-1.6218372999999999</v>
      </c>
      <c r="X38" s="10">
        <v>-0.95640429999999999</v>
      </c>
      <c r="Y38" s="50">
        <v>-0.83901519999999996</v>
      </c>
      <c r="Z38" s="36" t="e">
        <v>#NAME?</v>
      </c>
      <c r="AA38" s="10">
        <v>-4.5663818000000003</v>
      </c>
      <c r="AB38" s="10">
        <v>-4.2550182999999997</v>
      </c>
      <c r="AC38" s="10">
        <v>-3.2835277999999999</v>
      </c>
      <c r="AD38" s="10">
        <v>-2.9936905999999999</v>
      </c>
      <c r="AE38" s="10">
        <v>-2.3644115999999999</v>
      </c>
      <c r="AF38" s="10">
        <v>-1.9659145</v>
      </c>
      <c r="AG38" s="10">
        <v>-1.7303856</v>
      </c>
      <c r="AH38" s="50">
        <v>-1.6006731999999999</v>
      </c>
      <c r="AI38" s="36"/>
      <c r="AJ38" s="23"/>
      <c r="AK38" s="10"/>
      <c r="AL38" s="10"/>
      <c r="AM38" s="10"/>
      <c r="AN38" s="10"/>
      <c r="AO38" s="10"/>
      <c r="AP38" s="10"/>
      <c r="AQ38" s="50"/>
      <c r="AR38" s="36" t="e">
        <v>#NAME?</v>
      </c>
      <c r="AS38" s="23"/>
      <c r="AT38" s="10"/>
      <c r="AU38" s="10"/>
      <c r="AV38" s="10"/>
      <c r="AW38" s="10"/>
      <c r="AX38" s="10"/>
      <c r="AY38" s="18"/>
      <c r="AZ38" s="207" t="s">
        <v>86</v>
      </c>
      <c r="BA38" s="23" t="s">
        <v>86</v>
      </c>
      <c r="BB38" s="10" t="s">
        <v>86</v>
      </c>
      <c r="BC38" s="10" t="s">
        <v>86</v>
      </c>
      <c r="BD38" s="10" t="s">
        <v>86</v>
      </c>
      <c r="BE38" s="10" t="s">
        <v>86</v>
      </c>
      <c r="BF38" s="50" t="s">
        <v>86</v>
      </c>
      <c r="BG38" s="298" t="s">
        <v>86</v>
      </c>
      <c r="BH38" s="468">
        <v>5</v>
      </c>
      <c r="BI38" s="285">
        <f t="shared" si="3"/>
        <v>-2.9767141000000001</v>
      </c>
      <c r="BJ38" s="308">
        <f t="shared" si="4"/>
        <v>0</v>
      </c>
      <c r="BK38" s="316">
        <f t="shared" si="5"/>
        <v>0</v>
      </c>
      <c r="BL38" s="286">
        <f t="shared" si="6"/>
        <v>-3.2552657384615387</v>
      </c>
      <c r="BM38" s="308">
        <f t="shared" si="7"/>
        <v>0</v>
      </c>
      <c r="BN38" s="316">
        <f t="shared" si="8"/>
        <v>0</v>
      </c>
      <c r="BO38" s="416"/>
      <c r="BP38" s="208"/>
      <c r="BQ38" s="208"/>
      <c r="BR38" s="321"/>
      <c r="BS38" s="208"/>
      <c r="BT38" s="208">
        <f t="shared" si="12"/>
        <v>-0.86861829999999995</v>
      </c>
      <c r="BU38" s="308">
        <v>2007</v>
      </c>
      <c r="BV38" s="208">
        <f t="shared" si="13"/>
        <v>-6.6146114000000003</v>
      </c>
      <c r="BW38" s="308">
        <v>2009</v>
      </c>
      <c r="BX38" s="5"/>
      <c r="BY38" s="5"/>
      <c r="BZ38" s="5"/>
      <c r="CA38" s="5"/>
      <c r="CB38" s="298"/>
      <c r="CC38" s="5"/>
      <c r="CD38" s="5"/>
      <c r="CE38" s="5"/>
      <c r="CF38" s="5"/>
      <c r="CG38" s="5"/>
      <c r="CH38" s="5"/>
      <c r="CI38" s="3"/>
    </row>
    <row r="39" spans="1:87" ht="12" customHeight="1">
      <c r="A39" s="217"/>
      <c r="B39" s="218"/>
      <c r="C39" s="61" t="s">
        <v>68</v>
      </c>
      <c r="D39" s="245">
        <v>-3.5317354000000001</v>
      </c>
      <c r="E39" s="246">
        <v>-10.159717199999999</v>
      </c>
      <c r="F39" s="246">
        <v>-6.8088284999999997</v>
      </c>
      <c r="G39" s="246">
        <v>-7.3535710999999999</v>
      </c>
      <c r="H39" s="246">
        <v>-6.2276078000000004</v>
      </c>
      <c r="I39" s="246">
        <v>-7.4120393</v>
      </c>
      <c r="J39" s="246">
        <v>-7.5028031999999998</v>
      </c>
      <c r="K39" s="246">
        <v>-5.3237700999999999</v>
      </c>
      <c r="L39" s="246">
        <v>-4.4100273999999997</v>
      </c>
      <c r="M39" s="246">
        <v>-2.9707919999999999</v>
      </c>
      <c r="N39" s="246">
        <v>-2.7563335000000002</v>
      </c>
      <c r="O39" s="246">
        <v>-4.1194264</v>
      </c>
      <c r="P39" s="246">
        <v>-9.7764457999999994</v>
      </c>
      <c r="Q39" s="246">
        <v>-9.1460264000000002</v>
      </c>
      <c r="R39" s="5">
        <v>-9.0880600999999999</v>
      </c>
      <c r="S39" s="5">
        <v>-8.3025158999999995</v>
      </c>
      <c r="T39" s="5">
        <v>-7.6418252000000004</v>
      </c>
      <c r="U39" s="5">
        <v>-5.3830106999999998</v>
      </c>
      <c r="V39" s="5">
        <v>-3.5515234000000002</v>
      </c>
      <c r="W39" s="5">
        <v>-3.4230006999999998</v>
      </c>
      <c r="X39" s="5">
        <v>-3.7679594999999999</v>
      </c>
      <c r="Y39" s="48">
        <v>-3.2421030000000002</v>
      </c>
      <c r="Z39" s="219" t="e">
        <v>#NAME?</v>
      </c>
      <c r="AA39" s="5">
        <v>-8.8053383000000007</v>
      </c>
      <c r="AB39" s="5">
        <v>-8.6571756000000004</v>
      </c>
      <c r="AC39" s="5">
        <v>-7.6836260999999997</v>
      </c>
      <c r="AD39" s="5">
        <v>-6.1828056</v>
      </c>
      <c r="AE39" s="5">
        <v>-5.3390392000000002</v>
      </c>
      <c r="AF39" s="5">
        <v>-5.0067645000000001</v>
      </c>
      <c r="AG39" s="5">
        <v>-5.0774413000000003</v>
      </c>
      <c r="AH39" s="48">
        <v>-4.9930035999999998</v>
      </c>
      <c r="AI39" s="219" t="s">
        <v>86</v>
      </c>
      <c r="AJ39" s="21" t="s">
        <v>86</v>
      </c>
      <c r="AK39" s="5" t="s">
        <v>86</v>
      </c>
      <c r="AL39" s="5" t="s">
        <v>86</v>
      </c>
      <c r="AM39" s="5" t="s">
        <v>86</v>
      </c>
      <c r="AN39" s="5" t="s">
        <v>86</v>
      </c>
      <c r="AO39" s="5" t="s">
        <v>86</v>
      </c>
      <c r="AP39" s="5" t="s">
        <v>86</v>
      </c>
      <c r="AQ39" s="5" t="s">
        <v>86</v>
      </c>
      <c r="AR39" s="219" t="s">
        <v>86</v>
      </c>
      <c r="AS39" s="21" t="s">
        <v>86</v>
      </c>
      <c r="AT39" s="5" t="s">
        <v>86</v>
      </c>
      <c r="AU39" s="5" t="s">
        <v>86</v>
      </c>
      <c r="AV39" s="5" t="s">
        <v>86</v>
      </c>
      <c r="AW39" s="5" t="s">
        <v>86</v>
      </c>
      <c r="AX39" s="5" t="s">
        <v>86</v>
      </c>
      <c r="AY39" s="5" t="s">
        <v>86</v>
      </c>
      <c r="AZ39" s="207" t="s">
        <v>86</v>
      </c>
      <c r="BA39" s="21" t="s">
        <v>86</v>
      </c>
      <c r="BB39" s="5" t="s">
        <v>86</v>
      </c>
      <c r="BC39" s="5" t="s">
        <v>86</v>
      </c>
      <c r="BD39" s="5" t="s">
        <v>86</v>
      </c>
      <c r="BE39" s="5" t="s">
        <v>86</v>
      </c>
      <c r="BF39" s="48" t="s">
        <v>86</v>
      </c>
      <c r="BG39" s="298" t="e">
        <v>#NAME?</v>
      </c>
      <c r="BH39" s="467" t="s">
        <v>367</v>
      </c>
      <c r="BI39" s="246">
        <f t="shared" si="3"/>
        <v>-6.2562642099999994</v>
      </c>
      <c r="BJ39" s="307">
        <f t="shared" si="4"/>
        <v>0</v>
      </c>
      <c r="BK39" s="307">
        <f t="shared" si="5"/>
        <v>0</v>
      </c>
      <c r="BL39" s="21">
        <f t="shared" si="6"/>
        <v>-5.83790443076923</v>
      </c>
      <c r="BM39" s="307">
        <f t="shared" si="7"/>
        <v>0</v>
      </c>
      <c r="BN39" s="315">
        <f t="shared" si="8"/>
        <v>0</v>
      </c>
      <c r="BO39" s="307"/>
      <c r="BP39" s="5"/>
      <c r="BQ39" s="5"/>
      <c r="BR39" s="298"/>
      <c r="BS39" s="5"/>
      <c r="BT39" s="5">
        <f t="shared" si="12"/>
        <v>-2.7563335000000002</v>
      </c>
      <c r="BU39" s="307">
        <v>2007</v>
      </c>
      <c r="BV39" s="5">
        <f t="shared" si="13"/>
        <v>-10.159717199999999</v>
      </c>
      <c r="BW39" s="307">
        <v>1998</v>
      </c>
      <c r="BX39" s="5"/>
      <c r="BY39" s="5"/>
      <c r="BZ39" s="5"/>
      <c r="CA39" s="5"/>
      <c r="CB39" s="298"/>
      <c r="CC39" s="5"/>
      <c r="CD39" s="5"/>
      <c r="CE39" s="5"/>
      <c r="CF39" s="5"/>
      <c r="CG39" s="5"/>
      <c r="CH39" s="5"/>
      <c r="CI39" s="3"/>
    </row>
    <row r="40" spans="1:87" ht="12" customHeight="1" thickBot="1">
      <c r="A40" s="217"/>
      <c r="B40" s="218"/>
      <c r="C40" s="62" t="s">
        <v>69</v>
      </c>
      <c r="D40" s="251">
        <v>-1.5999186999999999</v>
      </c>
      <c r="E40" s="252">
        <v>-0.39480920000000003</v>
      </c>
      <c r="F40" s="252">
        <v>-2.7742000000000001E-3</v>
      </c>
      <c r="G40" s="252">
        <v>0.80193099999999995</v>
      </c>
      <c r="H40" s="252">
        <v>-1.365729</v>
      </c>
      <c r="I40" s="252">
        <v>-4.7302755999999997</v>
      </c>
      <c r="J40" s="252">
        <v>-5.8789648000000003</v>
      </c>
      <c r="K40" s="252">
        <v>-5.4373315</v>
      </c>
      <c r="L40" s="252">
        <v>-4.1504463999999999</v>
      </c>
      <c r="M40" s="252">
        <v>-2.9707634000000001</v>
      </c>
      <c r="N40" s="252">
        <v>-3.5475078999999998</v>
      </c>
      <c r="O40" s="252">
        <v>-7.0201038000000002</v>
      </c>
      <c r="P40" s="252">
        <v>-12.673874899999999</v>
      </c>
      <c r="Q40" s="252">
        <v>-12.0130176</v>
      </c>
      <c r="R40" s="26">
        <v>-10.6112296</v>
      </c>
      <c r="S40" s="26">
        <v>-8.8561648000000002</v>
      </c>
      <c r="T40" s="26">
        <v>-5.3558278000000001</v>
      </c>
      <c r="U40" s="26">
        <v>-4.7768081000000002</v>
      </c>
      <c r="V40" s="26">
        <v>-4.2227949000000002</v>
      </c>
      <c r="W40" s="26">
        <v>-4.9395527000000001</v>
      </c>
      <c r="X40" s="26">
        <v>-4.8643184000000002</v>
      </c>
      <c r="Y40" s="51">
        <v>-5.3483932000000003</v>
      </c>
      <c r="Z40" s="39" t="e">
        <v>#NAME?</v>
      </c>
      <c r="AA40" s="26">
        <v>-10.6112296</v>
      </c>
      <c r="AB40" s="26">
        <v>-8.8561648000000002</v>
      </c>
      <c r="AC40" s="26">
        <v>-5.3295089999999998</v>
      </c>
      <c r="AD40" s="26">
        <v>-4.9111659000000003</v>
      </c>
      <c r="AE40" s="26">
        <v>-4.4362015000000001</v>
      </c>
      <c r="AF40" s="26">
        <v>-4.6374053999999996</v>
      </c>
      <c r="AG40" s="26">
        <v>-4.1925952999999998</v>
      </c>
      <c r="AH40" s="51">
        <v>-3.9748782</v>
      </c>
      <c r="AI40" s="39" t="s">
        <v>86</v>
      </c>
      <c r="AJ40" s="25" t="s">
        <v>86</v>
      </c>
      <c r="AK40" s="26" t="s">
        <v>86</v>
      </c>
      <c r="AL40" s="26" t="s">
        <v>86</v>
      </c>
      <c r="AM40" s="26" t="s">
        <v>86</v>
      </c>
      <c r="AN40" s="26" t="s">
        <v>86</v>
      </c>
      <c r="AO40" s="26" t="s">
        <v>86</v>
      </c>
      <c r="AP40" s="26" t="s">
        <v>86</v>
      </c>
      <c r="AQ40" s="26" t="s">
        <v>86</v>
      </c>
      <c r="AR40" s="39" t="s">
        <v>86</v>
      </c>
      <c r="AS40" s="25" t="s">
        <v>86</v>
      </c>
      <c r="AT40" s="26" t="s">
        <v>86</v>
      </c>
      <c r="AU40" s="26" t="s">
        <v>86</v>
      </c>
      <c r="AV40" s="26" t="s">
        <v>86</v>
      </c>
      <c r="AW40" s="26" t="s">
        <v>86</v>
      </c>
      <c r="AX40" s="26" t="s">
        <v>86</v>
      </c>
      <c r="AY40" s="27" t="s">
        <v>86</v>
      </c>
      <c r="AZ40" s="207" t="s">
        <v>86</v>
      </c>
      <c r="BA40" s="25" t="s">
        <v>86</v>
      </c>
      <c r="BB40" s="26" t="s">
        <v>86</v>
      </c>
      <c r="BC40" s="26" t="s">
        <v>86</v>
      </c>
      <c r="BD40" s="26" t="s">
        <v>86</v>
      </c>
      <c r="BE40" s="26" t="s">
        <v>86</v>
      </c>
      <c r="BF40" s="51" t="s">
        <v>86</v>
      </c>
      <c r="BG40" s="298" t="e">
        <v>#NAME?</v>
      </c>
      <c r="BH40" s="469" t="s">
        <v>367</v>
      </c>
      <c r="BI40" s="251">
        <f t="shared" si="3"/>
        <v>-5.1505181800000006</v>
      </c>
      <c r="BJ40" s="309">
        <f t="shared" si="4"/>
        <v>0</v>
      </c>
      <c r="BK40" s="309">
        <f t="shared" si="5"/>
        <v>0</v>
      </c>
      <c r="BL40" s="25">
        <f t="shared" si="6"/>
        <v>-6.6596479538461519</v>
      </c>
      <c r="BM40" s="309">
        <f t="shared" si="7"/>
        <v>0</v>
      </c>
      <c r="BN40" s="317">
        <f t="shared" si="8"/>
        <v>0</v>
      </c>
      <c r="BO40" s="415"/>
      <c r="BP40" s="26"/>
      <c r="BQ40" s="26"/>
      <c r="BR40" s="304"/>
      <c r="BS40" s="26"/>
      <c r="BT40" s="26">
        <f t="shared" si="12"/>
        <v>0.80193099999999995</v>
      </c>
      <c r="BU40" s="309">
        <v>2000</v>
      </c>
      <c r="BV40" s="26">
        <f t="shared" si="13"/>
        <v>-12.673874899999999</v>
      </c>
      <c r="BW40" s="309">
        <v>2009</v>
      </c>
      <c r="BX40" s="5"/>
      <c r="BY40" s="5"/>
      <c r="BZ40" s="5"/>
      <c r="CA40" s="5"/>
      <c r="CB40" s="298"/>
      <c r="CC40" s="5"/>
      <c r="CD40" s="5"/>
      <c r="CE40" s="5"/>
      <c r="CF40" s="5"/>
      <c r="CG40" s="5"/>
      <c r="CH40" s="5"/>
      <c r="CI40" s="3"/>
    </row>
    <row r="41" spans="1:87" ht="33" customHeight="1" thickTop="1">
      <c r="C41" s="672" t="s">
        <v>353</v>
      </c>
      <c r="D41" s="672"/>
      <c r="E41" s="672"/>
      <c r="F41" s="672"/>
      <c r="G41" s="672"/>
      <c r="H41" s="672"/>
      <c r="I41" s="672"/>
      <c r="J41" s="672"/>
      <c r="K41" s="672"/>
      <c r="L41" s="672"/>
      <c r="M41" s="672"/>
      <c r="N41" s="672"/>
      <c r="O41" s="672"/>
      <c r="P41" s="672"/>
      <c r="Q41" s="672"/>
      <c r="R41" s="672"/>
      <c r="S41" s="672"/>
      <c r="T41" s="672"/>
      <c r="U41" s="672"/>
      <c r="V41" s="672"/>
      <c r="W41" s="672"/>
      <c r="X41" s="672"/>
      <c r="Y41" s="672"/>
      <c r="Z41" s="672"/>
      <c r="AA41" s="672"/>
      <c r="AB41" s="672"/>
      <c r="AC41" s="672"/>
      <c r="AD41" s="672"/>
      <c r="AE41" s="672"/>
      <c r="AF41" s="672"/>
      <c r="AG41" s="672"/>
      <c r="AH41" s="672"/>
      <c r="AI41" s="672"/>
      <c r="AJ41" s="672"/>
      <c r="AK41" s="672"/>
      <c r="AL41" s="672"/>
      <c r="AM41" s="672"/>
      <c r="AN41" s="672"/>
      <c r="AO41" s="672"/>
      <c r="AP41" s="672"/>
      <c r="AQ41" s="672"/>
      <c r="AR41" s="672"/>
      <c r="AS41" s="672"/>
      <c r="AT41" s="672"/>
      <c r="AU41" s="672"/>
      <c r="AV41" s="672"/>
      <c r="AW41" s="672"/>
      <c r="AX41" s="672"/>
      <c r="AY41" s="672"/>
      <c r="AZ41" s="672"/>
      <c r="BA41" s="672"/>
      <c r="BB41" s="672"/>
      <c r="BC41" s="672"/>
      <c r="BD41" s="672"/>
      <c r="BE41" s="672"/>
      <c r="BF41" s="672"/>
      <c r="BG41" s="672"/>
      <c r="BH41" s="673"/>
      <c r="BI41" s="673"/>
      <c r="BJ41" s="673"/>
      <c r="BK41" s="673"/>
      <c r="BL41" s="673"/>
      <c r="BM41" s="673"/>
      <c r="BN41" s="673"/>
      <c r="BO41" s="673"/>
      <c r="BP41" s="673"/>
      <c r="BQ41" s="673"/>
      <c r="BR41" s="673"/>
      <c r="BS41" s="673"/>
      <c r="BT41" s="673"/>
      <c r="BU41" s="673"/>
      <c r="BV41" s="673"/>
      <c r="BW41" s="673"/>
      <c r="BX41" s="673"/>
      <c r="BY41" s="673"/>
      <c r="BZ41" s="673"/>
      <c r="CA41" s="673"/>
      <c r="CB41" s="673"/>
      <c r="CC41" s="673"/>
      <c r="CD41" s="673"/>
      <c r="CE41" s="673"/>
      <c r="CF41" s="673"/>
      <c r="CG41" s="673"/>
      <c r="CH41" s="673"/>
      <c r="CI41" s="2"/>
    </row>
    <row r="42" spans="1:87" ht="33" customHeight="1">
      <c r="C42" s="322" t="s">
        <v>370</v>
      </c>
      <c r="D42" s="326">
        <f>COUNTIF(D9:D27,"&lt;-3.05")</f>
        <v>0</v>
      </c>
      <c r="E42" s="326">
        <f t="shared" ref="E42:Y42" si="14">COUNTIF(E9:E27,"&lt;-3.05")</f>
        <v>0</v>
      </c>
      <c r="F42" s="326">
        <f t="shared" si="14"/>
        <v>0</v>
      </c>
      <c r="G42" s="326">
        <f t="shared" si="14"/>
        <v>0</v>
      </c>
      <c r="H42" s="326">
        <f t="shared" si="14"/>
        <v>0</v>
      </c>
      <c r="I42" s="326">
        <f t="shared" si="14"/>
        <v>0</v>
      </c>
      <c r="J42" s="326">
        <f t="shared" si="14"/>
        <v>0</v>
      </c>
      <c r="K42" s="326">
        <f t="shared" si="14"/>
        <v>0</v>
      </c>
      <c r="L42" s="326">
        <f t="shared" si="14"/>
        <v>0</v>
      </c>
      <c r="M42" s="326">
        <f t="shared" si="14"/>
        <v>0</v>
      </c>
      <c r="N42" s="326">
        <f t="shared" si="14"/>
        <v>0</v>
      </c>
      <c r="O42" s="326">
        <f t="shared" si="14"/>
        <v>0</v>
      </c>
      <c r="P42" s="326">
        <f t="shared" si="14"/>
        <v>0</v>
      </c>
      <c r="Q42" s="326">
        <f t="shared" si="14"/>
        <v>0</v>
      </c>
      <c r="R42" s="326">
        <f t="shared" si="14"/>
        <v>0</v>
      </c>
      <c r="S42" s="326">
        <f t="shared" si="14"/>
        <v>0</v>
      </c>
      <c r="T42" s="326">
        <f t="shared" si="14"/>
        <v>0</v>
      </c>
      <c r="U42" s="326">
        <f t="shared" si="14"/>
        <v>0</v>
      </c>
      <c r="V42" s="326">
        <f t="shared" si="14"/>
        <v>0</v>
      </c>
      <c r="W42" s="326">
        <f t="shared" si="14"/>
        <v>0</v>
      </c>
      <c r="X42" s="326">
        <f t="shared" si="14"/>
        <v>0</v>
      </c>
      <c r="Y42" s="326">
        <f t="shared" si="14"/>
        <v>0</v>
      </c>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23"/>
      <c r="BN42" s="223"/>
      <c r="BO42" s="223"/>
      <c r="BP42" s="223"/>
      <c r="BQ42" s="223"/>
      <c r="BR42" s="223"/>
      <c r="BS42" s="223"/>
      <c r="BT42" s="223"/>
      <c r="BU42" s="223"/>
      <c r="BV42" s="223"/>
      <c r="BW42" s="223"/>
      <c r="BX42" s="223"/>
      <c r="BY42" s="223"/>
      <c r="BZ42" s="223"/>
      <c r="CA42" s="223"/>
      <c r="CB42" s="223"/>
      <c r="CC42" s="223"/>
      <c r="CD42" s="223"/>
      <c r="CE42" s="223"/>
      <c r="CF42" s="223"/>
      <c r="CG42" s="223"/>
      <c r="CH42" s="223"/>
      <c r="CI42" s="2"/>
    </row>
    <row r="43" spans="1:87" ht="36" customHeight="1" thickBot="1">
      <c r="C43" s="327" t="s">
        <v>371</v>
      </c>
      <c r="D43" s="328">
        <f>COUNTIF(D9:D27:D29:D37,"&lt;-3.05")</f>
        <v>0</v>
      </c>
      <c r="E43" s="328">
        <f t="shared" ref="E43:Y43" si="15">COUNTIF(E9:E37,"&lt;-3.05")</f>
        <v>0</v>
      </c>
      <c r="F43" s="328">
        <f t="shared" si="15"/>
        <v>0</v>
      </c>
      <c r="G43" s="328">
        <f t="shared" si="15"/>
        <v>0</v>
      </c>
      <c r="H43" s="328">
        <f t="shared" si="15"/>
        <v>0</v>
      </c>
      <c r="I43" s="328">
        <f t="shared" si="15"/>
        <v>0</v>
      </c>
      <c r="J43" s="328">
        <f t="shared" si="15"/>
        <v>0</v>
      </c>
      <c r="K43" s="328">
        <f t="shared" si="15"/>
        <v>0</v>
      </c>
      <c r="L43" s="328">
        <f t="shared" si="15"/>
        <v>0</v>
      </c>
      <c r="M43" s="328">
        <f t="shared" si="15"/>
        <v>0</v>
      </c>
      <c r="N43" s="328">
        <f t="shared" si="15"/>
        <v>0</v>
      </c>
      <c r="O43" s="328">
        <f t="shared" si="15"/>
        <v>0</v>
      </c>
      <c r="P43" s="328">
        <f t="shared" si="15"/>
        <v>0</v>
      </c>
      <c r="Q43" s="328">
        <f t="shared" si="15"/>
        <v>0</v>
      </c>
      <c r="R43" s="328">
        <f t="shared" si="15"/>
        <v>0</v>
      </c>
      <c r="S43" s="328">
        <f t="shared" si="15"/>
        <v>0</v>
      </c>
      <c r="T43" s="328">
        <f t="shared" si="15"/>
        <v>0</v>
      </c>
      <c r="U43" s="328">
        <f t="shared" si="15"/>
        <v>0</v>
      </c>
      <c r="V43" s="328">
        <f t="shared" si="15"/>
        <v>0</v>
      </c>
      <c r="W43" s="328">
        <f t="shared" si="15"/>
        <v>0</v>
      </c>
      <c r="X43" s="328">
        <f t="shared" si="15"/>
        <v>0</v>
      </c>
      <c r="Y43" s="328">
        <f t="shared" si="15"/>
        <v>0</v>
      </c>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23"/>
      <c r="BN43" s="223"/>
      <c r="BO43" s="223"/>
      <c r="BP43" s="223"/>
      <c r="BQ43" s="223"/>
      <c r="BR43" s="223"/>
      <c r="BS43" s="223"/>
      <c r="BT43" s="223"/>
      <c r="BU43" s="223"/>
      <c r="BV43" s="223"/>
      <c r="BW43" s="223"/>
      <c r="BX43" s="223"/>
      <c r="BY43" s="223"/>
      <c r="BZ43" s="223"/>
      <c r="CA43" s="223"/>
      <c r="CB43" s="223"/>
      <c r="CC43" s="223"/>
      <c r="CD43" s="223"/>
      <c r="CE43" s="223"/>
      <c r="CF43" s="223"/>
      <c r="CG43" s="223"/>
      <c r="CH43" s="223"/>
      <c r="CI43" s="2"/>
    </row>
    <row r="44" spans="1:87" s="3" customFormat="1" ht="12" customHeight="1" thickTop="1">
      <c r="A44" s="197"/>
      <c r="B44" s="197"/>
      <c r="BR44" s="42"/>
    </row>
    <row r="45" spans="1:87" ht="23.25" customHeight="1" thickBot="1">
      <c r="C45" s="4" t="s">
        <v>107</v>
      </c>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41"/>
      <c r="BS45" s="2"/>
      <c r="BT45" s="2"/>
      <c r="BU45" s="2"/>
      <c r="BV45" s="2"/>
      <c r="BW45" s="2"/>
      <c r="BX45" s="2"/>
      <c r="BY45" s="2"/>
      <c r="BZ45" s="2"/>
      <c r="CA45" s="2"/>
      <c r="CB45" s="2"/>
      <c r="CC45" s="2"/>
      <c r="CD45" s="2"/>
      <c r="CE45" s="2"/>
      <c r="CF45" s="2"/>
      <c r="CG45" s="2"/>
      <c r="CH45" s="2"/>
      <c r="CI45" s="2"/>
    </row>
    <row r="46" spans="1:87" ht="31.5" customHeight="1" thickTop="1">
      <c r="A46" s="197"/>
      <c r="B46" s="197"/>
      <c r="C46" s="56"/>
      <c r="D46" s="678" t="str">
        <f>D6</f>
        <v>European Commission's 
Spring 2018 economic forecast</v>
      </c>
      <c r="E46" s="681"/>
      <c r="F46" s="681"/>
      <c r="G46" s="681"/>
      <c r="H46" s="681"/>
      <c r="I46" s="681"/>
      <c r="J46" s="681"/>
      <c r="K46" s="681"/>
      <c r="L46" s="681"/>
      <c r="M46" s="681"/>
      <c r="N46" s="681"/>
      <c r="O46" s="681"/>
      <c r="P46" s="681"/>
      <c r="Q46" s="681"/>
      <c r="R46" s="681"/>
      <c r="S46" s="681"/>
      <c r="T46" s="681"/>
      <c r="U46" s="681"/>
      <c r="V46" s="681"/>
      <c r="W46" s="681"/>
      <c r="X46" s="681"/>
      <c r="Y46" s="682"/>
      <c r="Z46" s="30"/>
      <c r="AA46" s="674" t="str">
        <f>AA6</f>
        <v>European Commission's 
Autumn 2016 economic forecast</v>
      </c>
      <c r="AB46" s="675"/>
      <c r="AC46" s="675"/>
      <c r="AD46" s="675"/>
      <c r="AE46" s="675"/>
      <c r="AF46" s="675"/>
      <c r="AG46" s="675"/>
      <c r="AH46" s="676"/>
      <c r="AI46" s="30"/>
      <c r="AJ46" s="666" t="str">
        <f>AJ6</f>
        <v>ESCB June 2017 BMPE</v>
      </c>
      <c r="AK46" s="667"/>
      <c r="AL46" s="667"/>
      <c r="AM46" s="667"/>
      <c r="AN46" s="667"/>
      <c r="AO46" s="667"/>
      <c r="AP46" s="667"/>
      <c r="AQ46" s="668"/>
      <c r="AR46" s="30"/>
      <c r="AS46" s="674" t="str">
        <f>AS6</f>
        <v>ESCB December 2017 BMPE</v>
      </c>
      <c r="AT46" s="675"/>
      <c r="AU46" s="675"/>
      <c r="AV46" s="675"/>
      <c r="AW46" s="675"/>
      <c r="AX46" s="675"/>
      <c r="AY46" s="677"/>
      <c r="AZ46" s="31"/>
      <c r="BA46" s="669" t="str">
        <f>BA6</f>
        <v>2017 Stability program
 (Spring 2017)</v>
      </c>
      <c r="BB46" s="670"/>
      <c r="BC46" s="670"/>
      <c r="BD46" s="670"/>
      <c r="BE46" s="670"/>
      <c r="BF46" s="671"/>
      <c r="BG46" s="7"/>
      <c r="BH46" s="299"/>
      <c r="BI46" s="299"/>
      <c r="BJ46" s="683"/>
      <c r="BK46" s="683"/>
      <c r="BL46" s="683"/>
      <c r="BM46" s="683"/>
      <c r="BN46" s="683"/>
      <c r="BO46" s="683"/>
      <c r="BP46" s="683"/>
      <c r="BQ46" s="683"/>
      <c r="BR46" s="299"/>
      <c r="BS46" s="683"/>
      <c r="BT46" s="683"/>
      <c r="BU46" s="683"/>
      <c r="BV46" s="683"/>
      <c r="BW46" s="683"/>
      <c r="BX46" s="683"/>
      <c r="BY46" s="683"/>
      <c r="BZ46" s="683"/>
      <c r="CA46" s="683"/>
      <c r="CB46" s="299"/>
      <c r="CC46" s="683"/>
      <c r="CD46" s="683"/>
      <c r="CE46" s="683"/>
      <c r="CF46" s="683"/>
      <c r="CG46" s="683"/>
      <c r="CH46" s="683"/>
      <c r="CI46" s="3"/>
    </row>
    <row r="47" spans="1:87" ht="12" customHeight="1">
      <c r="A47" s="216"/>
      <c r="B47" s="216"/>
      <c r="C47" s="57"/>
      <c r="D47" s="255">
        <v>1997</v>
      </c>
      <c r="E47" s="255">
        <v>1998</v>
      </c>
      <c r="F47" s="255">
        <v>1999</v>
      </c>
      <c r="G47" s="255">
        <v>2000</v>
      </c>
      <c r="H47" s="255">
        <v>2001</v>
      </c>
      <c r="I47" s="255">
        <v>2002</v>
      </c>
      <c r="J47" s="255">
        <v>2003</v>
      </c>
      <c r="K47" s="255">
        <v>2004</v>
      </c>
      <c r="L47" s="255">
        <v>2005</v>
      </c>
      <c r="M47" s="255">
        <v>2006</v>
      </c>
      <c r="N47" s="255">
        <v>2007</v>
      </c>
      <c r="O47" s="255">
        <v>2008</v>
      </c>
      <c r="P47" s="255">
        <v>2009</v>
      </c>
      <c r="Q47" s="255">
        <v>2010</v>
      </c>
      <c r="R47" s="256">
        <f>R$8</f>
        <v>2011</v>
      </c>
      <c r="S47" s="257">
        <f t="shared" ref="S47:AY47" si="16">S$8</f>
        <v>2012</v>
      </c>
      <c r="T47" s="257">
        <f t="shared" si="16"/>
        <v>2013</v>
      </c>
      <c r="U47" s="257">
        <f t="shared" si="16"/>
        <v>2014</v>
      </c>
      <c r="V47" s="257">
        <f t="shared" si="16"/>
        <v>2015</v>
      </c>
      <c r="W47" s="257">
        <f t="shared" si="16"/>
        <v>2016</v>
      </c>
      <c r="X47" s="257">
        <f t="shared" si="16"/>
        <v>2017</v>
      </c>
      <c r="Y47" s="257">
        <f t="shared" si="16"/>
        <v>2018</v>
      </c>
      <c r="Z47" s="6"/>
      <c r="AA47" s="6">
        <f t="shared" si="16"/>
        <v>2011</v>
      </c>
      <c r="AB47" s="6">
        <f t="shared" si="16"/>
        <v>2012</v>
      </c>
      <c r="AC47" s="6">
        <f t="shared" si="16"/>
        <v>2013</v>
      </c>
      <c r="AD47" s="6">
        <f t="shared" si="16"/>
        <v>2014</v>
      </c>
      <c r="AE47" s="6">
        <f t="shared" si="16"/>
        <v>2015</v>
      </c>
      <c r="AF47" s="6">
        <f t="shared" si="16"/>
        <v>2016</v>
      </c>
      <c r="AG47" s="6"/>
      <c r="AH47" s="6">
        <f t="shared" si="16"/>
        <v>2018</v>
      </c>
      <c r="AI47" s="6"/>
      <c r="AJ47" s="6">
        <f t="shared" si="16"/>
        <v>2012</v>
      </c>
      <c r="AK47" s="6">
        <f t="shared" si="16"/>
        <v>2013</v>
      </c>
      <c r="AL47" s="6">
        <f t="shared" si="16"/>
        <v>2014</v>
      </c>
      <c r="AM47" s="6">
        <f t="shared" si="16"/>
        <v>2015</v>
      </c>
      <c r="AN47" s="6">
        <f t="shared" si="16"/>
        <v>2016</v>
      </c>
      <c r="AO47" s="6">
        <f t="shared" si="16"/>
        <v>2017</v>
      </c>
      <c r="AP47" s="6">
        <f t="shared" si="16"/>
        <v>2018</v>
      </c>
      <c r="AQ47" s="6">
        <f t="shared" si="16"/>
        <v>2019</v>
      </c>
      <c r="AR47" s="6"/>
      <c r="AS47" s="6">
        <f t="shared" si="16"/>
        <v>2012</v>
      </c>
      <c r="AT47" s="6">
        <f t="shared" si="16"/>
        <v>2013</v>
      </c>
      <c r="AU47" s="6">
        <f t="shared" si="16"/>
        <v>2014</v>
      </c>
      <c r="AV47" s="6">
        <f t="shared" si="16"/>
        <v>2015</v>
      </c>
      <c r="AW47" s="6">
        <f t="shared" si="16"/>
        <v>2016</v>
      </c>
      <c r="AX47" s="6">
        <f t="shared" si="16"/>
        <v>2017</v>
      </c>
      <c r="AY47" s="6">
        <f t="shared" si="16"/>
        <v>2018</v>
      </c>
      <c r="AZ47" s="43"/>
      <c r="BA47" s="19">
        <f t="shared" ref="BA47:BF47" si="17">BA8</f>
        <v>2016</v>
      </c>
      <c r="BB47" s="6">
        <f t="shared" si="17"/>
        <v>2017</v>
      </c>
      <c r="BC47" s="6">
        <f t="shared" si="17"/>
        <v>2018</v>
      </c>
      <c r="BD47" s="6">
        <f t="shared" si="17"/>
        <v>2019</v>
      </c>
      <c r="BE47" s="6">
        <f t="shared" si="17"/>
        <v>2020</v>
      </c>
      <c r="BF47" s="32">
        <f t="shared" si="17"/>
        <v>2021</v>
      </c>
      <c r="BG47" s="6"/>
      <c r="BH47" s="300"/>
      <c r="BI47" s="300"/>
      <c r="BJ47" s="388"/>
      <c r="BK47" s="300"/>
      <c r="BL47" s="300"/>
      <c r="BM47" s="300"/>
      <c r="BN47" s="300"/>
      <c r="BO47" s="300"/>
      <c r="BP47" s="300"/>
      <c r="BQ47" s="300"/>
      <c r="BR47" s="301"/>
      <c r="BS47" s="300"/>
      <c r="BT47" s="300"/>
      <c r="BU47" s="300"/>
      <c r="BV47" s="300"/>
      <c r="BW47" s="300"/>
      <c r="BX47" s="300"/>
      <c r="BY47" s="300"/>
      <c r="BZ47" s="300"/>
      <c r="CA47" s="300"/>
      <c r="CB47" s="300"/>
      <c r="CC47" s="300"/>
      <c r="CD47" s="300"/>
      <c r="CE47" s="300"/>
      <c r="CF47" s="300"/>
      <c r="CG47" s="300"/>
      <c r="CH47" s="300"/>
      <c r="CI47" s="3"/>
    </row>
    <row r="48" spans="1:87" ht="12" customHeight="1">
      <c r="A48" s="217"/>
      <c r="B48" s="218"/>
      <c r="C48" s="12" t="s">
        <v>8</v>
      </c>
      <c r="D48" s="269">
        <v>123.20582450000001</v>
      </c>
      <c r="E48" s="258">
        <v>118.1965426</v>
      </c>
      <c r="F48" s="258">
        <v>114.41660589999999</v>
      </c>
      <c r="G48" s="258">
        <v>108.7707477</v>
      </c>
      <c r="H48" s="258">
        <v>107.59310790000001</v>
      </c>
      <c r="I48" s="258">
        <v>104.7126662</v>
      </c>
      <c r="J48" s="258">
        <v>101.1150365</v>
      </c>
      <c r="K48" s="258">
        <v>96.524799200000004</v>
      </c>
      <c r="L48" s="258">
        <v>94.678387900000004</v>
      </c>
      <c r="M48" s="258">
        <v>91.050354499999997</v>
      </c>
      <c r="N48" s="258">
        <v>87.028465800000006</v>
      </c>
      <c r="O48" s="258">
        <v>92.533056700000003</v>
      </c>
      <c r="P48" s="258">
        <v>99.538363700000005</v>
      </c>
      <c r="Q48" s="258">
        <v>99.721309599999998</v>
      </c>
      <c r="R48" s="259">
        <v>102.59338870000001</v>
      </c>
      <c r="S48" s="260">
        <v>104.3336505</v>
      </c>
      <c r="T48" s="260">
        <v>105.4527224</v>
      </c>
      <c r="U48" s="260">
        <v>106.95355499999999</v>
      </c>
      <c r="V48" s="260">
        <v>106.06116609999999</v>
      </c>
      <c r="W48" s="260">
        <v>105.9360882</v>
      </c>
      <c r="X48" s="260">
        <v>103.1211502</v>
      </c>
      <c r="Y48" s="261">
        <v>101.5483825</v>
      </c>
      <c r="Z48" s="33" t="e">
        <v>#NAME?</v>
      </c>
      <c r="AA48" s="20">
        <v>102.3369962</v>
      </c>
      <c r="AB48" s="8">
        <v>104.09140499999999</v>
      </c>
      <c r="AC48" s="8">
        <v>105.42794619999999</v>
      </c>
      <c r="AD48" s="8">
        <v>106.4513283</v>
      </c>
      <c r="AE48" s="8">
        <v>105.76132389999999</v>
      </c>
      <c r="AF48" s="8">
        <v>106.9611148</v>
      </c>
      <c r="AG48" s="8">
        <v>107.0605195</v>
      </c>
      <c r="AH48" s="15">
        <v>106.4498858</v>
      </c>
      <c r="AI48" s="33" t="e">
        <v>#NAME?</v>
      </c>
      <c r="AJ48" s="20"/>
      <c r="AK48" s="8"/>
      <c r="AL48" s="8"/>
      <c r="AM48" s="8"/>
      <c r="AN48" s="8"/>
      <c r="AO48" s="8"/>
      <c r="AP48" s="8"/>
      <c r="AQ48" s="47"/>
      <c r="AR48" s="33" t="e">
        <v>#NAME?</v>
      </c>
      <c r="AS48" s="20"/>
      <c r="AT48" s="8"/>
      <c r="AU48" s="8"/>
      <c r="AV48" s="8"/>
      <c r="AW48" s="8"/>
      <c r="AX48" s="8"/>
      <c r="AY48" s="15"/>
      <c r="AZ48" s="33" t="e">
        <v>#NAME?</v>
      </c>
      <c r="BA48" s="20"/>
      <c r="BB48" s="8"/>
      <c r="BC48" s="8"/>
      <c r="BD48" s="8"/>
      <c r="BE48" s="8"/>
      <c r="BF48" s="47"/>
      <c r="BG48" s="64" t="e">
        <v>#NAME?</v>
      </c>
      <c r="BH48" s="387"/>
      <c r="BI48" s="387"/>
      <c r="BJ48" s="5"/>
      <c r="BK48" s="5"/>
      <c r="BL48" s="5"/>
      <c r="BM48" s="5"/>
      <c r="BN48" s="5"/>
      <c r="BO48" s="5"/>
      <c r="BP48" s="5"/>
      <c r="BQ48" s="5"/>
      <c r="BR48" s="298"/>
      <c r="BS48" s="5"/>
      <c r="BT48" s="5"/>
      <c r="BU48" s="5"/>
      <c r="BV48" s="5"/>
      <c r="BW48" s="5"/>
      <c r="BX48" s="5"/>
      <c r="BY48" s="5"/>
      <c r="BZ48" s="5"/>
      <c r="CA48" s="5"/>
      <c r="CB48" s="298"/>
      <c r="CC48" s="5"/>
      <c r="CD48" s="5"/>
      <c r="CE48" s="5"/>
      <c r="CF48" s="5"/>
      <c r="CG48" s="5"/>
      <c r="CH48" s="5"/>
      <c r="CI48" s="3"/>
    </row>
    <row r="49" spans="1:87" ht="12" customHeight="1">
      <c r="A49" s="217"/>
      <c r="B49" s="218"/>
      <c r="C49" s="13" t="s">
        <v>70</v>
      </c>
      <c r="D49" s="270">
        <v>58.688870399999999</v>
      </c>
      <c r="E49" s="258">
        <v>59.422548499999998</v>
      </c>
      <c r="F49" s="258">
        <v>59.9825704</v>
      </c>
      <c r="G49" s="258">
        <v>58.861175199999998</v>
      </c>
      <c r="H49" s="258">
        <v>57.744753099999997</v>
      </c>
      <c r="I49" s="258">
        <v>59.405827199999997</v>
      </c>
      <c r="J49" s="258">
        <v>63.072546899999999</v>
      </c>
      <c r="K49" s="258">
        <v>64.765834900000002</v>
      </c>
      <c r="L49" s="258">
        <v>66.992341999999994</v>
      </c>
      <c r="M49" s="258">
        <v>66.492593799999995</v>
      </c>
      <c r="N49" s="258">
        <v>63.663731499999997</v>
      </c>
      <c r="O49" s="258">
        <v>65.152396400000001</v>
      </c>
      <c r="P49" s="258">
        <v>72.580519300000006</v>
      </c>
      <c r="Q49" s="258">
        <v>80.945985800000003</v>
      </c>
      <c r="R49" s="259">
        <v>78.616524600000005</v>
      </c>
      <c r="S49" s="259">
        <v>79.844068399999998</v>
      </c>
      <c r="T49" s="259">
        <v>77.505661200000006</v>
      </c>
      <c r="U49" s="259">
        <v>74.749401300000002</v>
      </c>
      <c r="V49" s="259">
        <v>71.0257486</v>
      </c>
      <c r="W49" s="259">
        <v>68.239156100000002</v>
      </c>
      <c r="X49" s="259">
        <v>64.125610600000002</v>
      </c>
      <c r="Y49" s="262">
        <v>60.156475800000003</v>
      </c>
      <c r="Z49" s="34" t="e">
        <v>#NAME?</v>
      </c>
      <c r="AA49" s="21">
        <v>78.310685800000002</v>
      </c>
      <c r="AB49" s="5">
        <v>79.923822700000002</v>
      </c>
      <c r="AC49" s="5">
        <v>77.458133399999994</v>
      </c>
      <c r="AD49" s="5">
        <v>74.853744899999995</v>
      </c>
      <c r="AE49" s="5">
        <v>71.150928699999994</v>
      </c>
      <c r="AF49" s="5">
        <v>68.147512000000006</v>
      </c>
      <c r="AG49" s="5">
        <v>65.692887900000002</v>
      </c>
      <c r="AH49" s="16">
        <v>63.130679299999997</v>
      </c>
      <c r="AI49" s="34" t="e">
        <v>#NAME?</v>
      </c>
      <c r="AJ49" s="21"/>
      <c r="AK49" s="5"/>
      <c r="AL49" s="5"/>
      <c r="AM49" s="5"/>
      <c r="AN49" s="5"/>
      <c r="AO49" s="5"/>
      <c r="AP49" s="5"/>
      <c r="AQ49" s="48"/>
      <c r="AR49" s="34" t="e">
        <v>#NAME?</v>
      </c>
      <c r="AS49" s="21"/>
      <c r="AT49" s="5"/>
      <c r="AU49" s="5"/>
      <c r="AV49" s="5"/>
      <c r="AW49" s="5"/>
      <c r="AX49" s="5"/>
      <c r="AY49" s="16"/>
      <c r="AZ49" s="33" t="e">
        <v>#NAME?</v>
      </c>
      <c r="BA49" s="21"/>
      <c r="BB49" s="5"/>
      <c r="BC49" s="5"/>
      <c r="BD49" s="5"/>
      <c r="BE49" s="5"/>
      <c r="BF49" s="48"/>
      <c r="BG49" s="64" t="e">
        <v>#NAME?</v>
      </c>
      <c r="BH49" s="387"/>
      <c r="BI49" s="387"/>
      <c r="BJ49" s="5"/>
      <c r="BK49" s="5"/>
      <c r="BL49" s="5"/>
      <c r="BM49" s="5"/>
      <c r="BN49" s="5"/>
      <c r="BO49" s="5"/>
      <c r="BP49" s="5"/>
      <c r="BQ49" s="5"/>
      <c r="BR49" s="298"/>
      <c r="BS49" s="5"/>
      <c r="BT49" s="5"/>
      <c r="BU49" s="5"/>
      <c r="BV49" s="5"/>
      <c r="BW49" s="5"/>
      <c r="BX49" s="5"/>
      <c r="BY49" s="5"/>
      <c r="BZ49" s="5"/>
      <c r="CA49" s="5"/>
      <c r="CB49" s="298"/>
      <c r="CC49" s="5"/>
      <c r="CD49" s="5"/>
      <c r="CE49" s="5"/>
      <c r="CF49" s="5"/>
      <c r="CG49" s="5"/>
      <c r="CH49" s="5"/>
      <c r="CI49" s="3"/>
    </row>
    <row r="50" spans="1:87" ht="12" customHeight="1">
      <c r="A50" s="217"/>
      <c r="B50" s="218"/>
      <c r="C50" s="13" t="s">
        <v>90</v>
      </c>
      <c r="D50" s="270">
        <v>6.9947961999999997</v>
      </c>
      <c r="E50" s="258">
        <v>5.9870633</v>
      </c>
      <c r="F50" s="258">
        <v>6.4699648999999999</v>
      </c>
      <c r="G50" s="258">
        <v>5.1144347000000003</v>
      </c>
      <c r="H50" s="258">
        <v>4.7789896000000001</v>
      </c>
      <c r="I50" s="258">
        <v>5.6973130000000003</v>
      </c>
      <c r="J50" s="258">
        <v>5.6229962999999996</v>
      </c>
      <c r="K50" s="258">
        <v>5.0619820000000004</v>
      </c>
      <c r="L50" s="258">
        <v>4.5488043999999999</v>
      </c>
      <c r="M50" s="258">
        <v>4.4040287999999999</v>
      </c>
      <c r="N50" s="258">
        <v>3.6635808999999999</v>
      </c>
      <c r="O50" s="258">
        <v>4.4868189000000003</v>
      </c>
      <c r="P50" s="258">
        <v>7.0381016000000001</v>
      </c>
      <c r="Q50" s="258">
        <v>6.5531752000000001</v>
      </c>
      <c r="R50" s="259">
        <v>6.0662494000000002</v>
      </c>
      <c r="S50" s="259">
        <v>9.7324266000000001</v>
      </c>
      <c r="T50" s="259">
        <v>10.1609526</v>
      </c>
      <c r="U50" s="259">
        <v>10.666639699999999</v>
      </c>
      <c r="V50" s="259">
        <v>10.0011303</v>
      </c>
      <c r="W50" s="259">
        <v>9.4168724000000008</v>
      </c>
      <c r="X50" s="259">
        <v>8.9795368</v>
      </c>
      <c r="Y50" s="262">
        <v>8.7808750999999994</v>
      </c>
      <c r="Z50" s="34" t="e">
        <v>#NAME?</v>
      </c>
      <c r="AA50" s="21">
        <v>5.9132581999999996</v>
      </c>
      <c r="AB50" s="5">
        <v>9.7329787000000003</v>
      </c>
      <c r="AC50" s="5">
        <v>10.1836412</v>
      </c>
      <c r="AD50" s="5">
        <v>10.670958499999999</v>
      </c>
      <c r="AE50" s="5">
        <v>10.0519956</v>
      </c>
      <c r="AF50" s="5">
        <v>9.3867148999999994</v>
      </c>
      <c r="AG50" s="5">
        <v>9.5343996000000004</v>
      </c>
      <c r="AH50" s="16">
        <v>9.4282093000000007</v>
      </c>
      <c r="AI50" s="34" t="e">
        <v>#NAME?</v>
      </c>
      <c r="AJ50" s="21"/>
      <c r="AK50" s="5"/>
      <c r="AL50" s="5"/>
      <c r="AM50" s="5"/>
      <c r="AN50" s="5"/>
      <c r="AO50" s="5"/>
      <c r="AP50" s="5"/>
      <c r="AQ50" s="48"/>
      <c r="AR50" s="34" t="e">
        <v>#NAME?</v>
      </c>
      <c r="AS50" s="21"/>
      <c r="AT50" s="5"/>
      <c r="AU50" s="5"/>
      <c r="AV50" s="5"/>
      <c r="AW50" s="5"/>
      <c r="AX50" s="5"/>
      <c r="AY50" s="16"/>
      <c r="AZ50" s="33" t="e">
        <v>#NAME?</v>
      </c>
      <c r="BA50" s="21"/>
      <c r="BB50" s="5"/>
      <c r="BC50" s="5"/>
      <c r="BD50" s="5"/>
      <c r="BE50" s="5"/>
      <c r="BF50" s="48"/>
      <c r="BG50" s="64" t="e">
        <v>#NAME?</v>
      </c>
      <c r="BH50" s="387"/>
      <c r="BI50" s="387"/>
      <c r="BJ50" s="5"/>
      <c r="BK50" s="5"/>
      <c r="BL50" s="5"/>
      <c r="BM50" s="5"/>
      <c r="BN50" s="5"/>
      <c r="BO50" s="5"/>
      <c r="BP50" s="5"/>
      <c r="BQ50" s="5"/>
      <c r="BR50" s="298"/>
      <c r="BS50" s="5"/>
      <c r="BT50" s="5"/>
      <c r="BU50" s="5"/>
      <c r="BV50" s="5"/>
      <c r="BW50" s="5"/>
      <c r="BX50" s="5"/>
      <c r="BY50" s="5"/>
      <c r="BZ50" s="5"/>
      <c r="CA50" s="5"/>
      <c r="CB50" s="298"/>
      <c r="CC50" s="5"/>
      <c r="CD50" s="5"/>
      <c r="CE50" s="5"/>
      <c r="CF50" s="5"/>
      <c r="CG50" s="5"/>
      <c r="CH50" s="5"/>
      <c r="CI50" s="3"/>
    </row>
    <row r="51" spans="1:87" ht="12" customHeight="1">
      <c r="A51" s="217"/>
      <c r="B51" s="218"/>
      <c r="C51" s="13" t="s">
        <v>71</v>
      </c>
      <c r="D51" s="270">
        <v>61.600416699999997</v>
      </c>
      <c r="E51" s="258">
        <v>51.480993400000003</v>
      </c>
      <c r="F51" s="258">
        <v>46.649951799999997</v>
      </c>
      <c r="G51" s="258">
        <v>36.071020599999997</v>
      </c>
      <c r="H51" s="258">
        <v>33.2283671</v>
      </c>
      <c r="I51" s="258">
        <v>30.553185500000001</v>
      </c>
      <c r="J51" s="258">
        <v>29.9237115</v>
      </c>
      <c r="K51" s="258">
        <v>28.214994699999998</v>
      </c>
      <c r="L51" s="258">
        <v>26.076592300000002</v>
      </c>
      <c r="M51" s="258">
        <v>23.618076299999998</v>
      </c>
      <c r="N51" s="258">
        <v>23.908399599999999</v>
      </c>
      <c r="O51" s="258">
        <v>42.405844799999997</v>
      </c>
      <c r="P51" s="258">
        <v>61.543914100000002</v>
      </c>
      <c r="Q51" s="258">
        <v>86.062950799999996</v>
      </c>
      <c r="R51" s="259">
        <v>110.34429369999999</v>
      </c>
      <c r="S51" s="259">
        <v>119.6253351</v>
      </c>
      <c r="T51" s="259">
        <v>119.4342231</v>
      </c>
      <c r="U51" s="259">
        <v>104.5330359</v>
      </c>
      <c r="V51" s="259">
        <v>76.947481400000001</v>
      </c>
      <c r="W51" s="259">
        <v>72.828939399999996</v>
      </c>
      <c r="X51" s="259">
        <v>67.969713400000003</v>
      </c>
      <c r="Y51" s="262">
        <v>65.569007099999993</v>
      </c>
      <c r="Z51" s="34" t="e">
        <v>#NAME?</v>
      </c>
      <c r="AA51" s="21">
        <v>109.61296</v>
      </c>
      <c r="AB51" s="5">
        <v>119.4772426</v>
      </c>
      <c r="AC51" s="5">
        <v>119.4711981</v>
      </c>
      <c r="AD51" s="5">
        <v>105.2491995</v>
      </c>
      <c r="AE51" s="5">
        <v>78.624746400000006</v>
      </c>
      <c r="AF51" s="5">
        <v>75.360303599999995</v>
      </c>
      <c r="AG51" s="5">
        <v>73.575694299999995</v>
      </c>
      <c r="AH51" s="16">
        <v>71.938477300000002</v>
      </c>
      <c r="AI51" s="34" t="e">
        <v>#NAME?</v>
      </c>
      <c r="AJ51" s="21"/>
      <c r="AK51" s="5"/>
      <c r="AL51" s="5"/>
      <c r="AM51" s="5"/>
      <c r="AN51" s="5"/>
      <c r="AO51" s="5"/>
      <c r="AP51" s="5"/>
      <c r="AQ51" s="48"/>
      <c r="AR51" s="34" t="e">
        <v>#NAME?</v>
      </c>
      <c r="AS51" s="21"/>
      <c r="AT51" s="5"/>
      <c r="AU51" s="5"/>
      <c r="AV51" s="5"/>
      <c r="AW51" s="5"/>
      <c r="AX51" s="5"/>
      <c r="AY51" s="16"/>
      <c r="AZ51" s="33" t="e">
        <v>#NAME?</v>
      </c>
      <c r="BA51" s="21"/>
      <c r="BB51" s="5"/>
      <c r="BC51" s="5"/>
      <c r="BD51" s="5"/>
      <c r="BE51" s="5"/>
      <c r="BF51" s="48"/>
      <c r="BG51" s="64" t="e">
        <v>#NAME?</v>
      </c>
      <c r="BH51" s="387"/>
      <c r="BI51" s="387"/>
      <c r="BJ51" s="5"/>
      <c r="BK51" s="5"/>
      <c r="BL51" s="5"/>
      <c r="BM51" s="5"/>
      <c r="BN51" s="5"/>
      <c r="BO51" s="5"/>
      <c r="BP51" s="5"/>
      <c r="BQ51" s="5"/>
      <c r="BR51" s="298"/>
      <c r="BS51" s="5"/>
      <c r="BT51" s="5"/>
      <c r="BU51" s="5"/>
      <c r="BV51" s="5"/>
      <c r="BW51" s="5"/>
      <c r="BX51" s="5"/>
      <c r="BY51" s="5"/>
      <c r="BZ51" s="5"/>
      <c r="CA51" s="5"/>
      <c r="CB51" s="298"/>
      <c r="CC51" s="5"/>
      <c r="CD51" s="5"/>
      <c r="CE51" s="5"/>
      <c r="CF51" s="5"/>
      <c r="CG51" s="5"/>
      <c r="CH51" s="5"/>
      <c r="CI51" s="3"/>
    </row>
    <row r="52" spans="1:87" ht="12" customHeight="1">
      <c r="A52" s="217"/>
      <c r="B52" s="218"/>
      <c r="C52" s="13" t="s">
        <v>72</v>
      </c>
      <c r="D52" s="270">
        <v>99.451514200000005</v>
      </c>
      <c r="E52" s="258">
        <v>97.4249686</v>
      </c>
      <c r="F52" s="258">
        <v>98.906686699999995</v>
      </c>
      <c r="G52" s="258">
        <v>104.93441009999999</v>
      </c>
      <c r="H52" s="258">
        <v>107.0812064</v>
      </c>
      <c r="I52" s="258">
        <v>104.8630876</v>
      </c>
      <c r="J52" s="258">
        <v>101.4561368</v>
      </c>
      <c r="K52" s="258">
        <v>102.87027670000001</v>
      </c>
      <c r="L52" s="258">
        <v>107.3918486</v>
      </c>
      <c r="M52" s="258">
        <v>103.57402639999999</v>
      </c>
      <c r="N52" s="258">
        <v>103.1029557</v>
      </c>
      <c r="O52" s="258">
        <v>109.415502</v>
      </c>
      <c r="P52" s="258">
        <v>126.7447068</v>
      </c>
      <c r="Q52" s="258">
        <v>146.2495595</v>
      </c>
      <c r="R52" s="259">
        <v>172.0701962</v>
      </c>
      <c r="S52" s="259">
        <v>159.5600215</v>
      </c>
      <c r="T52" s="259">
        <v>177.40958029999999</v>
      </c>
      <c r="U52" s="259">
        <v>178.90750940000001</v>
      </c>
      <c r="V52" s="259">
        <v>176.80248649999999</v>
      </c>
      <c r="W52" s="259">
        <v>180.8328406</v>
      </c>
      <c r="X52" s="259">
        <v>178.5844094</v>
      </c>
      <c r="Y52" s="262">
        <v>177.79092800000001</v>
      </c>
      <c r="Z52" s="34" t="e">
        <v>#NAME?</v>
      </c>
      <c r="AA52" s="21">
        <v>172.09627950000001</v>
      </c>
      <c r="AB52" s="5">
        <v>159.56569949999999</v>
      </c>
      <c r="AC52" s="5">
        <v>177.41705139999999</v>
      </c>
      <c r="AD52" s="5">
        <v>179.68259140000001</v>
      </c>
      <c r="AE52" s="5">
        <v>177.3923288</v>
      </c>
      <c r="AF52" s="5">
        <v>181.58251670000001</v>
      </c>
      <c r="AG52" s="5">
        <v>179.06540440000001</v>
      </c>
      <c r="AH52" s="16">
        <v>172.39497399999999</v>
      </c>
      <c r="AI52" s="34" t="e">
        <v>#NAME?</v>
      </c>
      <c r="AJ52" s="21"/>
      <c r="AK52" s="5"/>
      <c r="AL52" s="5"/>
      <c r="AM52" s="5"/>
      <c r="AN52" s="5"/>
      <c r="AO52" s="5"/>
      <c r="AP52" s="5"/>
      <c r="AQ52" s="48"/>
      <c r="AR52" s="34" t="e">
        <v>#NAME?</v>
      </c>
      <c r="AS52" s="21"/>
      <c r="AT52" s="5"/>
      <c r="AU52" s="5"/>
      <c r="AV52" s="5"/>
      <c r="AW52" s="5"/>
      <c r="AX52" s="5"/>
      <c r="AY52" s="16"/>
      <c r="AZ52" s="33" t="e">
        <v>#NAME?</v>
      </c>
      <c r="BA52" s="21"/>
      <c r="BB52" s="5"/>
      <c r="BC52" s="5"/>
      <c r="BD52" s="5"/>
      <c r="BE52" s="5"/>
      <c r="BF52" s="48"/>
      <c r="BG52" s="64" t="e">
        <v>#NAME?</v>
      </c>
      <c r="BH52" s="387"/>
      <c r="BI52" s="387"/>
      <c r="BJ52" s="5"/>
      <c r="BK52" s="5"/>
      <c r="BL52" s="5"/>
      <c r="BM52" s="5"/>
      <c r="BN52" s="5"/>
      <c r="BO52" s="5"/>
      <c r="BP52" s="5"/>
      <c r="BQ52" s="5"/>
      <c r="BR52" s="298"/>
      <c r="BS52" s="5"/>
      <c r="BT52" s="5"/>
      <c r="BU52" s="5"/>
      <c r="BV52" s="5"/>
      <c r="BW52" s="5"/>
      <c r="BX52" s="5"/>
      <c r="BY52" s="5"/>
      <c r="BZ52" s="5"/>
      <c r="CA52" s="5"/>
      <c r="CB52" s="298"/>
      <c r="CC52" s="5"/>
      <c r="CD52" s="5"/>
      <c r="CE52" s="5"/>
      <c r="CF52" s="5"/>
      <c r="CG52" s="5"/>
      <c r="CH52" s="5"/>
      <c r="CI52" s="3"/>
    </row>
    <row r="53" spans="1:87" ht="12" customHeight="1">
      <c r="A53" s="217"/>
      <c r="B53" s="218"/>
      <c r="C53" s="13" t="s">
        <v>73</v>
      </c>
      <c r="D53" s="270">
        <v>64.400664800000001</v>
      </c>
      <c r="E53" s="258">
        <v>62.525404199999997</v>
      </c>
      <c r="F53" s="258">
        <v>60.9478796</v>
      </c>
      <c r="G53" s="258">
        <v>57.958530000000003</v>
      </c>
      <c r="H53" s="258">
        <v>54.162663999999999</v>
      </c>
      <c r="I53" s="258">
        <v>51.268003800000002</v>
      </c>
      <c r="J53" s="258">
        <v>47.640116900000002</v>
      </c>
      <c r="K53" s="258">
        <v>45.261080499999998</v>
      </c>
      <c r="L53" s="258">
        <v>42.2838359</v>
      </c>
      <c r="M53" s="258">
        <v>38.902987600000003</v>
      </c>
      <c r="N53" s="258">
        <v>35.590257999999999</v>
      </c>
      <c r="O53" s="258">
        <v>39.474209899999998</v>
      </c>
      <c r="P53" s="258">
        <v>52.781052299999999</v>
      </c>
      <c r="Q53" s="258">
        <v>60.140433999999999</v>
      </c>
      <c r="R53" s="259">
        <v>69.533719000000005</v>
      </c>
      <c r="S53" s="259">
        <v>85.736597399999994</v>
      </c>
      <c r="T53" s="259">
        <v>95.450685500000006</v>
      </c>
      <c r="U53" s="259">
        <v>100.36653750000001</v>
      </c>
      <c r="V53" s="259">
        <v>99.438517500000003</v>
      </c>
      <c r="W53" s="259">
        <v>98.989559400000005</v>
      </c>
      <c r="X53" s="259">
        <v>98.335942900000006</v>
      </c>
      <c r="Y53" s="262">
        <v>97.593488899999997</v>
      </c>
      <c r="Z53" s="34" t="e">
        <v>#NAME?</v>
      </c>
      <c r="AA53" s="21">
        <v>69.461973999999998</v>
      </c>
      <c r="AB53" s="5">
        <v>85.666664699999998</v>
      </c>
      <c r="AC53" s="5">
        <v>95.382173399999999</v>
      </c>
      <c r="AD53" s="5">
        <v>100.37202569999999</v>
      </c>
      <c r="AE53" s="5">
        <v>99.772228400000003</v>
      </c>
      <c r="AF53" s="5">
        <v>99.480385699999999</v>
      </c>
      <c r="AG53" s="5">
        <v>99.890226499999997</v>
      </c>
      <c r="AH53" s="16">
        <v>100.011543</v>
      </c>
      <c r="AI53" s="34" t="e">
        <v>#NAME?</v>
      </c>
      <c r="AJ53" s="21"/>
      <c r="AK53" s="5"/>
      <c r="AL53" s="5"/>
      <c r="AM53" s="5"/>
      <c r="AN53" s="5"/>
      <c r="AO53" s="5"/>
      <c r="AP53" s="5"/>
      <c r="AQ53" s="48"/>
      <c r="AR53" s="34" t="e">
        <v>#NAME?</v>
      </c>
      <c r="AS53" s="21"/>
      <c r="AT53" s="5"/>
      <c r="AU53" s="5"/>
      <c r="AV53" s="5"/>
      <c r="AW53" s="5"/>
      <c r="AX53" s="5"/>
      <c r="AY53" s="16"/>
      <c r="AZ53" s="33" t="e">
        <v>#NAME?</v>
      </c>
      <c r="BA53" s="21"/>
      <c r="BB53" s="5"/>
      <c r="BC53" s="5"/>
      <c r="BD53" s="5"/>
      <c r="BE53" s="5"/>
      <c r="BF53" s="48"/>
      <c r="BG53" s="64" t="e">
        <v>#NAME?</v>
      </c>
      <c r="BH53" s="387"/>
      <c r="BI53" s="387"/>
      <c r="BJ53" s="5"/>
      <c r="BK53" s="5"/>
      <c r="BL53" s="5"/>
      <c r="BM53" s="5"/>
      <c r="BN53" s="5"/>
      <c r="BO53" s="5"/>
      <c r="BP53" s="5"/>
      <c r="BQ53" s="5"/>
      <c r="BR53" s="298"/>
      <c r="BS53" s="5"/>
      <c r="BT53" s="5"/>
      <c r="BU53" s="5"/>
      <c r="BV53" s="5"/>
      <c r="BW53" s="5"/>
      <c r="BX53" s="5"/>
      <c r="BY53" s="5"/>
      <c r="BZ53" s="5"/>
      <c r="CA53" s="5"/>
      <c r="CB53" s="298"/>
      <c r="CC53" s="5"/>
      <c r="CD53" s="5"/>
      <c r="CE53" s="5"/>
      <c r="CF53" s="5"/>
      <c r="CG53" s="5"/>
      <c r="CH53" s="5"/>
      <c r="CI53" s="3"/>
    </row>
    <row r="54" spans="1:87" ht="12" customHeight="1">
      <c r="A54" s="217"/>
      <c r="B54" s="218"/>
      <c r="C54" s="13" t="s">
        <v>74</v>
      </c>
      <c r="D54" s="270">
        <v>61.095958500000002</v>
      </c>
      <c r="E54" s="258">
        <v>61.036697699999998</v>
      </c>
      <c r="F54" s="258">
        <v>60.188870700000003</v>
      </c>
      <c r="G54" s="258">
        <v>58.616053399999998</v>
      </c>
      <c r="H54" s="258">
        <v>58.101071500000003</v>
      </c>
      <c r="I54" s="258">
        <v>60.014966200000003</v>
      </c>
      <c r="J54" s="258">
        <v>64.146306600000003</v>
      </c>
      <c r="K54" s="258">
        <v>65.679288700000001</v>
      </c>
      <c r="L54" s="258">
        <v>67.152018799999993</v>
      </c>
      <c r="M54" s="258">
        <v>64.432485999999997</v>
      </c>
      <c r="N54" s="258">
        <v>64.392574300000007</v>
      </c>
      <c r="O54" s="258">
        <v>68.658766900000003</v>
      </c>
      <c r="P54" s="258">
        <v>82.925832999999997</v>
      </c>
      <c r="Q54" s="258">
        <v>85.118897799999999</v>
      </c>
      <c r="R54" s="259">
        <v>87.793670000000006</v>
      </c>
      <c r="S54" s="259">
        <v>90.683104200000002</v>
      </c>
      <c r="T54" s="259">
        <v>93.497099199999994</v>
      </c>
      <c r="U54" s="259">
        <v>94.887206800000001</v>
      </c>
      <c r="V54" s="259">
        <v>95.579515700000002</v>
      </c>
      <c r="W54" s="259">
        <v>96.5877306</v>
      </c>
      <c r="X54" s="259">
        <v>96.984942200000006</v>
      </c>
      <c r="Y54" s="262">
        <v>96.354798200000005</v>
      </c>
      <c r="Z54" s="34" t="e">
        <v>#NAME?</v>
      </c>
      <c r="AA54" s="21">
        <v>85.208451100000005</v>
      </c>
      <c r="AB54" s="5">
        <v>89.530190099999999</v>
      </c>
      <c r="AC54" s="5">
        <v>92.323312099999995</v>
      </c>
      <c r="AD54" s="5">
        <v>95.252980899999997</v>
      </c>
      <c r="AE54" s="5">
        <v>96.173725300000001</v>
      </c>
      <c r="AF54" s="5">
        <v>96.381512499999999</v>
      </c>
      <c r="AG54" s="5">
        <v>96.773525899999996</v>
      </c>
      <c r="AH54" s="16">
        <v>97.103392799999995</v>
      </c>
      <c r="AI54" s="34" t="e">
        <v>#NAME?</v>
      </c>
      <c r="AJ54" s="21"/>
      <c r="AK54" s="5"/>
      <c r="AL54" s="5"/>
      <c r="AM54" s="5"/>
      <c r="AN54" s="5"/>
      <c r="AO54" s="5"/>
      <c r="AP54" s="5"/>
      <c r="AQ54" s="48"/>
      <c r="AR54" s="34" t="e">
        <v>#NAME?</v>
      </c>
      <c r="AS54" s="21"/>
      <c r="AT54" s="5"/>
      <c r="AU54" s="5"/>
      <c r="AV54" s="5"/>
      <c r="AW54" s="5"/>
      <c r="AX54" s="5"/>
      <c r="AY54" s="16"/>
      <c r="AZ54" s="33" t="e">
        <v>#NAME?</v>
      </c>
      <c r="BA54" s="21"/>
      <c r="BB54" s="5"/>
      <c r="BC54" s="5"/>
      <c r="BD54" s="5"/>
      <c r="BE54" s="5"/>
      <c r="BF54" s="48"/>
      <c r="BG54" s="64" t="e">
        <v>#NAME?</v>
      </c>
      <c r="BH54" s="387"/>
      <c r="BI54" s="387"/>
      <c r="BJ54" s="5"/>
      <c r="BK54" s="5"/>
      <c r="BL54" s="5"/>
      <c r="BM54" s="5"/>
      <c r="BN54" s="5"/>
      <c r="BO54" s="5"/>
      <c r="BP54" s="5"/>
      <c r="BQ54" s="5"/>
      <c r="BR54" s="298"/>
      <c r="BS54" s="5"/>
      <c r="BT54" s="5"/>
      <c r="BU54" s="5"/>
      <c r="BV54" s="5"/>
      <c r="BW54" s="5"/>
      <c r="BX54" s="5"/>
      <c r="BY54" s="5"/>
      <c r="BZ54" s="5"/>
      <c r="CA54" s="5"/>
      <c r="CB54" s="298"/>
      <c r="CC54" s="5"/>
      <c r="CD54" s="5"/>
      <c r="CE54" s="5"/>
      <c r="CF54" s="5"/>
      <c r="CG54" s="5"/>
      <c r="CH54" s="5"/>
      <c r="CI54" s="3"/>
    </row>
    <row r="55" spans="1:87" ht="12" customHeight="1">
      <c r="A55" s="217"/>
      <c r="B55" s="218"/>
      <c r="C55" s="13" t="s">
        <v>75</v>
      </c>
      <c r="D55" s="270">
        <v>113.7639453</v>
      </c>
      <c r="E55" s="258">
        <v>110.8078515</v>
      </c>
      <c r="F55" s="258">
        <v>109.6554795</v>
      </c>
      <c r="G55" s="258">
        <v>105.1063843</v>
      </c>
      <c r="H55" s="258">
        <v>104.7267429</v>
      </c>
      <c r="I55" s="258">
        <v>101.9233996</v>
      </c>
      <c r="J55" s="258">
        <v>100.4854213</v>
      </c>
      <c r="K55" s="258">
        <v>100.0893354</v>
      </c>
      <c r="L55" s="258">
        <v>101.9409079</v>
      </c>
      <c r="M55" s="258">
        <v>102.5572864</v>
      </c>
      <c r="N55" s="258">
        <v>99.792016500000003</v>
      </c>
      <c r="O55" s="258">
        <v>102.4048023</v>
      </c>
      <c r="P55" s="258">
        <v>112.54715</v>
      </c>
      <c r="Q55" s="258">
        <v>115.41291150000001</v>
      </c>
      <c r="R55" s="259">
        <v>116.521956</v>
      </c>
      <c r="S55" s="259">
        <v>123.3603717</v>
      </c>
      <c r="T55" s="259">
        <v>129.0200026</v>
      </c>
      <c r="U55" s="259">
        <v>131.78467069999999</v>
      </c>
      <c r="V55" s="259">
        <v>131.51143200000001</v>
      </c>
      <c r="W55" s="259">
        <v>132.04130269999999</v>
      </c>
      <c r="X55" s="259">
        <v>131.807906</v>
      </c>
      <c r="Y55" s="262">
        <v>130.72143679999999</v>
      </c>
      <c r="Z55" s="34" t="e">
        <v>#NAME?</v>
      </c>
      <c r="AA55" s="21">
        <v>116.5083162</v>
      </c>
      <c r="AB55" s="5">
        <v>123.344791</v>
      </c>
      <c r="AC55" s="5">
        <v>129.00498630000001</v>
      </c>
      <c r="AD55" s="5">
        <v>131.88991859999999</v>
      </c>
      <c r="AE55" s="5">
        <v>132.28294220000001</v>
      </c>
      <c r="AF55" s="5">
        <v>133.00098940000001</v>
      </c>
      <c r="AG55" s="5">
        <v>133.05807150000001</v>
      </c>
      <c r="AH55" s="16">
        <v>133.0868419</v>
      </c>
      <c r="AI55" s="34" t="e">
        <v>#NAME?</v>
      </c>
      <c r="AJ55" s="21"/>
      <c r="AK55" s="5"/>
      <c r="AL55" s="5"/>
      <c r="AM55" s="5"/>
      <c r="AN55" s="5"/>
      <c r="AO55" s="5"/>
      <c r="AP55" s="5"/>
      <c r="AQ55" s="48"/>
      <c r="AR55" s="34" t="e">
        <v>#NAME?</v>
      </c>
      <c r="AS55" s="21"/>
      <c r="AT55" s="5"/>
      <c r="AU55" s="5"/>
      <c r="AV55" s="5"/>
      <c r="AW55" s="5"/>
      <c r="AX55" s="5"/>
      <c r="AY55" s="16"/>
      <c r="AZ55" s="33" t="e">
        <v>#NAME?</v>
      </c>
      <c r="BA55" s="21"/>
      <c r="BB55" s="5"/>
      <c r="BC55" s="5"/>
      <c r="BD55" s="5"/>
      <c r="BE55" s="5"/>
      <c r="BF55" s="48"/>
      <c r="BG55" s="64" t="e">
        <v>#NAME?</v>
      </c>
      <c r="BH55" s="387"/>
      <c r="BI55" s="387"/>
      <c r="BJ55" s="5"/>
      <c r="BK55" s="5"/>
      <c r="BL55" s="5"/>
      <c r="BM55" s="5"/>
      <c r="BN55" s="5"/>
      <c r="BO55" s="5"/>
      <c r="BP55" s="5"/>
      <c r="BQ55" s="5"/>
      <c r="BR55" s="298"/>
      <c r="BS55" s="5"/>
      <c r="BT55" s="5"/>
      <c r="BU55" s="5"/>
      <c r="BV55" s="5"/>
      <c r="BW55" s="5"/>
      <c r="BX55" s="5"/>
      <c r="BY55" s="5"/>
      <c r="BZ55" s="5"/>
      <c r="CA55" s="5"/>
      <c r="CB55" s="298"/>
      <c r="CC55" s="5"/>
      <c r="CD55" s="5"/>
      <c r="CE55" s="5"/>
      <c r="CF55" s="5"/>
      <c r="CG55" s="5"/>
      <c r="CH55" s="5"/>
      <c r="CI55" s="3"/>
    </row>
    <row r="56" spans="1:87" ht="12" customHeight="1">
      <c r="A56" s="217"/>
      <c r="B56" s="218"/>
      <c r="C56" s="13" t="s">
        <v>76</v>
      </c>
      <c r="D56" s="270">
        <v>53.026059799999999</v>
      </c>
      <c r="E56" s="258">
        <v>54.6580601</v>
      </c>
      <c r="F56" s="258">
        <v>54.844238699999998</v>
      </c>
      <c r="G56" s="258">
        <v>54.870608500000003</v>
      </c>
      <c r="H56" s="258">
        <v>56.518982000000001</v>
      </c>
      <c r="I56" s="258">
        <v>59.747209699999999</v>
      </c>
      <c r="J56" s="258">
        <v>63.123837600000002</v>
      </c>
      <c r="K56" s="258">
        <v>64.104199899999998</v>
      </c>
      <c r="L56" s="258">
        <v>62.8184136</v>
      </c>
      <c r="M56" s="258">
        <v>58.687551599999999</v>
      </c>
      <c r="N56" s="258">
        <v>53.508307100000003</v>
      </c>
      <c r="O56" s="258">
        <v>45.074310099999998</v>
      </c>
      <c r="P56" s="258">
        <v>53.805145600000003</v>
      </c>
      <c r="Q56" s="258">
        <v>56.281221600000002</v>
      </c>
      <c r="R56" s="259">
        <v>65.715032899999997</v>
      </c>
      <c r="S56" s="259">
        <v>79.666357399999995</v>
      </c>
      <c r="T56" s="259">
        <v>102.6137111</v>
      </c>
      <c r="U56" s="259">
        <v>107.475903</v>
      </c>
      <c r="V56" s="259">
        <v>107.4980273</v>
      </c>
      <c r="W56" s="259">
        <v>106.5777124</v>
      </c>
      <c r="X56" s="259">
        <v>97.454954299999997</v>
      </c>
      <c r="Y56" s="262">
        <v>105.6538395</v>
      </c>
      <c r="Z56" s="34" t="e">
        <v>#NAME?</v>
      </c>
      <c r="AA56" s="21">
        <v>65.223662599999997</v>
      </c>
      <c r="AB56" s="5">
        <v>79.267371800000006</v>
      </c>
      <c r="AC56" s="5">
        <v>102.2110364</v>
      </c>
      <c r="AD56" s="5">
        <v>107.12228330000001</v>
      </c>
      <c r="AE56" s="5">
        <v>107.52443700000001</v>
      </c>
      <c r="AF56" s="5">
        <v>107.1011254</v>
      </c>
      <c r="AG56" s="5">
        <v>103.7408902</v>
      </c>
      <c r="AH56" s="16">
        <v>100.5575096</v>
      </c>
      <c r="AI56" s="34" t="e">
        <v>#NAME?</v>
      </c>
      <c r="AJ56" s="21"/>
      <c r="AK56" s="5"/>
      <c r="AL56" s="5"/>
      <c r="AM56" s="5"/>
      <c r="AN56" s="5"/>
      <c r="AO56" s="5"/>
      <c r="AP56" s="5"/>
      <c r="AQ56" s="48"/>
      <c r="AR56" s="34" t="e">
        <v>#NAME?</v>
      </c>
      <c r="AS56" s="21"/>
      <c r="AT56" s="5"/>
      <c r="AU56" s="5"/>
      <c r="AV56" s="5"/>
      <c r="AW56" s="5"/>
      <c r="AX56" s="5"/>
      <c r="AY56" s="16"/>
      <c r="AZ56" s="33" t="e">
        <v>#NAME?</v>
      </c>
      <c r="BA56" s="21"/>
      <c r="BB56" s="5"/>
      <c r="BC56" s="5"/>
      <c r="BD56" s="5"/>
      <c r="BE56" s="5"/>
      <c r="BF56" s="48"/>
      <c r="BG56" s="64" t="e">
        <v>#NAME?</v>
      </c>
      <c r="BH56" s="387"/>
      <c r="BI56" s="387"/>
      <c r="BJ56" s="5"/>
      <c r="BK56" s="5"/>
      <c r="BL56" s="5"/>
      <c r="BM56" s="5"/>
      <c r="BN56" s="5"/>
      <c r="BO56" s="5"/>
      <c r="BP56" s="5"/>
      <c r="BQ56" s="5"/>
      <c r="BR56" s="298"/>
      <c r="BS56" s="5"/>
      <c r="BT56" s="5"/>
      <c r="BU56" s="5"/>
      <c r="BV56" s="5"/>
      <c r="BW56" s="5"/>
      <c r="BX56" s="5"/>
      <c r="BY56" s="5"/>
      <c r="BZ56" s="5"/>
      <c r="CA56" s="5"/>
      <c r="CB56" s="298"/>
      <c r="CC56" s="5"/>
      <c r="CD56" s="5"/>
      <c r="CE56" s="5"/>
      <c r="CF56" s="5"/>
      <c r="CG56" s="5"/>
      <c r="CH56" s="5"/>
      <c r="CI56" s="3"/>
    </row>
    <row r="57" spans="1:87" ht="12" customHeight="1">
      <c r="A57" s="217"/>
      <c r="B57" s="218"/>
      <c r="C57" s="13" t="s">
        <v>91</v>
      </c>
      <c r="D57" s="270">
        <v>10.646778299999999</v>
      </c>
      <c r="E57" s="258">
        <v>9.0120011000000009</v>
      </c>
      <c r="F57" s="258">
        <v>12.069265100000001</v>
      </c>
      <c r="G57" s="258">
        <v>12.1040131</v>
      </c>
      <c r="H57" s="258">
        <v>13.8402599</v>
      </c>
      <c r="I57" s="258">
        <v>13.020763199999999</v>
      </c>
      <c r="J57" s="258">
        <v>13.727395</v>
      </c>
      <c r="K57" s="258">
        <v>14.0358213</v>
      </c>
      <c r="L57" s="258">
        <v>11.4143101</v>
      </c>
      <c r="M57" s="258">
        <v>9.5576153999999995</v>
      </c>
      <c r="N57" s="258">
        <v>8.0465616000000004</v>
      </c>
      <c r="O57" s="258">
        <v>18.178827900000002</v>
      </c>
      <c r="P57" s="258">
        <v>35.793523899999997</v>
      </c>
      <c r="Q57" s="258">
        <v>46.836861399999997</v>
      </c>
      <c r="R57" s="259">
        <v>42.667942699999998</v>
      </c>
      <c r="S57" s="259">
        <v>41.214524099999998</v>
      </c>
      <c r="T57" s="259">
        <v>39.026111399999998</v>
      </c>
      <c r="U57" s="259">
        <v>40.936913699999998</v>
      </c>
      <c r="V57" s="259">
        <v>36.8142505</v>
      </c>
      <c r="W57" s="259">
        <v>40.486949600000003</v>
      </c>
      <c r="X57" s="259">
        <v>40.147544400000001</v>
      </c>
      <c r="Y57" s="262">
        <v>36.956383799999998</v>
      </c>
      <c r="Z57" s="34" t="e">
        <v>#NAME?</v>
      </c>
      <c r="AA57" s="21">
        <v>42.7589933</v>
      </c>
      <c r="AB57" s="5">
        <v>41.284529999999997</v>
      </c>
      <c r="AC57" s="5">
        <v>39.047647099999999</v>
      </c>
      <c r="AD57" s="5">
        <v>40.733516100000003</v>
      </c>
      <c r="AE57" s="5">
        <v>36.332084999999999</v>
      </c>
      <c r="AF57" s="5">
        <v>40.003311799999999</v>
      </c>
      <c r="AG57" s="5">
        <v>37.204462800000002</v>
      </c>
      <c r="AH57" s="16">
        <v>35.978270100000003</v>
      </c>
      <c r="AI57" s="34" t="e">
        <v>#NAME?</v>
      </c>
      <c r="AJ57" s="21"/>
      <c r="AK57" s="5"/>
      <c r="AL57" s="5"/>
      <c r="AM57" s="5"/>
      <c r="AN57" s="5"/>
      <c r="AO57" s="5"/>
      <c r="AP57" s="5"/>
      <c r="AQ57" s="48"/>
      <c r="AR57" s="34" t="e">
        <v>#NAME?</v>
      </c>
      <c r="AS57" s="21"/>
      <c r="AT57" s="5"/>
      <c r="AU57" s="5"/>
      <c r="AV57" s="5"/>
      <c r="AW57" s="5"/>
      <c r="AX57" s="5"/>
      <c r="AY57" s="16"/>
      <c r="AZ57" s="33" t="e">
        <v>#NAME?</v>
      </c>
      <c r="BA57" s="21"/>
      <c r="BB57" s="5"/>
      <c r="BC57" s="5"/>
      <c r="BD57" s="5"/>
      <c r="BE57" s="5"/>
      <c r="BF57" s="48"/>
      <c r="BG57" s="64" t="e">
        <v>#NAME?</v>
      </c>
      <c r="BH57" s="387"/>
      <c r="BI57" s="387"/>
      <c r="BJ57" s="5"/>
      <c r="BK57" s="5"/>
      <c r="BL57" s="5"/>
      <c r="BM57" s="5"/>
      <c r="BN57" s="5"/>
      <c r="BO57" s="5"/>
      <c r="BP57" s="5"/>
      <c r="BQ57" s="5"/>
      <c r="BR57" s="298"/>
      <c r="BS57" s="5"/>
      <c r="BT57" s="5"/>
      <c r="BU57" s="5"/>
      <c r="BV57" s="5"/>
      <c r="BW57" s="5"/>
      <c r="BX57" s="5"/>
      <c r="BY57" s="5"/>
      <c r="BZ57" s="5"/>
      <c r="CA57" s="5"/>
      <c r="CB57" s="298"/>
      <c r="CC57" s="5"/>
      <c r="CD57" s="5"/>
      <c r="CE57" s="5"/>
      <c r="CF57" s="5"/>
      <c r="CG57" s="5"/>
      <c r="CH57" s="5"/>
      <c r="CI57" s="3"/>
    </row>
    <row r="58" spans="1:87" ht="12" customHeight="1">
      <c r="A58" s="217"/>
      <c r="B58" s="218"/>
      <c r="C58" s="13" t="s">
        <v>92</v>
      </c>
      <c r="D58" s="270">
        <v>15.371441000000001</v>
      </c>
      <c r="E58" s="258">
        <v>16.538984899999999</v>
      </c>
      <c r="F58" s="258">
        <v>22.699668299999999</v>
      </c>
      <c r="G58" s="258">
        <v>23.488313300000002</v>
      </c>
      <c r="H58" s="258">
        <v>22.8946805</v>
      </c>
      <c r="I58" s="258">
        <v>22.1377606</v>
      </c>
      <c r="J58" s="258">
        <v>20.365924199999998</v>
      </c>
      <c r="K58" s="258">
        <v>18.667465</v>
      </c>
      <c r="L58" s="258">
        <v>17.6260276</v>
      </c>
      <c r="M58" s="258">
        <v>17.2426137</v>
      </c>
      <c r="N58" s="258">
        <v>15.873399600000001</v>
      </c>
      <c r="O58" s="258">
        <v>14.564531499999999</v>
      </c>
      <c r="P58" s="258">
        <v>27.95092</v>
      </c>
      <c r="Q58" s="258">
        <v>36.216901399999998</v>
      </c>
      <c r="R58" s="259">
        <v>37.183312600000001</v>
      </c>
      <c r="S58" s="259">
        <v>39.774106600000003</v>
      </c>
      <c r="T58" s="259">
        <v>38.758912100000003</v>
      </c>
      <c r="U58" s="259">
        <v>40.540577499999998</v>
      </c>
      <c r="V58" s="259">
        <v>42.588693599999999</v>
      </c>
      <c r="W58" s="259">
        <v>40.119943200000002</v>
      </c>
      <c r="X58" s="259">
        <v>39.734572499999999</v>
      </c>
      <c r="Y58" s="262">
        <v>35.977775600000001</v>
      </c>
      <c r="Z58" s="34" t="e">
        <v>#NAME?</v>
      </c>
      <c r="AA58" s="21">
        <v>37.183312600000001</v>
      </c>
      <c r="AB58" s="5">
        <v>39.7745605</v>
      </c>
      <c r="AC58" s="5">
        <v>38.711962999999997</v>
      </c>
      <c r="AD58" s="5">
        <v>40.5165346</v>
      </c>
      <c r="AE58" s="5">
        <v>42.698329800000003</v>
      </c>
      <c r="AF58" s="5">
        <v>40.782619799999999</v>
      </c>
      <c r="AG58" s="5">
        <v>43.277949700000001</v>
      </c>
      <c r="AH58" s="16">
        <v>40.191288800000002</v>
      </c>
      <c r="AI58" s="34" t="e">
        <v>#NAME?</v>
      </c>
      <c r="AJ58" s="21"/>
      <c r="AK58" s="5"/>
      <c r="AL58" s="5"/>
      <c r="AM58" s="5"/>
      <c r="AN58" s="5"/>
      <c r="AO58" s="5"/>
      <c r="AP58" s="5"/>
      <c r="AQ58" s="48"/>
      <c r="AR58" s="34" t="e">
        <v>#NAME?</v>
      </c>
      <c r="AS58" s="21"/>
      <c r="AT58" s="5"/>
      <c r="AU58" s="5"/>
      <c r="AV58" s="5"/>
      <c r="AW58" s="5"/>
      <c r="AX58" s="5"/>
      <c r="AY58" s="16"/>
      <c r="AZ58" s="33" t="e">
        <v>#NAME?</v>
      </c>
      <c r="BA58" s="21"/>
      <c r="BB58" s="5"/>
      <c r="BC58" s="5"/>
      <c r="BD58" s="5"/>
      <c r="BE58" s="5"/>
      <c r="BF58" s="48"/>
      <c r="BG58" s="64" t="e">
        <v>#NAME?</v>
      </c>
      <c r="BH58" s="387"/>
      <c r="BI58" s="387"/>
      <c r="BJ58" s="5"/>
      <c r="BK58" s="5"/>
      <c r="BL58" s="5"/>
      <c r="BM58" s="5"/>
      <c r="BN58" s="5"/>
      <c r="BO58" s="5"/>
      <c r="BP58" s="5"/>
      <c r="BQ58" s="5"/>
      <c r="BR58" s="298"/>
      <c r="BS58" s="5"/>
      <c r="BT58" s="5"/>
      <c r="BU58" s="5"/>
      <c r="BV58" s="5"/>
      <c r="BW58" s="5"/>
      <c r="BX58" s="5"/>
      <c r="BY58" s="5"/>
      <c r="BZ58" s="5"/>
      <c r="CA58" s="5"/>
      <c r="CB58" s="298"/>
      <c r="CC58" s="5"/>
      <c r="CD58" s="5"/>
      <c r="CE58" s="5"/>
      <c r="CF58" s="5"/>
      <c r="CG58" s="5"/>
      <c r="CH58" s="5"/>
      <c r="CI58" s="3"/>
    </row>
    <row r="59" spans="1:87" ht="12" customHeight="1">
      <c r="A59" s="217"/>
      <c r="B59" s="218"/>
      <c r="C59" s="13" t="s">
        <v>77</v>
      </c>
      <c r="D59" s="270">
        <v>9.2860662000000005</v>
      </c>
      <c r="E59" s="258">
        <v>8.9352441999999996</v>
      </c>
      <c r="F59" s="258">
        <v>7.7975567999999997</v>
      </c>
      <c r="G59" s="258">
        <v>7.2454159999999996</v>
      </c>
      <c r="H59" s="258">
        <v>7.3053808</v>
      </c>
      <c r="I59" s="258">
        <v>7.0465847000000004</v>
      </c>
      <c r="J59" s="258">
        <v>6.9418993000000002</v>
      </c>
      <c r="K59" s="258">
        <v>7.3451263999999998</v>
      </c>
      <c r="L59" s="258">
        <v>7.3828611999999998</v>
      </c>
      <c r="M59" s="258">
        <v>7.7754821999999999</v>
      </c>
      <c r="N59" s="258">
        <v>7.7125529000000004</v>
      </c>
      <c r="O59" s="258">
        <v>14.907268999999999</v>
      </c>
      <c r="P59" s="258">
        <v>15.7263042</v>
      </c>
      <c r="Q59" s="258">
        <v>19.787912800000001</v>
      </c>
      <c r="R59" s="259">
        <v>18.704935599999999</v>
      </c>
      <c r="S59" s="259">
        <v>21.987436599999999</v>
      </c>
      <c r="T59" s="259">
        <v>23.6852564</v>
      </c>
      <c r="U59" s="259">
        <v>22.6629957</v>
      </c>
      <c r="V59" s="259">
        <v>21.968968499999999</v>
      </c>
      <c r="W59" s="259">
        <v>20.797813900000001</v>
      </c>
      <c r="X59" s="259">
        <v>22.9505412</v>
      </c>
      <c r="Y59" s="262">
        <v>22.6237444</v>
      </c>
      <c r="Z59" s="34" t="e">
        <v>#NAME?</v>
      </c>
      <c r="AA59" s="21">
        <v>18.837559899999999</v>
      </c>
      <c r="AB59" s="5">
        <v>21.8225753</v>
      </c>
      <c r="AC59" s="5">
        <v>23.491358900000002</v>
      </c>
      <c r="AD59" s="5">
        <v>22.7476862</v>
      </c>
      <c r="AE59" s="5">
        <v>22.090710900000001</v>
      </c>
      <c r="AF59" s="5">
        <v>23.162047300000001</v>
      </c>
      <c r="AG59" s="5">
        <v>23.297897899999999</v>
      </c>
      <c r="AH59" s="16">
        <v>23.450564100000001</v>
      </c>
      <c r="AI59" s="34" t="e">
        <v>#NAME?</v>
      </c>
      <c r="AJ59" s="21"/>
      <c r="AK59" s="5"/>
      <c r="AL59" s="5"/>
      <c r="AM59" s="5"/>
      <c r="AN59" s="5"/>
      <c r="AO59" s="5"/>
      <c r="AP59" s="5"/>
      <c r="AQ59" s="48"/>
      <c r="AR59" s="34" t="e">
        <v>#NAME?</v>
      </c>
      <c r="AS59" s="21"/>
      <c r="AT59" s="5"/>
      <c r="AU59" s="5"/>
      <c r="AV59" s="5"/>
      <c r="AW59" s="5"/>
      <c r="AX59" s="5"/>
      <c r="AY59" s="16"/>
      <c r="AZ59" s="33" t="e">
        <v>#NAME?</v>
      </c>
      <c r="BA59" s="21"/>
      <c r="BB59" s="5"/>
      <c r="BC59" s="5"/>
      <c r="BD59" s="5"/>
      <c r="BE59" s="5"/>
      <c r="BF59" s="48"/>
      <c r="BG59" s="64" t="e">
        <v>#NAME?</v>
      </c>
      <c r="BH59" s="387"/>
      <c r="BI59" s="387"/>
      <c r="BJ59" s="5"/>
      <c r="BK59" s="5"/>
      <c r="BL59" s="5"/>
      <c r="BM59" s="5"/>
      <c r="BN59" s="5"/>
      <c r="BO59" s="5"/>
      <c r="BP59" s="5"/>
      <c r="BQ59" s="5"/>
      <c r="BR59" s="298"/>
      <c r="BS59" s="5"/>
      <c r="BT59" s="5"/>
      <c r="BU59" s="5"/>
      <c r="BV59" s="5"/>
      <c r="BW59" s="5"/>
      <c r="BX59" s="5"/>
      <c r="BY59" s="5"/>
      <c r="BZ59" s="5"/>
      <c r="CA59" s="5"/>
      <c r="CB59" s="298"/>
      <c r="CC59" s="5"/>
      <c r="CD59" s="5"/>
      <c r="CE59" s="5"/>
      <c r="CF59" s="5"/>
      <c r="CG59" s="5"/>
      <c r="CH59" s="5"/>
      <c r="CI59" s="3"/>
    </row>
    <row r="60" spans="1:87" ht="12" customHeight="1">
      <c r="A60" s="217"/>
      <c r="B60" s="218"/>
      <c r="C60" s="13" t="s">
        <v>78</v>
      </c>
      <c r="D60" s="270">
        <v>46.6025937</v>
      </c>
      <c r="E60" s="258">
        <v>51.187756100000001</v>
      </c>
      <c r="F60" s="258">
        <v>62.071812000000001</v>
      </c>
      <c r="G60" s="258">
        <v>60.896323299999999</v>
      </c>
      <c r="H60" s="258">
        <v>65.236810599999998</v>
      </c>
      <c r="I60" s="258">
        <v>63.198953899999999</v>
      </c>
      <c r="J60" s="258">
        <v>69.041860400000004</v>
      </c>
      <c r="K60" s="258">
        <v>71.917575299999996</v>
      </c>
      <c r="L60" s="258">
        <v>70.035907600000002</v>
      </c>
      <c r="M60" s="258">
        <v>64.478829000000005</v>
      </c>
      <c r="N60" s="258">
        <v>62.260051300000001</v>
      </c>
      <c r="O60" s="258">
        <v>62.607282499999997</v>
      </c>
      <c r="P60" s="258">
        <v>67.648103300000002</v>
      </c>
      <c r="Q60" s="258">
        <v>67.460766000000007</v>
      </c>
      <c r="R60" s="259">
        <v>70.142358900000005</v>
      </c>
      <c r="S60" s="259">
        <v>67.762808000000007</v>
      </c>
      <c r="T60" s="259">
        <v>68.389359999999996</v>
      </c>
      <c r="U60" s="259">
        <v>63.756296200000001</v>
      </c>
      <c r="V60" s="259">
        <v>58.688927700000001</v>
      </c>
      <c r="W60" s="259">
        <v>56.206450699999998</v>
      </c>
      <c r="X60" s="259">
        <v>50.795281799999998</v>
      </c>
      <c r="Y60" s="262">
        <v>47.117538500000002</v>
      </c>
      <c r="Z60" s="34" t="e">
        <v>#NAME?</v>
      </c>
      <c r="AA60" s="21">
        <v>69.9557231</v>
      </c>
      <c r="AB60" s="5">
        <v>67.590927199999996</v>
      </c>
      <c r="AC60" s="5">
        <v>68.388125900000006</v>
      </c>
      <c r="AD60" s="5">
        <v>66.9864295</v>
      </c>
      <c r="AE60" s="5">
        <v>63.970350500000002</v>
      </c>
      <c r="AF60" s="5">
        <v>62.061671199999999</v>
      </c>
      <c r="AG60" s="5">
        <v>59.894922999999999</v>
      </c>
      <c r="AH60" s="16">
        <v>57.1851518</v>
      </c>
      <c r="AI60" s="34" t="e">
        <v>#NAME?</v>
      </c>
      <c r="AJ60" s="21"/>
      <c r="AK60" s="5"/>
      <c r="AL60" s="5"/>
      <c r="AM60" s="5"/>
      <c r="AN60" s="5"/>
      <c r="AO60" s="5"/>
      <c r="AP60" s="5"/>
      <c r="AQ60" s="48"/>
      <c r="AR60" s="34" t="e">
        <v>#NAME?</v>
      </c>
      <c r="AS60" s="21"/>
      <c r="AT60" s="5"/>
      <c r="AU60" s="5"/>
      <c r="AV60" s="5"/>
      <c r="AW60" s="5"/>
      <c r="AX60" s="5"/>
      <c r="AY60" s="16"/>
      <c r="AZ60" s="33" t="e">
        <v>#NAME?</v>
      </c>
      <c r="BA60" s="21"/>
      <c r="BB60" s="5"/>
      <c r="BC60" s="5"/>
      <c r="BD60" s="5"/>
      <c r="BE60" s="5"/>
      <c r="BF60" s="48"/>
      <c r="BG60" s="64" t="e">
        <v>#NAME?</v>
      </c>
      <c r="BH60" s="387"/>
      <c r="BI60" s="387"/>
      <c r="BJ60" s="5"/>
      <c r="BK60" s="5"/>
      <c r="BL60" s="5"/>
      <c r="BM60" s="5"/>
      <c r="BN60" s="5"/>
      <c r="BO60" s="5"/>
      <c r="BP60" s="5"/>
      <c r="BQ60" s="5"/>
      <c r="BR60" s="298"/>
      <c r="BS60" s="5"/>
      <c r="BT60" s="5"/>
      <c r="BU60" s="5"/>
      <c r="BV60" s="5"/>
      <c r="BW60" s="5"/>
      <c r="BX60" s="5"/>
      <c r="BY60" s="5"/>
      <c r="BZ60" s="5"/>
      <c r="CA60" s="5"/>
      <c r="CB60" s="298"/>
      <c r="CC60" s="5"/>
      <c r="CD60" s="5"/>
      <c r="CE60" s="5"/>
      <c r="CF60" s="5"/>
      <c r="CG60" s="5"/>
      <c r="CH60" s="5"/>
      <c r="CI60" s="3"/>
    </row>
    <row r="61" spans="1:87" ht="12" customHeight="1">
      <c r="A61" s="217"/>
      <c r="B61" s="218"/>
      <c r="C61" s="13" t="s">
        <v>79</v>
      </c>
      <c r="D61" s="270">
        <v>65.792783299999996</v>
      </c>
      <c r="E61" s="258">
        <v>62.716823099999999</v>
      </c>
      <c r="F61" s="258">
        <v>58.449804499999999</v>
      </c>
      <c r="G61" s="258">
        <v>51.678677700000001</v>
      </c>
      <c r="H61" s="258">
        <v>49.076140799999997</v>
      </c>
      <c r="I61" s="258">
        <v>48.447626999999997</v>
      </c>
      <c r="J61" s="258">
        <v>49.574576</v>
      </c>
      <c r="K61" s="258">
        <v>49.774878399999999</v>
      </c>
      <c r="L61" s="258">
        <v>49.195852700000003</v>
      </c>
      <c r="M61" s="258">
        <v>44.738023400000003</v>
      </c>
      <c r="N61" s="258">
        <v>42.650502199999998</v>
      </c>
      <c r="O61" s="258">
        <v>54.745503100000001</v>
      </c>
      <c r="P61" s="258">
        <v>56.7955112</v>
      </c>
      <c r="Q61" s="258">
        <v>59.2761499</v>
      </c>
      <c r="R61" s="259">
        <v>61.551275500000003</v>
      </c>
      <c r="S61" s="259">
        <v>66.303606500000001</v>
      </c>
      <c r="T61" s="259">
        <v>67.796914000000001</v>
      </c>
      <c r="U61" s="259">
        <v>67.965243299999997</v>
      </c>
      <c r="V61" s="259">
        <v>64.5835802</v>
      </c>
      <c r="W61" s="259">
        <v>61.796137700000003</v>
      </c>
      <c r="X61" s="259">
        <v>56.7492035</v>
      </c>
      <c r="Y61" s="262">
        <v>53.464109899999997</v>
      </c>
      <c r="Z61" s="34" t="e">
        <v>#NAME?</v>
      </c>
      <c r="AA61" s="21">
        <v>61.658596799999998</v>
      </c>
      <c r="AB61" s="5">
        <v>66.387616199999997</v>
      </c>
      <c r="AC61" s="5">
        <v>67.740383699999995</v>
      </c>
      <c r="AD61" s="5">
        <v>67.945937299999997</v>
      </c>
      <c r="AE61" s="5">
        <v>65.119262800000001</v>
      </c>
      <c r="AF61" s="5">
        <v>62.968858300000001</v>
      </c>
      <c r="AG61" s="5">
        <v>61.275781199999997</v>
      </c>
      <c r="AH61" s="16">
        <v>59.3430331</v>
      </c>
      <c r="AI61" s="34" t="e">
        <v>#NAME?</v>
      </c>
      <c r="AJ61" s="21"/>
      <c r="AK61" s="5"/>
      <c r="AL61" s="5"/>
      <c r="AM61" s="5"/>
      <c r="AN61" s="5"/>
      <c r="AO61" s="5"/>
      <c r="AP61" s="5"/>
      <c r="AQ61" s="48"/>
      <c r="AR61" s="34" t="e">
        <v>#NAME?</v>
      </c>
      <c r="AS61" s="21"/>
      <c r="AT61" s="5"/>
      <c r="AU61" s="5"/>
      <c r="AV61" s="5"/>
      <c r="AW61" s="5"/>
      <c r="AX61" s="5"/>
      <c r="AY61" s="16"/>
      <c r="AZ61" s="33" t="e">
        <v>#NAME?</v>
      </c>
      <c r="BA61" s="21"/>
      <c r="BB61" s="5"/>
      <c r="BC61" s="5"/>
      <c r="BD61" s="5"/>
      <c r="BE61" s="5"/>
      <c r="BF61" s="48"/>
      <c r="BG61" s="64" t="e">
        <v>#NAME?</v>
      </c>
      <c r="BH61" s="387"/>
      <c r="BI61" s="387"/>
      <c r="BJ61" s="5"/>
      <c r="BK61" s="5"/>
      <c r="BL61" s="5"/>
      <c r="BM61" s="5"/>
      <c r="BN61" s="5"/>
      <c r="BO61" s="5"/>
      <c r="BP61" s="5"/>
      <c r="BQ61" s="5"/>
      <c r="BR61" s="298"/>
      <c r="BS61" s="5"/>
      <c r="BT61" s="5"/>
      <c r="BU61" s="5"/>
      <c r="BV61" s="5"/>
      <c r="BW61" s="5"/>
      <c r="BX61" s="5"/>
      <c r="BY61" s="5"/>
      <c r="BZ61" s="5"/>
      <c r="CA61" s="5"/>
      <c r="CB61" s="298"/>
      <c r="CC61" s="5"/>
      <c r="CD61" s="5"/>
      <c r="CE61" s="5"/>
      <c r="CF61" s="5"/>
      <c r="CG61" s="5"/>
      <c r="CH61" s="5"/>
      <c r="CI61" s="3"/>
    </row>
    <row r="62" spans="1:87" ht="12" customHeight="1">
      <c r="A62" s="217"/>
      <c r="B62" s="218"/>
      <c r="C62" s="13" t="s">
        <v>80</v>
      </c>
      <c r="D62" s="270">
        <v>63.493383100000003</v>
      </c>
      <c r="E62" s="258">
        <v>63.858958399999999</v>
      </c>
      <c r="F62" s="258">
        <v>66.690514199999996</v>
      </c>
      <c r="G62" s="258">
        <v>66.124164399999998</v>
      </c>
      <c r="H62" s="258">
        <v>66.729017900000002</v>
      </c>
      <c r="I62" s="258">
        <v>66.727996599999997</v>
      </c>
      <c r="J62" s="258">
        <v>65.852855199999993</v>
      </c>
      <c r="K62" s="258">
        <v>65.189393100000004</v>
      </c>
      <c r="L62" s="258">
        <v>68.642506900000001</v>
      </c>
      <c r="M62" s="258">
        <v>67.309007800000003</v>
      </c>
      <c r="N62" s="258">
        <v>65.0312804</v>
      </c>
      <c r="O62" s="258">
        <v>68.698447000000002</v>
      </c>
      <c r="P62" s="258">
        <v>79.853964700000006</v>
      </c>
      <c r="Q62" s="258">
        <v>82.696721400000001</v>
      </c>
      <c r="R62" s="259">
        <v>82.444418400000004</v>
      </c>
      <c r="S62" s="259">
        <v>81.920081499999995</v>
      </c>
      <c r="T62" s="259">
        <v>81.266196600000001</v>
      </c>
      <c r="U62" s="259">
        <v>84.026856300000006</v>
      </c>
      <c r="V62" s="259">
        <v>84.585937999999999</v>
      </c>
      <c r="W62" s="259">
        <v>83.555905100000004</v>
      </c>
      <c r="X62" s="259">
        <v>78.406234400000002</v>
      </c>
      <c r="Y62" s="262">
        <v>74.785732100000004</v>
      </c>
      <c r="Z62" s="34" t="e">
        <v>#NAME?</v>
      </c>
      <c r="AA62" s="21">
        <v>82.193173000000002</v>
      </c>
      <c r="AB62" s="5">
        <v>82.017404600000006</v>
      </c>
      <c r="AC62" s="5">
        <v>81.323363400000005</v>
      </c>
      <c r="AD62" s="5">
        <v>84.414026399999997</v>
      </c>
      <c r="AE62" s="5">
        <v>85.544306399999996</v>
      </c>
      <c r="AF62" s="5">
        <v>83.508228599999995</v>
      </c>
      <c r="AG62" s="5">
        <v>81.134011099999995</v>
      </c>
      <c r="AH62" s="16">
        <v>79.246556799999993</v>
      </c>
      <c r="AI62" s="34" t="e">
        <v>#NAME?</v>
      </c>
      <c r="AJ62" s="21"/>
      <c r="AK62" s="5"/>
      <c r="AL62" s="5"/>
      <c r="AM62" s="5"/>
      <c r="AN62" s="5"/>
      <c r="AO62" s="5"/>
      <c r="AP62" s="5"/>
      <c r="AQ62" s="48"/>
      <c r="AR62" s="34" t="e">
        <v>#NAME?</v>
      </c>
      <c r="AS62" s="21"/>
      <c r="AT62" s="5"/>
      <c r="AU62" s="5"/>
      <c r="AV62" s="5"/>
      <c r="AW62" s="5"/>
      <c r="AX62" s="5"/>
      <c r="AY62" s="16"/>
      <c r="AZ62" s="33" t="e">
        <v>#NAME?</v>
      </c>
      <c r="BA62" s="21"/>
      <c r="BB62" s="5"/>
      <c r="BC62" s="5"/>
      <c r="BD62" s="5"/>
      <c r="BE62" s="5"/>
      <c r="BF62" s="48"/>
      <c r="BG62" s="64" t="e">
        <v>#NAME?</v>
      </c>
      <c r="BH62" s="387"/>
      <c r="BI62" s="387"/>
      <c r="BJ62" s="5"/>
      <c r="BK62" s="5"/>
      <c r="BL62" s="5"/>
      <c r="BM62" s="5"/>
      <c r="BN62" s="5"/>
      <c r="BO62" s="5"/>
      <c r="BP62" s="5"/>
      <c r="BQ62" s="5"/>
      <c r="BR62" s="298"/>
      <c r="BS62" s="5"/>
      <c r="BT62" s="5"/>
      <c r="BU62" s="5"/>
      <c r="BV62" s="5"/>
      <c r="BW62" s="5"/>
      <c r="BX62" s="5"/>
      <c r="BY62" s="5"/>
      <c r="BZ62" s="5"/>
      <c r="CA62" s="5"/>
      <c r="CB62" s="298"/>
      <c r="CC62" s="5"/>
      <c r="CD62" s="5"/>
      <c r="CE62" s="5"/>
      <c r="CF62" s="5"/>
      <c r="CG62" s="5"/>
      <c r="CH62" s="5"/>
      <c r="CI62" s="3"/>
    </row>
    <row r="63" spans="1:87" ht="12" customHeight="1">
      <c r="A63" s="217"/>
      <c r="B63" s="218"/>
      <c r="C63" s="13" t="s">
        <v>81</v>
      </c>
      <c r="D63" s="270">
        <v>55.1841644</v>
      </c>
      <c r="E63" s="258">
        <v>51.827267200000001</v>
      </c>
      <c r="F63" s="258">
        <v>51.049004400000001</v>
      </c>
      <c r="G63" s="258">
        <v>50.317051999999997</v>
      </c>
      <c r="H63" s="258">
        <v>53.416421100000001</v>
      </c>
      <c r="I63" s="258">
        <v>56.182323400000001</v>
      </c>
      <c r="J63" s="258">
        <v>58.652948000000002</v>
      </c>
      <c r="K63" s="258">
        <v>61.989330600000002</v>
      </c>
      <c r="L63" s="258">
        <v>67.392199700000006</v>
      </c>
      <c r="M63" s="258">
        <v>69.174794199999994</v>
      </c>
      <c r="N63" s="258">
        <v>68.439072400000001</v>
      </c>
      <c r="O63" s="258">
        <v>71.666300100000001</v>
      </c>
      <c r="P63" s="258">
        <v>83.609451899999996</v>
      </c>
      <c r="Q63" s="258">
        <v>96.183311700000004</v>
      </c>
      <c r="R63" s="259">
        <v>111.3896915</v>
      </c>
      <c r="S63" s="259">
        <v>126.22242420000001</v>
      </c>
      <c r="T63" s="259">
        <v>129.03953989999999</v>
      </c>
      <c r="U63" s="259">
        <v>130.5995752</v>
      </c>
      <c r="V63" s="259">
        <v>128.75467789999999</v>
      </c>
      <c r="W63" s="259">
        <v>129.8600155</v>
      </c>
      <c r="X63" s="259">
        <v>125.6783473</v>
      </c>
      <c r="Y63" s="262">
        <v>122.47988650000001</v>
      </c>
      <c r="Z63" s="34" t="e">
        <v>#NAME?</v>
      </c>
      <c r="AA63" s="21">
        <v>111.3896915</v>
      </c>
      <c r="AB63" s="5">
        <v>126.2224259</v>
      </c>
      <c r="AC63" s="5">
        <v>129.03966410000001</v>
      </c>
      <c r="AD63" s="5">
        <v>130.60256469999999</v>
      </c>
      <c r="AE63" s="5">
        <v>128.98764840000001</v>
      </c>
      <c r="AF63" s="5">
        <v>130.3010328</v>
      </c>
      <c r="AG63" s="5">
        <v>129.5495646</v>
      </c>
      <c r="AH63" s="16">
        <v>127.7836669</v>
      </c>
      <c r="AI63" s="34" t="e">
        <v>#NAME?</v>
      </c>
      <c r="AJ63" s="21"/>
      <c r="AK63" s="5"/>
      <c r="AL63" s="5"/>
      <c r="AM63" s="5"/>
      <c r="AN63" s="5"/>
      <c r="AO63" s="5"/>
      <c r="AP63" s="5"/>
      <c r="AQ63" s="48"/>
      <c r="AR63" s="34" t="e">
        <v>#NAME?</v>
      </c>
      <c r="AS63" s="21"/>
      <c r="AT63" s="5"/>
      <c r="AU63" s="5"/>
      <c r="AV63" s="5"/>
      <c r="AW63" s="5"/>
      <c r="AX63" s="5"/>
      <c r="AY63" s="16"/>
      <c r="AZ63" s="33" t="e">
        <v>#NAME?</v>
      </c>
      <c r="BA63" s="21"/>
      <c r="BB63" s="5"/>
      <c r="BC63" s="5"/>
      <c r="BD63" s="5"/>
      <c r="BE63" s="5"/>
      <c r="BF63" s="48"/>
      <c r="BG63" s="64" t="e">
        <v>#NAME?</v>
      </c>
      <c r="BH63" s="387"/>
      <c r="BI63" s="387"/>
      <c r="BJ63" s="5"/>
      <c r="BK63" s="5"/>
      <c r="BL63" s="5"/>
      <c r="BM63" s="5"/>
      <c r="BN63" s="5"/>
      <c r="BO63" s="5"/>
      <c r="BP63" s="5"/>
      <c r="BQ63" s="5"/>
      <c r="BR63" s="298"/>
      <c r="BS63" s="5"/>
      <c r="BT63" s="5"/>
      <c r="BU63" s="5"/>
      <c r="BV63" s="5"/>
      <c r="BW63" s="5"/>
      <c r="BX63" s="5"/>
      <c r="BY63" s="5"/>
      <c r="BZ63" s="5"/>
      <c r="CA63" s="5"/>
      <c r="CB63" s="298"/>
      <c r="CC63" s="5"/>
      <c r="CD63" s="5"/>
      <c r="CE63" s="5"/>
      <c r="CF63" s="5"/>
      <c r="CG63" s="5"/>
      <c r="CH63" s="5"/>
      <c r="CI63" s="3"/>
    </row>
    <row r="64" spans="1:87" ht="12" customHeight="1">
      <c r="A64" s="217"/>
      <c r="B64" s="218"/>
      <c r="C64" s="13" t="s">
        <v>82</v>
      </c>
      <c r="D64" s="270">
        <v>22.073112299999998</v>
      </c>
      <c r="E64" s="258">
        <v>22.751648800000002</v>
      </c>
      <c r="F64" s="258">
        <v>23.732798200000001</v>
      </c>
      <c r="G64" s="258">
        <v>25.8510092</v>
      </c>
      <c r="H64" s="258">
        <v>26.063460299999999</v>
      </c>
      <c r="I64" s="258">
        <v>27.272315500000001</v>
      </c>
      <c r="J64" s="258">
        <v>26.712184700000002</v>
      </c>
      <c r="K64" s="258">
        <v>26.846386500000001</v>
      </c>
      <c r="L64" s="258">
        <v>26.287115199999999</v>
      </c>
      <c r="M64" s="258">
        <v>25.9999404</v>
      </c>
      <c r="N64" s="258">
        <v>22.829356199999999</v>
      </c>
      <c r="O64" s="258">
        <v>21.803084399999999</v>
      </c>
      <c r="P64" s="258">
        <v>34.6376451</v>
      </c>
      <c r="Q64" s="258">
        <v>38.362559400000002</v>
      </c>
      <c r="R64" s="259">
        <v>46.626978899999997</v>
      </c>
      <c r="S64" s="259">
        <v>53.786399799999998</v>
      </c>
      <c r="T64" s="259">
        <v>70.379368200000002</v>
      </c>
      <c r="U64" s="259">
        <v>80.340299299999998</v>
      </c>
      <c r="V64" s="259">
        <v>82.621518600000002</v>
      </c>
      <c r="W64" s="259">
        <v>78.562152499999996</v>
      </c>
      <c r="X64" s="259">
        <v>73.617370600000001</v>
      </c>
      <c r="Y64" s="262">
        <v>69.332537299999998</v>
      </c>
      <c r="Z64" s="34" t="e">
        <v>#NAME?</v>
      </c>
      <c r="AA64" s="21">
        <v>46.626897499999998</v>
      </c>
      <c r="AB64" s="5">
        <v>53.896353699999999</v>
      </c>
      <c r="AC64" s="5">
        <v>71.010547799999998</v>
      </c>
      <c r="AD64" s="5">
        <v>80.892273099999997</v>
      </c>
      <c r="AE64" s="5">
        <v>83.149029499999997</v>
      </c>
      <c r="AF64" s="5">
        <v>80.156456899999995</v>
      </c>
      <c r="AG64" s="5">
        <v>78.305486799999997</v>
      </c>
      <c r="AH64" s="16">
        <v>76.594661000000002</v>
      </c>
      <c r="AI64" s="34" t="e">
        <v>#NAME?</v>
      </c>
      <c r="AJ64" s="21"/>
      <c r="AK64" s="5"/>
      <c r="AL64" s="5"/>
      <c r="AM64" s="5"/>
      <c r="AN64" s="5"/>
      <c r="AO64" s="5"/>
      <c r="AP64" s="5"/>
      <c r="AQ64" s="48"/>
      <c r="AR64" s="34" t="e">
        <v>#NAME?</v>
      </c>
      <c r="AS64" s="21"/>
      <c r="AT64" s="5"/>
      <c r="AU64" s="5"/>
      <c r="AV64" s="5"/>
      <c r="AW64" s="5"/>
      <c r="AX64" s="5"/>
      <c r="AY64" s="16"/>
      <c r="AZ64" s="33" t="e">
        <v>#NAME?</v>
      </c>
      <c r="BA64" s="21"/>
      <c r="BB64" s="5"/>
      <c r="BC64" s="5"/>
      <c r="BD64" s="5"/>
      <c r="BE64" s="5"/>
      <c r="BF64" s="48"/>
      <c r="BG64" s="64" t="e">
        <v>#NAME?</v>
      </c>
      <c r="BH64" s="387"/>
      <c r="BI64" s="387"/>
      <c r="BJ64" s="5"/>
      <c r="BK64" s="5"/>
      <c r="BL64" s="5"/>
      <c r="BM64" s="5"/>
      <c r="BN64" s="5"/>
      <c r="BO64" s="5"/>
      <c r="BP64" s="5"/>
      <c r="BQ64" s="5"/>
      <c r="BR64" s="298"/>
      <c r="BS64" s="5"/>
      <c r="BT64" s="5"/>
      <c r="BU64" s="5"/>
      <c r="BV64" s="5"/>
      <c r="BW64" s="5"/>
      <c r="BX64" s="5"/>
      <c r="BY64" s="5"/>
      <c r="BZ64" s="5"/>
      <c r="CA64" s="5"/>
      <c r="CB64" s="298"/>
      <c r="CC64" s="5"/>
      <c r="CD64" s="5"/>
      <c r="CE64" s="5"/>
      <c r="CF64" s="5"/>
      <c r="CG64" s="5"/>
      <c r="CH64" s="5"/>
      <c r="CI64" s="3"/>
    </row>
    <row r="65" spans="1:87" ht="12" customHeight="1">
      <c r="A65" s="217"/>
      <c r="B65" s="218"/>
      <c r="C65" s="13" t="s">
        <v>83</v>
      </c>
      <c r="D65" s="270">
        <v>32.980539899999997</v>
      </c>
      <c r="E65" s="258">
        <v>33.860947600000003</v>
      </c>
      <c r="F65" s="258">
        <v>47.079948199999997</v>
      </c>
      <c r="G65" s="258">
        <v>49.623607100000001</v>
      </c>
      <c r="H65" s="258">
        <v>48.281406699999998</v>
      </c>
      <c r="I65" s="258">
        <v>42.882265599999997</v>
      </c>
      <c r="J65" s="258">
        <v>41.588746100000002</v>
      </c>
      <c r="K65" s="258">
        <v>40.6392369</v>
      </c>
      <c r="L65" s="258">
        <v>34.119109999999999</v>
      </c>
      <c r="M65" s="258">
        <v>30.975154</v>
      </c>
      <c r="N65" s="258">
        <v>30.1009232</v>
      </c>
      <c r="O65" s="258">
        <v>28.461438099999999</v>
      </c>
      <c r="P65" s="258">
        <v>36.294485100000003</v>
      </c>
      <c r="Q65" s="258">
        <v>41.200645999999999</v>
      </c>
      <c r="R65" s="259">
        <v>43.6756174</v>
      </c>
      <c r="S65" s="259">
        <v>52.1648955</v>
      </c>
      <c r="T65" s="259">
        <v>54.739222300000002</v>
      </c>
      <c r="U65" s="259">
        <v>53.523723799999999</v>
      </c>
      <c r="V65" s="259">
        <v>52.340737300000001</v>
      </c>
      <c r="W65" s="259">
        <v>51.8190855</v>
      </c>
      <c r="X65" s="259">
        <v>50.863564599999997</v>
      </c>
      <c r="Y65" s="262">
        <v>48.986148900000003</v>
      </c>
      <c r="Z65" s="34" t="e">
        <v>#NAME?</v>
      </c>
      <c r="AA65" s="21">
        <v>43.156440699999997</v>
      </c>
      <c r="AB65" s="5">
        <v>52.164893300000003</v>
      </c>
      <c r="AC65" s="5">
        <v>54.739220099999997</v>
      </c>
      <c r="AD65" s="5">
        <v>53.623397500000003</v>
      </c>
      <c r="AE65" s="5">
        <v>52.4788663</v>
      </c>
      <c r="AF65" s="5">
        <v>53.331535000000002</v>
      </c>
      <c r="AG65" s="5">
        <v>52.748934400000003</v>
      </c>
      <c r="AH65" s="16">
        <v>51.480565200000001</v>
      </c>
      <c r="AI65" s="34" t="e">
        <v>#NAME?</v>
      </c>
      <c r="AJ65" s="21"/>
      <c r="AK65" s="5"/>
      <c r="AL65" s="5"/>
      <c r="AM65" s="5"/>
      <c r="AN65" s="5"/>
      <c r="AO65" s="5"/>
      <c r="AP65" s="5"/>
      <c r="AQ65" s="48"/>
      <c r="AR65" s="34" t="e">
        <v>#NAME?</v>
      </c>
      <c r="AS65" s="21"/>
      <c r="AT65" s="5"/>
      <c r="AU65" s="5"/>
      <c r="AV65" s="5"/>
      <c r="AW65" s="5"/>
      <c r="AX65" s="5"/>
      <c r="AY65" s="16"/>
      <c r="AZ65" s="33" t="e">
        <v>#NAME?</v>
      </c>
      <c r="BA65" s="21"/>
      <c r="BB65" s="5"/>
      <c r="BC65" s="5"/>
      <c r="BD65" s="5"/>
      <c r="BE65" s="5"/>
      <c r="BF65" s="48"/>
      <c r="BG65" s="64" t="e">
        <v>#NAME?</v>
      </c>
      <c r="BH65" s="387"/>
      <c r="BI65" s="387"/>
      <c r="BJ65" s="5"/>
      <c r="BK65" s="5"/>
      <c r="BL65" s="5"/>
      <c r="BM65" s="5"/>
      <c r="BN65" s="5"/>
      <c r="BO65" s="5"/>
      <c r="BP65" s="5"/>
      <c r="BQ65" s="5"/>
      <c r="BR65" s="298"/>
      <c r="BS65" s="5"/>
      <c r="BT65" s="5"/>
      <c r="BU65" s="5"/>
      <c r="BV65" s="5"/>
      <c r="BW65" s="5"/>
      <c r="BX65" s="5"/>
      <c r="BY65" s="5"/>
      <c r="BZ65" s="5"/>
      <c r="CA65" s="5"/>
      <c r="CB65" s="298"/>
      <c r="CC65" s="5"/>
      <c r="CD65" s="5"/>
      <c r="CE65" s="5"/>
      <c r="CF65" s="5"/>
      <c r="CG65" s="5"/>
      <c r="CH65" s="5"/>
      <c r="CI65" s="3"/>
    </row>
    <row r="66" spans="1:87" ht="12" customHeight="1">
      <c r="A66" s="217"/>
      <c r="B66" s="218"/>
      <c r="C66" s="14" t="s">
        <v>84</v>
      </c>
      <c r="D66" s="270">
        <v>52.247647600000001</v>
      </c>
      <c r="E66" s="258">
        <v>46.8625708</v>
      </c>
      <c r="F66" s="258">
        <v>44.052220599999998</v>
      </c>
      <c r="G66" s="258">
        <v>42.511063300000004</v>
      </c>
      <c r="H66" s="258">
        <v>40.977727299999998</v>
      </c>
      <c r="I66" s="258">
        <v>40.232923499999998</v>
      </c>
      <c r="J66" s="258">
        <v>42.798989200000001</v>
      </c>
      <c r="K66" s="258">
        <v>42.7172397</v>
      </c>
      <c r="L66" s="258">
        <v>40.0025549</v>
      </c>
      <c r="M66" s="258">
        <v>38.174192099999999</v>
      </c>
      <c r="N66" s="258">
        <v>33.992732500000002</v>
      </c>
      <c r="O66" s="258">
        <v>32.653798700000003</v>
      </c>
      <c r="P66" s="258">
        <v>41.696081800000002</v>
      </c>
      <c r="Q66" s="258">
        <v>47.119187599999997</v>
      </c>
      <c r="R66" s="263">
        <v>48.504335400000002</v>
      </c>
      <c r="S66" s="263">
        <v>53.9097966</v>
      </c>
      <c r="T66" s="263">
        <v>56.458212400000001</v>
      </c>
      <c r="U66" s="263">
        <v>60.200317300000002</v>
      </c>
      <c r="V66" s="263">
        <v>63.536478299999999</v>
      </c>
      <c r="W66" s="263">
        <v>63.047739999999997</v>
      </c>
      <c r="X66" s="263">
        <v>61.419457600000001</v>
      </c>
      <c r="Y66" s="264">
        <v>60.425908399999997</v>
      </c>
      <c r="Z66" s="35" t="e">
        <v>#NAME?</v>
      </c>
      <c r="AA66" s="22">
        <v>48.504335400000002</v>
      </c>
      <c r="AB66" s="9">
        <v>53.9097966</v>
      </c>
      <c r="AC66" s="9">
        <v>56.458212400000001</v>
      </c>
      <c r="AD66" s="9">
        <v>60.232562700000003</v>
      </c>
      <c r="AE66" s="9">
        <v>63.644100600000002</v>
      </c>
      <c r="AF66" s="9">
        <v>65.385216499999999</v>
      </c>
      <c r="AG66" s="9">
        <v>67.050170600000001</v>
      </c>
      <c r="AH66" s="17">
        <v>68.063544199999995</v>
      </c>
      <c r="AI66" s="35" t="e">
        <v>#NAME?</v>
      </c>
      <c r="AJ66" s="22"/>
      <c r="AK66" s="9"/>
      <c r="AL66" s="9"/>
      <c r="AM66" s="9"/>
      <c r="AN66" s="9"/>
      <c r="AO66" s="9"/>
      <c r="AP66" s="9"/>
      <c r="AQ66" s="49"/>
      <c r="AR66" s="35" t="e">
        <v>#NAME?</v>
      </c>
      <c r="AS66" s="22"/>
      <c r="AT66" s="9"/>
      <c r="AU66" s="9"/>
      <c r="AV66" s="9"/>
      <c r="AW66" s="9"/>
      <c r="AX66" s="9"/>
      <c r="AY66" s="17"/>
      <c r="AZ66" s="33" t="e">
        <v>#NAME?</v>
      </c>
      <c r="BA66" s="22"/>
      <c r="BB66" s="9"/>
      <c r="BC66" s="9"/>
      <c r="BD66" s="9"/>
      <c r="BE66" s="9"/>
      <c r="BF66" s="49"/>
      <c r="BG66" s="64" t="e">
        <v>#NAME?</v>
      </c>
      <c r="BH66" s="387"/>
      <c r="BI66" s="387"/>
      <c r="BJ66" s="5"/>
      <c r="BK66" s="5"/>
      <c r="BL66" s="5"/>
      <c r="BM66" s="5"/>
      <c r="BN66" s="5"/>
      <c r="BO66" s="5"/>
      <c r="BP66" s="5"/>
      <c r="BQ66" s="5"/>
      <c r="BR66" s="298"/>
      <c r="BS66" s="5"/>
      <c r="BT66" s="5"/>
      <c r="BU66" s="5"/>
      <c r="BV66" s="5"/>
      <c r="BW66" s="5"/>
      <c r="BX66" s="5"/>
      <c r="BY66" s="5"/>
      <c r="BZ66" s="5"/>
      <c r="CA66" s="5"/>
      <c r="CB66" s="298"/>
      <c r="CC66" s="5"/>
      <c r="CD66" s="5"/>
      <c r="CE66" s="5"/>
      <c r="CF66" s="5"/>
      <c r="CG66" s="5"/>
      <c r="CH66" s="5"/>
      <c r="CI66" s="3"/>
    </row>
    <row r="67" spans="1:87" ht="12" customHeight="1">
      <c r="A67" s="217"/>
      <c r="B67" s="218"/>
      <c r="C67" s="57" t="s">
        <v>85</v>
      </c>
      <c r="D67" s="271">
        <v>72.194624500000003</v>
      </c>
      <c r="E67" s="272">
        <v>71.792881699999995</v>
      </c>
      <c r="F67" s="272">
        <v>70.601381399999994</v>
      </c>
      <c r="G67" s="272">
        <v>68.075224399999996</v>
      </c>
      <c r="H67" s="272">
        <v>67.027768199999997</v>
      </c>
      <c r="I67" s="272">
        <v>66.897778500000001</v>
      </c>
      <c r="J67" s="272">
        <v>68.114582799999994</v>
      </c>
      <c r="K67" s="272">
        <v>68.4359295</v>
      </c>
      <c r="L67" s="272">
        <v>69.191387199999994</v>
      </c>
      <c r="M67" s="272">
        <v>67.351204899999999</v>
      </c>
      <c r="N67" s="272">
        <v>64.962610600000005</v>
      </c>
      <c r="O67" s="272">
        <v>68.724312999999995</v>
      </c>
      <c r="P67" s="272">
        <v>79.214427000000001</v>
      </c>
      <c r="Q67" s="272">
        <v>84.786106399999994</v>
      </c>
      <c r="R67" s="265">
        <v>87.3337875</v>
      </c>
      <c r="S67" s="265">
        <v>91.654033799999993</v>
      </c>
      <c r="T67" s="265">
        <v>93.939534199999997</v>
      </c>
      <c r="U67" s="265">
        <v>94.247989500000003</v>
      </c>
      <c r="V67" s="265">
        <v>92.137590799999998</v>
      </c>
      <c r="W67" s="265">
        <v>91.128034299999996</v>
      </c>
      <c r="X67" s="265">
        <v>88.790235499999994</v>
      </c>
      <c r="Y67" s="266">
        <v>86.499351300000001</v>
      </c>
      <c r="Z67" s="36" t="e">
        <v>#NAME?</v>
      </c>
      <c r="AA67" s="23">
        <v>86.674228400000004</v>
      </c>
      <c r="AB67" s="10">
        <v>91.421275199999997</v>
      </c>
      <c r="AC67" s="10">
        <v>93.667749000000001</v>
      </c>
      <c r="AD67" s="10">
        <v>94.410182399999997</v>
      </c>
      <c r="AE67" s="10">
        <v>92.582782100000003</v>
      </c>
      <c r="AF67" s="10">
        <v>91.5589528</v>
      </c>
      <c r="AG67" s="10">
        <v>90.607233300000004</v>
      </c>
      <c r="AH67" s="18">
        <v>89.433669199999997</v>
      </c>
      <c r="AI67" s="36" t="e">
        <v>#NAME?</v>
      </c>
      <c r="AJ67" s="23"/>
      <c r="AK67" s="10"/>
      <c r="AL67" s="10"/>
      <c r="AM67" s="10"/>
      <c r="AN67" s="10"/>
      <c r="AO67" s="10"/>
      <c r="AP67" s="10"/>
      <c r="AQ67" s="50"/>
      <c r="AR67" s="36" t="e">
        <v>#NAME?</v>
      </c>
      <c r="AS67" s="23"/>
      <c r="AT67" s="10"/>
      <c r="AU67" s="10"/>
      <c r="AV67" s="10"/>
      <c r="AW67" s="10"/>
      <c r="AX67" s="10"/>
      <c r="AY67" s="18"/>
      <c r="AZ67" s="207" t="s">
        <v>86</v>
      </c>
      <c r="BA67" s="10" t="s">
        <v>86</v>
      </c>
      <c r="BB67" s="10" t="s">
        <v>86</v>
      </c>
      <c r="BC67" s="10" t="s">
        <v>86</v>
      </c>
      <c r="BD67" s="10" t="s">
        <v>86</v>
      </c>
      <c r="BE67" s="10" t="s">
        <v>86</v>
      </c>
      <c r="BF67" s="50" t="s">
        <v>86</v>
      </c>
      <c r="BG67" s="64" t="e">
        <v>#NAME?</v>
      </c>
      <c r="BH67" s="387"/>
      <c r="BI67" s="387"/>
      <c r="BJ67" s="5"/>
      <c r="BK67" s="5"/>
      <c r="BL67" s="5"/>
      <c r="BM67" s="5"/>
      <c r="BN67" s="5"/>
      <c r="BO67" s="5"/>
      <c r="BP67" s="5"/>
      <c r="BQ67" s="5"/>
      <c r="BR67" s="298"/>
      <c r="BS67" s="5"/>
      <c r="BT67" s="5"/>
      <c r="BU67" s="5"/>
      <c r="BV67" s="5"/>
      <c r="BW67" s="5"/>
      <c r="BX67" s="5"/>
      <c r="BY67" s="5"/>
      <c r="BZ67" s="5"/>
      <c r="CA67" s="5"/>
      <c r="CB67" s="298"/>
      <c r="CC67" s="5"/>
      <c r="CD67" s="5"/>
      <c r="CE67" s="5"/>
      <c r="CF67" s="5"/>
      <c r="CG67" s="5"/>
      <c r="CH67" s="5"/>
      <c r="CI67" s="3"/>
    </row>
    <row r="68" spans="1:87" ht="12" customHeight="1">
      <c r="A68" s="217"/>
      <c r="B68" s="218"/>
      <c r="C68" s="12" t="s">
        <v>87</v>
      </c>
      <c r="D68" s="270">
        <v>97.261115700000005</v>
      </c>
      <c r="E68" s="258">
        <v>69.297420399999993</v>
      </c>
      <c r="F68" s="258">
        <v>76.083432700000003</v>
      </c>
      <c r="G68" s="258">
        <v>71.155689499999994</v>
      </c>
      <c r="H68" s="258">
        <v>64.999684599999995</v>
      </c>
      <c r="I68" s="258">
        <v>51.401428500000002</v>
      </c>
      <c r="J68" s="258">
        <v>43.7140111</v>
      </c>
      <c r="K68" s="258">
        <v>36.003243099999999</v>
      </c>
      <c r="L68" s="258">
        <v>26.7904968</v>
      </c>
      <c r="M68" s="258">
        <v>21.024759700000001</v>
      </c>
      <c r="N68" s="258">
        <v>16.323779300000002</v>
      </c>
      <c r="O68" s="258">
        <v>13.0309898</v>
      </c>
      <c r="P68" s="258">
        <v>13.6897438</v>
      </c>
      <c r="Q68" s="258">
        <v>15.317850699999999</v>
      </c>
      <c r="R68" s="260">
        <v>15.2189534</v>
      </c>
      <c r="S68" s="260">
        <v>16.699392400000001</v>
      </c>
      <c r="T68" s="260">
        <v>17.011969300000001</v>
      </c>
      <c r="U68" s="260">
        <v>26.967275799999999</v>
      </c>
      <c r="V68" s="260">
        <v>25.9941019</v>
      </c>
      <c r="W68" s="260">
        <v>29.024872899999998</v>
      </c>
      <c r="X68" s="260">
        <v>25.411539000000001</v>
      </c>
      <c r="Y68" s="261">
        <v>23.333472700000002</v>
      </c>
      <c r="Z68" s="37" t="e">
        <v>#NAME?</v>
      </c>
      <c r="AA68" s="20">
        <v>15.2189534</v>
      </c>
      <c r="AB68" s="8">
        <v>16.6993987</v>
      </c>
      <c r="AC68" s="8">
        <v>17.011975799999998</v>
      </c>
      <c r="AD68" s="8">
        <v>26.967275799999999</v>
      </c>
      <c r="AE68" s="8">
        <v>26.0236199</v>
      </c>
      <c r="AF68" s="8">
        <v>29.4204282</v>
      </c>
      <c r="AG68" s="8">
        <v>26.255909299999999</v>
      </c>
      <c r="AH68" s="15">
        <v>25.862743300000002</v>
      </c>
      <c r="AI68" s="37" t="e">
        <v>#NAME?</v>
      </c>
      <c r="AJ68" s="20"/>
      <c r="AK68" s="8"/>
      <c r="AL68" s="8"/>
      <c r="AM68" s="8"/>
      <c r="AN68" s="8"/>
      <c r="AO68" s="8"/>
      <c r="AP68" s="8"/>
      <c r="AQ68" s="47"/>
      <c r="AR68" s="37"/>
      <c r="AS68" s="20"/>
      <c r="AT68" s="8"/>
      <c r="AU68" s="8"/>
      <c r="AV68" s="8"/>
      <c r="AW68" s="8"/>
      <c r="AX68" s="8"/>
      <c r="AY68" s="15"/>
      <c r="AZ68" s="33" t="e">
        <v>#NAME?</v>
      </c>
      <c r="BA68" s="20"/>
      <c r="BB68" s="8"/>
      <c r="BC68" s="8"/>
      <c r="BD68" s="8"/>
      <c r="BE68" s="8"/>
      <c r="BF68" s="47"/>
      <c r="BG68" s="64" t="e">
        <v>#NAME?</v>
      </c>
      <c r="BH68" s="387"/>
      <c r="BI68" s="387"/>
      <c r="BJ68" s="5"/>
      <c r="BK68" s="5"/>
      <c r="BL68" s="5"/>
      <c r="BM68" s="5"/>
      <c r="BN68" s="5"/>
      <c r="BO68" s="5"/>
      <c r="BP68" s="5"/>
      <c r="BQ68" s="5"/>
      <c r="BR68" s="298"/>
      <c r="BS68" s="5"/>
      <c r="BT68" s="5"/>
      <c r="BU68" s="5"/>
      <c r="BV68" s="5"/>
      <c r="BW68" s="5"/>
      <c r="BX68" s="5"/>
      <c r="BY68" s="5"/>
      <c r="BZ68" s="5"/>
      <c r="CA68" s="5"/>
      <c r="CB68" s="298"/>
      <c r="CC68" s="5"/>
      <c r="CD68" s="5"/>
      <c r="CE68" s="5"/>
      <c r="CF68" s="5"/>
      <c r="CG68" s="5"/>
      <c r="CH68" s="5"/>
      <c r="CI68" s="3"/>
    </row>
    <row r="69" spans="1:87" ht="12" customHeight="1">
      <c r="A69" s="217"/>
      <c r="B69" s="218"/>
      <c r="C69" s="13" t="s">
        <v>88</v>
      </c>
      <c r="D69" s="270">
        <v>12.2702779</v>
      </c>
      <c r="E69" s="258">
        <v>14.0224349</v>
      </c>
      <c r="F69" s="258">
        <v>15.255102000000001</v>
      </c>
      <c r="G69" s="258">
        <v>17.0387153</v>
      </c>
      <c r="H69" s="258">
        <v>22.801578800000001</v>
      </c>
      <c r="I69" s="258">
        <v>25.9218972</v>
      </c>
      <c r="J69" s="258">
        <v>28.300316500000001</v>
      </c>
      <c r="K69" s="258">
        <v>28.531460500000001</v>
      </c>
      <c r="L69" s="258">
        <v>27.8814162</v>
      </c>
      <c r="M69" s="258">
        <v>27.703073199999999</v>
      </c>
      <c r="N69" s="258">
        <v>27.464892299999999</v>
      </c>
      <c r="O69" s="258">
        <v>28.250147800000001</v>
      </c>
      <c r="P69" s="258">
        <v>33.560476800000004</v>
      </c>
      <c r="Q69" s="258">
        <v>37.354661100000001</v>
      </c>
      <c r="R69" s="259">
        <v>39.826216500000001</v>
      </c>
      <c r="S69" s="259">
        <v>44.469658500000001</v>
      </c>
      <c r="T69" s="259">
        <v>44.908602199999997</v>
      </c>
      <c r="U69" s="259">
        <v>42.169378199999997</v>
      </c>
      <c r="V69" s="259">
        <v>39.955215500000001</v>
      </c>
      <c r="W69" s="259">
        <v>36.765027500000002</v>
      </c>
      <c r="X69" s="259">
        <v>34.601997300000001</v>
      </c>
      <c r="Y69" s="262">
        <v>32.693331299999997</v>
      </c>
      <c r="Z69" s="34" t="e">
        <v>#NAME?</v>
      </c>
      <c r="AA69" s="21">
        <v>39.826216500000001</v>
      </c>
      <c r="AB69" s="5">
        <v>44.469658500000001</v>
      </c>
      <c r="AC69" s="5">
        <v>44.908602199999997</v>
      </c>
      <c r="AD69" s="5">
        <v>42.169378199999997</v>
      </c>
      <c r="AE69" s="5">
        <v>40.316360400000001</v>
      </c>
      <c r="AF69" s="5">
        <v>39.496222699999997</v>
      </c>
      <c r="AG69" s="5">
        <v>38.446180900000002</v>
      </c>
      <c r="AH69" s="16">
        <v>37.259539500000002</v>
      </c>
      <c r="AI69" s="34" t="e">
        <v>#NAME?</v>
      </c>
      <c r="AJ69" s="21"/>
      <c r="AK69" s="5"/>
      <c r="AL69" s="5"/>
      <c r="AM69" s="5"/>
      <c r="AN69" s="5"/>
      <c r="AO69" s="5"/>
      <c r="AP69" s="5"/>
      <c r="AQ69" s="48"/>
      <c r="AR69" s="34"/>
      <c r="AS69" s="21"/>
      <c r="AT69" s="5"/>
      <c r="AU69" s="5"/>
      <c r="AV69" s="5"/>
      <c r="AW69" s="5"/>
      <c r="AX69" s="5"/>
      <c r="AY69" s="16"/>
      <c r="AZ69" s="33" t="e">
        <v>#NAME?</v>
      </c>
      <c r="BA69" s="21"/>
      <c r="BB69" s="5"/>
      <c r="BC69" s="5"/>
      <c r="BD69" s="5"/>
      <c r="BE69" s="5"/>
      <c r="BF69" s="48"/>
      <c r="BG69" s="64" t="e">
        <v>#NAME?</v>
      </c>
      <c r="BH69" s="387"/>
      <c r="BI69" s="387"/>
      <c r="BJ69" s="5"/>
      <c r="BK69" s="5"/>
      <c r="BL69" s="5"/>
      <c r="BM69" s="5"/>
      <c r="BN69" s="5"/>
      <c r="BO69" s="5"/>
      <c r="BP69" s="5"/>
      <c r="BQ69" s="5"/>
      <c r="BR69" s="298"/>
      <c r="BS69" s="5"/>
      <c r="BT69" s="5"/>
      <c r="BU69" s="5"/>
      <c r="BV69" s="5"/>
      <c r="BW69" s="5"/>
      <c r="BX69" s="5"/>
      <c r="BY69" s="5"/>
      <c r="BZ69" s="5"/>
      <c r="CA69" s="5"/>
      <c r="CB69" s="298"/>
      <c r="CC69" s="5"/>
      <c r="CD69" s="5"/>
      <c r="CE69" s="5"/>
      <c r="CF69" s="5"/>
      <c r="CG69" s="5"/>
      <c r="CH69" s="5"/>
      <c r="CI69" s="3"/>
    </row>
    <row r="70" spans="1:87" ht="12" customHeight="1">
      <c r="A70" s="217"/>
      <c r="B70" s="218"/>
      <c r="C70" s="13" t="s">
        <v>89</v>
      </c>
      <c r="D70" s="270"/>
      <c r="E70" s="258"/>
      <c r="F70" s="258"/>
      <c r="G70" s="258">
        <v>52.354263099999997</v>
      </c>
      <c r="H70" s="258">
        <v>48.508303900000001</v>
      </c>
      <c r="I70" s="258">
        <v>49.080992199999997</v>
      </c>
      <c r="J70" s="258">
        <v>46.150098399999997</v>
      </c>
      <c r="K70" s="258">
        <v>44.155946800000002</v>
      </c>
      <c r="L70" s="258">
        <v>37.4122311</v>
      </c>
      <c r="M70" s="258">
        <v>31.5494038</v>
      </c>
      <c r="N70" s="258">
        <v>27.345968200000002</v>
      </c>
      <c r="O70" s="258">
        <v>33.313183100000003</v>
      </c>
      <c r="P70" s="258">
        <v>40.1817967</v>
      </c>
      <c r="Q70" s="258">
        <v>42.587880499999997</v>
      </c>
      <c r="R70" s="259">
        <v>46.0708859</v>
      </c>
      <c r="S70" s="259">
        <v>44.894200599999998</v>
      </c>
      <c r="T70" s="259">
        <v>44.0456097</v>
      </c>
      <c r="U70" s="259">
        <v>44.270285100000002</v>
      </c>
      <c r="V70" s="259">
        <v>39.926150999999997</v>
      </c>
      <c r="W70" s="259">
        <v>37.868384300000002</v>
      </c>
      <c r="X70" s="259">
        <v>36.405570400000002</v>
      </c>
      <c r="Y70" s="262">
        <v>33.553917200000001</v>
      </c>
      <c r="Z70" s="34" t="e">
        <v>#NAME?</v>
      </c>
      <c r="AA70" s="21">
        <v>46.408870100000001</v>
      </c>
      <c r="AB70" s="5">
        <v>45.189365500000001</v>
      </c>
      <c r="AC70" s="5">
        <v>44.650861399999997</v>
      </c>
      <c r="AD70" s="5">
        <v>44.765126700000003</v>
      </c>
      <c r="AE70" s="5">
        <v>40.387561900000001</v>
      </c>
      <c r="AF70" s="5">
        <v>38.913399200000001</v>
      </c>
      <c r="AG70" s="5">
        <v>38.349488600000001</v>
      </c>
      <c r="AH70" s="16">
        <v>38.2276849</v>
      </c>
      <c r="AI70" s="34" t="e">
        <v>#NAME?</v>
      </c>
      <c r="AJ70" s="21"/>
      <c r="AK70" s="5"/>
      <c r="AL70" s="5"/>
      <c r="AM70" s="5"/>
      <c r="AN70" s="5"/>
      <c r="AO70" s="5"/>
      <c r="AP70" s="5"/>
      <c r="AQ70" s="48"/>
      <c r="AR70" s="34"/>
      <c r="AS70" s="21"/>
      <c r="AT70" s="5"/>
      <c r="AU70" s="5"/>
      <c r="AV70" s="5"/>
      <c r="AW70" s="5"/>
      <c r="AX70" s="5"/>
      <c r="AY70" s="16"/>
      <c r="AZ70" s="33" t="e">
        <v>#NAME?</v>
      </c>
      <c r="BA70" s="21"/>
      <c r="BB70" s="5"/>
      <c r="BC70" s="5"/>
      <c r="BD70" s="5"/>
      <c r="BE70" s="5"/>
      <c r="BF70" s="48"/>
      <c r="BG70" s="64" t="e">
        <v>#NAME?</v>
      </c>
      <c r="BH70" s="387"/>
      <c r="BI70" s="387"/>
      <c r="BJ70" s="5"/>
      <c r="BK70" s="5"/>
      <c r="BL70" s="5"/>
      <c r="BM70" s="5"/>
      <c r="BN70" s="5"/>
      <c r="BO70" s="5"/>
      <c r="BP70" s="5"/>
      <c r="BQ70" s="5"/>
      <c r="BR70" s="298"/>
      <c r="BS70" s="5"/>
      <c r="BT70" s="5"/>
      <c r="BU70" s="5"/>
      <c r="BV70" s="5"/>
      <c r="BW70" s="5"/>
      <c r="BX70" s="5"/>
      <c r="BY70" s="5"/>
      <c r="BZ70" s="5"/>
      <c r="CA70" s="5"/>
      <c r="CB70" s="298"/>
      <c r="CC70" s="5"/>
      <c r="CD70" s="5"/>
      <c r="CE70" s="5"/>
      <c r="CF70" s="5"/>
      <c r="CG70" s="5"/>
      <c r="CH70" s="5"/>
      <c r="CI70" s="3"/>
    </row>
    <row r="71" spans="1:87" ht="12" customHeight="1">
      <c r="A71" s="217"/>
      <c r="B71" s="218"/>
      <c r="C71" s="59" t="s">
        <v>342</v>
      </c>
      <c r="D71" s="270"/>
      <c r="E71" s="258"/>
      <c r="F71" s="258"/>
      <c r="G71" s="258">
        <v>35.498633499999997</v>
      </c>
      <c r="H71" s="258">
        <v>36.462269999999997</v>
      </c>
      <c r="I71" s="258">
        <v>36.587881799999998</v>
      </c>
      <c r="J71" s="258">
        <v>38.093545300000002</v>
      </c>
      <c r="K71" s="258">
        <v>40.219108300000002</v>
      </c>
      <c r="L71" s="258">
        <v>41.090170499999999</v>
      </c>
      <c r="M71" s="258">
        <v>38.605821900000002</v>
      </c>
      <c r="N71" s="258">
        <v>37.254424</v>
      </c>
      <c r="O71" s="258">
        <v>38.968744700000002</v>
      </c>
      <c r="P71" s="258">
        <v>48.311742199999998</v>
      </c>
      <c r="Q71" s="258">
        <v>57.340284400000002</v>
      </c>
      <c r="R71" s="259">
        <v>63.849737099999999</v>
      </c>
      <c r="S71" s="259">
        <v>69.4234261</v>
      </c>
      <c r="T71" s="259">
        <v>80.459760299999999</v>
      </c>
      <c r="U71" s="259">
        <v>84.030754700000003</v>
      </c>
      <c r="V71" s="259">
        <v>83.841815999999994</v>
      </c>
      <c r="W71" s="259">
        <v>80.632368999999997</v>
      </c>
      <c r="X71" s="259">
        <v>77.981177700000003</v>
      </c>
      <c r="Y71" s="262">
        <v>73.657606599999994</v>
      </c>
      <c r="Z71" s="34" t="e">
        <v>#NAME?</v>
      </c>
      <c r="AA71" s="21">
        <v>65.158010700000005</v>
      </c>
      <c r="AB71" s="5">
        <v>70.6774068</v>
      </c>
      <c r="AC71" s="5">
        <v>82.184716399999999</v>
      </c>
      <c r="AD71" s="5">
        <v>86.612492200000005</v>
      </c>
      <c r="AE71" s="5">
        <v>86.744134099999997</v>
      </c>
      <c r="AF71" s="5">
        <v>84.979031300000003</v>
      </c>
      <c r="AG71" s="5">
        <v>84.328045200000005</v>
      </c>
      <c r="AH71" s="16">
        <v>82.811600499999997</v>
      </c>
      <c r="AI71" s="34" t="e">
        <v>#NAME?</v>
      </c>
      <c r="AJ71" s="21"/>
      <c r="AK71" s="5"/>
      <c r="AL71" s="5"/>
      <c r="AM71" s="5"/>
      <c r="AN71" s="5"/>
      <c r="AO71" s="5"/>
      <c r="AP71" s="5"/>
      <c r="AQ71" s="48"/>
      <c r="AR71" s="34"/>
      <c r="AS71" s="21"/>
      <c r="AT71" s="5"/>
      <c r="AU71" s="5"/>
      <c r="AV71" s="5"/>
      <c r="AW71" s="5"/>
      <c r="AX71" s="5"/>
      <c r="AY71" s="16"/>
      <c r="AZ71" s="33" t="e">
        <v>#NAME?</v>
      </c>
      <c r="BA71" s="21"/>
      <c r="BB71" s="5"/>
      <c r="BC71" s="5"/>
      <c r="BD71" s="5"/>
      <c r="BE71" s="5"/>
      <c r="BF71" s="48"/>
      <c r="BG71" s="64" t="e">
        <v>#NAME?</v>
      </c>
      <c r="BH71" s="387"/>
      <c r="BI71" s="387"/>
      <c r="BJ71" s="5"/>
      <c r="BK71" s="5"/>
      <c r="BL71" s="5"/>
      <c r="BM71" s="5"/>
      <c r="BN71" s="5"/>
      <c r="BO71" s="5"/>
      <c r="BP71" s="5"/>
      <c r="BQ71" s="5"/>
      <c r="BR71" s="298"/>
      <c r="BS71" s="5"/>
      <c r="BT71" s="5"/>
      <c r="BU71" s="5"/>
      <c r="BV71" s="5"/>
      <c r="BW71" s="5"/>
      <c r="BX71" s="5"/>
      <c r="BY71" s="5"/>
      <c r="BZ71" s="5"/>
      <c r="CA71" s="5"/>
      <c r="CB71" s="298"/>
      <c r="CC71" s="5"/>
      <c r="CD71" s="5"/>
      <c r="CE71" s="5"/>
      <c r="CF71" s="5"/>
      <c r="CG71" s="5"/>
      <c r="CH71" s="5"/>
      <c r="CI71" s="3"/>
    </row>
    <row r="72" spans="1:87" ht="12" customHeight="1">
      <c r="A72" s="217"/>
      <c r="B72" s="218"/>
      <c r="C72" s="13" t="s">
        <v>93</v>
      </c>
      <c r="D72" s="270">
        <v>61.9065139</v>
      </c>
      <c r="E72" s="258">
        <v>59.846003500000002</v>
      </c>
      <c r="F72" s="258">
        <v>59.711950399999999</v>
      </c>
      <c r="G72" s="258">
        <v>55.262382799999997</v>
      </c>
      <c r="H72" s="258">
        <v>51.934486100000001</v>
      </c>
      <c r="I72" s="258">
        <v>55.303830699999999</v>
      </c>
      <c r="J72" s="258">
        <v>57.884886700000003</v>
      </c>
      <c r="K72" s="258">
        <v>58.722299999999997</v>
      </c>
      <c r="L72" s="258">
        <v>60.478012300000003</v>
      </c>
      <c r="M72" s="258">
        <v>64.456386699999996</v>
      </c>
      <c r="N72" s="258">
        <v>65.471833700000005</v>
      </c>
      <c r="O72" s="258">
        <v>71.5814843</v>
      </c>
      <c r="P72" s="258">
        <v>77.841885500000004</v>
      </c>
      <c r="Q72" s="258">
        <v>80.248763299999993</v>
      </c>
      <c r="R72" s="259">
        <v>80.482271299999994</v>
      </c>
      <c r="S72" s="259">
        <v>78.373165799999995</v>
      </c>
      <c r="T72" s="259">
        <v>77.147550499999994</v>
      </c>
      <c r="U72" s="259">
        <v>76.629951899999995</v>
      </c>
      <c r="V72" s="259">
        <v>76.728949400000005</v>
      </c>
      <c r="W72" s="259">
        <v>75.979545099999996</v>
      </c>
      <c r="X72" s="259">
        <v>73.581048100000004</v>
      </c>
      <c r="Y72" s="262">
        <v>73.294864399999994</v>
      </c>
      <c r="Z72" s="34" t="e">
        <v>#NAME?</v>
      </c>
      <c r="AA72" s="21">
        <v>80.666950299999996</v>
      </c>
      <c r="AB72" s="5">
        <v>78.205324099999999</v>
      </c>
      <c r="AC72" s="5">
        <v>76.595670600000005</v>
      </c>
      <c r="AD72" s="5">
        <v>75.660700700000007</v>
      </c>
      <c r="AE72" s="5">
        <v>74.714944700000004</v>
      </c>
      <c r="AF72" s="5">
        <v>73.393328699999998</v>
      </c>
      <c r="AG72" s="5">
        <v>72.498689900000002</v>
      </c>
      <c r="AH72" s="16">
        <v>71.821735399999994</v>
      </c>
      <c r="AI72" s="34" t="e">
        <v>#NAME?</v>
      </c>
      <c r="AJ72" s="21"/>
      <c r="AK72" s="5"/>
      <c r="AL72" s="5"/>
      <c r="AM72" s="5"/>
      <c r="AN72" s="5"/>
      <c r="AO72" s="5"/>
      <c r="AP72" s="5"/>
      <c r="AQ72" s="48"/>
      <c r="AR72" s="34"/>
      <c r="AS72" s="21"/>
      <c r="AT72" s="5"/>
      <c r="AU72" s="5"/>
      <c r="AV72" s="5"/>
      <c r="AW72" s="5"/>
      <c r="AX72" s="5"/>
      <c r="AY72" s="16"/>
      <c r="AZ72" s="33" t="e">
        <v>#NAME?</v>
      </c>
      <c r="BA72" s="21"/>
      <c r="BB72" s="5"/>
      <c r="BC72" s="5"/>
      <c r="BD72" s="5"/>
      <c r="BE72" s="5"/>
      <c r="BF72" s="48"/>
      <c r="BG72" s="64" t="e">
        <v>#NAME?</v>
      </c>
      <c r="BH72" s="387"/>
      <c r="BI72" s="387"/>
      <c r="BJ72" s="5"/>
      <c r="BK72" s="5"/>
      <c r="BL72" s="5"/>
      <c r="BM72" s="5"/>
      <c r="BN72" s="5"/>
      <c r="BO72" s="5"/>
      <c r="BP72" s="5"/>
      <c r="BQ72" s="5"/>
      <c r="BR72" s="298"/>
      <c r="BS72" s="5"/>
      <c r="BT72" s="5"/>
      <c r="BU72" s="5"/>
      <c r="BV72" s="5"/>
      <c r="BW72" s="5"/>
      <c r="BX72" s="5"/>
      <c r="BY72" s="5"/>
      <c r="BZ72" s="5"/>
      <c r="CA72" s="5"/>
      <c r="CB72" s="298"/>
      <c r="CC72" s="5"/>
      <c r="CD72" s="5"/>
      <c r="CE72" s="5"/>
      <c r="CF72" s="5"/>
      <c r="CG72" s="5"/>
      <c r="CH72" s="5"/>
      <c r="CI72" s="3"/>
    </row>
    <row r="73" spans="1:87" ht="12" customHeight="1">
      <c r="A73" s="217"/>
      <c r="B73" s="218"/>
      <c r="C73" s="13" t="s">
        <v>94</v>
      </c>
      <c r="D73" s="270">
        <v>42.295729199999997</v>
      </c>
      <c r="E73" s="258">
        <v>38.433577700000001</v>
      </c>
      <c r="F73" s="258">
        <v>38.978474300000002</v>
      </c>
      <c r="G73" s="258">
        <v>36.453190800000002</v>
      </c>
      <c r="H73" s="258">
        <v>37.332093999999998</v>
      </c>
      <c r="I73" s="258">
        <v>41.778669800000003</v>
      </c>
      <c r="J73" s="258">
        <v>46.587779099999999</v>
      </c>
      <c r="K73" s="258">
        <v>45.043309000000001</v>
      </c>
      <c r="L73" s="258">
        <v>46.4411773</v>
      </c>
      <c r="M73" s="258">
        <v>46.948002700000004</v>
      </c>
      <c r="N73" s="258">
        <v>44.156095700000002</v>
      </c>
      <c r="O73" s="258">
        <v>46.294561199999997</v>
      </c>
      <c r="P73" s="258">
        <v>49.433322099999998</v>
      </c>
      <c r="Q73" s="258">
        <v>53.127036799999999</v>
      </c>
      <c r="R73" s="259">
        <v>54.103587900000001</v>
      </c>
      <c r="S73" s="259">
        <v>53.715881400000001</v>
      </c>
      <c r="T73" s="259">
        <v>55.691821099999999</v>
      </c>
      <c r="U73" s="259">
        <v>50.2532608</v>
      </c>
      <c r="V73" s="259">
        <v>51.122212400000002</v>
      </c>
      <c r="W73" s="259">
        <v>54.162084</v>
      </c>
      <c r="X73" s="259">
        <v>50.623536899999998</v>
      </c>
      <c r="Y73" s="262">
        <v>49.625998000000003</v>
      </c>
      <c r="Z73" s="34" t="e">
        <v>#NAME?</v>
      </c>
      <c r="AA73" s="21">
        <v>54.358241900000003</v>
      </c>
      <c r="AB73" s="5">
        <v>53.706229100000002</v>
      </c>
      <c r="AC73" s="5">
        <v>55.682014299999999</v>
      </c>
      <c r="AD73" s="5">
        <v>50.2301559</v>
      </c>
      <c r="AE73" s="5">
        <v>51.140464700000003</v>
      </c>
      <c r="AF73" s="5">
        <v>53.3834132</v>
      </c>
      <c r="AG73" s="5">
        <v>55.042862499999998</v>
      </c>
      <c r="AH73" s="16">
        <v>55.526684600000003</v>
      </c>
      <c r="AI73" s="34" t="e">
        <v>#NAME?</v>
      </c>
      <c r="AJ73" s="21"/>
      <c r="AK73" s="5"/>
      <c r="AL73" s="5"/>
      <c r="AM73" s="5"/>
      <c r="AN73" s="5"/>
      <c r="AO73" s="5"/>
      <c r="AP73" s="5"/>
      <c r="AQ73" s="48"/>
      <c r="AR73" s="34"/>
      <c r="AS73" s="21"/>
      <c r="AT73" s="5"/>
      <c r="AU73" s="5"/>
      <c r="AV73" s="5"/>
      <c r="AW73" s="5"/>
      <c r="AX73" s="5"/>
      <c r="AY73" s="16"/>
      <c r="AZ73" s="33" t="e">
        <v>#NAME?</v>
      </c>
      <c r="BA73" s="21"/>
      <c r="BB73" s="5"/>
      <c r="BC73" s="5"/>
      <c r="BD73" s="5"/>
      <c r="BE73" s="5"/>
      <c r="BF73" s="48"/>
      <c r="BG73" s="64" t="e">
        <v>#NAME?</v>
      </c>
      <c r="BH73" s="387"/>
      <c r="BI73" s="387"/>
      <c r="BJ73" s="5"/>
      <c r="BK73" s="5"/>
      <c r="BL73" s="5"/>
      <c r="BM73" s="5"/>
      <c r="BN73" s="5"/>
      <c r="BO73" s="5"/>
      <c r="BP73" s="5"/>
      <c r="BQ73" s="5"/>
      <c r="BR73" s="298"/>
      <c r="BS73" s="5"/>
      <c r="BT73" s="5"/>
      <c r="BU73" s="5"/>
      <c r="BV73" s="5"/>
      <c r="BW73" s="5"/>
      <c r="BX73" s="5"/>
      <c r="BY73" s="5"/>
      <c r="BZ73" s="5"/>
      <c r="CA73" s="5"/>
      <c r="CB73" s="298"/>
      <c r="CC73" s="5"/>
      <c r="CD73" s="5"/>
      <c r="CE73" s="5"/>
      <c r="CF73" s="5"/>
      <c r="CG73" s="5"/>
      <c r="CH73" s="5"/>
      <c r="CI73" s="3"/>
    </row>
    <row r="74" spans="1:87" ht="12" customHeight="1">
      <c r="A74" s="217"/>
      <c r="B74" s="218"/>
      <c r="C74" s="13" t="s">
        <v>95</v>
      </c>
      <c r="D74" s="270">
        <v>14.947974</v>
      </c>
      <c r="E74" s="258">
        <v>16.687467600000002</v>
      </c>
      <c r="F74" s="258">
        <v>21.5838672</v>
      </c>
      <c r="G74" s="258">
        <v>22.3754326</v>
      </c>
      <c r="H74" s="258">
        <v>25.664817599999999</v>
      </c>
      <c r="I74" s="258">
        <v>24.762438599999999</v>
      </c>
      <c r="J74" s="258">
        <v>21.3480606</v>
      </c>
      <c r="K74" s="258">
        <v>18.636075300000002</v>
      </c>
      <c r="L74" s="258">
        <v>15.7065918</v>
      </c>
      <c r="M74" s="258">
        <v>12.2716923</v>
      </c>
      <c r="N74" s="258">
        <v>11.8780663</v>
      </c>
      <c r="O74" s="258">
        <v>12.4179453</v>
      </c>
      <c r="P74" s="258">
        <v>22.081563200000002</v>
      </c>
      <c r="Q74" s="258">
        <v>29.721192500000001</v>
      </c>
      <c r="R74" s="259">
        <v>33.988270700000001</v>
      </c>
      <c r="S74" s="259">
        <v>36.911936500000003</v>
      </c>
      <c r="T74" s="259">
        <v>37.474327600000002</v>
      </c>
      <c r="U74" s="259">
        <v>39.123532699999998</v>
      </c>
      <c r="V74" s="259">
        <v>37.689146999999998</v>
      </c>
      <c r="W74" s="259">
        <v>37.379297600000001</v>
      </c>
      <c r="X74" s="259">
        <v>35.042028000000002</v>
      </c>
      <c r="Y74" s="262">
        <v>35.267628100000003</v>
      </c>
      <c r="Z74" s="34" t="e">
        <v>#NAME?</v>
      </c>
      <c r="AA74" s="21">
        <v>34.191762099999998</v>
      </c>
      <c r="AB74" s="5">
        <v>37.266516000000003</v>
      </c>
      <c r="AC74" s="5">
        <v>37.771545000000003</v>
      </c>
      <c r="AD74" s="5">
        <v>39.385751800000001</v>
      </c>
      <c r="AE74" s="5">
        <v>37.887907200000001</v>
      </c>
      <c r="AF74" s="5">
        <v>38.853006899999997</v>
      </c>
      <c r="AG74" s="5">
        <v>40.167673999999998</v>
      </c>
      <c r="AH74" s="16">
        <v>41.470197900000002</v>
      </c>
      <c r="AI74" s="34" t="e">
        <v>#NAME?</v>
      </c>
      <c r="AJ74" s="21"/>
      <c r="AK74" s="5"/>
      <c r="AL74" s="5"/>
      <c r="AM74" s="5"/>
      <c r="AN74" s="5"/>
      <c r="AO74" s="5"/>
      <c r="AP74" s="5"/>
      <c r="AQ74" s="48"/>
      <c r="AR74" s="34"/>
      <c r="AS74" s="21"/>
      <c r="AT74" s="5"/>
      <c r="AU74" s="5"/>
      <c r="AV74" s="5"/>
      <c r="AW74" s="5"/>
      <c r="AX74" s="5"/>
      <c r="AY74" s="16"/>
      <c r="AZ74" s="33" t="e">
        <v>#NAME?</v>
      </c>
      <c r="BA74" s="21"/>
      <c r="BB74" s="5"/>
      <c r="BC74" s="5"/>
      <c r="BD74" s="5"/>
      <c r="BE74" s="5"/>
      <c r="BF74" s="48"/>
      <c r="BG74" s="64" t="e">
        <v>#NAME?</v>
      </c>
      <c r="BH74" s="387"/>
      <c r="BI74" s="387"/>
      <c r="BJ74" s="5"/>
      <c r="BK74" s="5"/>
      <c r="BL74" s="5"/>
      <c r="BM74" s="5"/>
      <c r="BN74" s="5"/>
      <c r="BO74" s="5"/>
      <c r="BP74" s="5"/>
      <c r="BQ74" s="5"/>
      <c r="BR74" s="298"/>
      <c r="BS74" s="5"/>
      <c r="BT74" s="5"/>
      <c r="BU74" s="5"/>
      <c r="BV74" s="5"/>
      <c r="BW74" s="5"/>
      <c r="BX74" s="5"/>
      <c r="BY74" s="5"/>
      <c r="BZ74" s="5"/>
      <c r="CA74" s="5"/>
      <c r="CB74" s="298"/>
      <c r="CC74" s="5"/>
      <c r="CD74" s="5"/>
      <c r="CE74" s="5"/>
      <c r="CF74" s="5"/>
      <c r="CG74" s="5"/>
      <c r="CH74" s="5"/>
      <c r="CI74" s="3"/>
    </row>
    <row r="75" spans="1:87" ht="12" customHeight="1">
      <c r="A75" s="217"/>
      <c r="B75" s="218"/>
      <c r="C75" s="13" t="s">
        <v>96</v>
      </c>
      <c r="D75" s="270">
        <v>67.879635199999996</v>
      </c>
      <c r="E75" s="258">
        <v>66.808876999999995</v>
      </c>
      <c r="F75" s="258">
        <v>61.504325100000003</v>
      </c>
      <c r="G75" s="258">
        <v>50.815675599999999</v>
      </c>
      <c r="H75" s="258">
        <v>52.297821300000003</v>
      </c>
      <c r="I75" s="258">
        <v>50.318225499999997</v>
      </c>
      <c r="J75" s="258">
        <v>49.751255499999999</v>
      </c>
      <c r="K75" s="258">
        <v>48.909616900000003</v>
      </c>
      <c r="L75" s="258">
        <v>49.166182800000001</v>
      </c>
      <c r="M75" s="258">
        <v>43.984845800000002</v>
      </c>
      <c r="N75" s="258">
        <v>39.251477000000001</v>
      </c>
      <c r="O75" s="258">
        <v>37.783515700000002</v>
      </c>
      <c r="P75" s="258">
        <v>41.391402599999999</v>
      </c>
      <c r="Q75" s="258">
        <v>38.645094299999997</v>
      </c>
      <c r="R75" s="259">
        <v>37.873754599999998</v>
      </c>
      <c r="S75" s="259">
        <v>38.108852599999999</v>
      </c>
      <c r="T75" s="259">
        <v>40.739789700000003</v>
      </c>
      <c r="U75" s="259">
        <v>45.524303799999998</v>
      </c>
      <c r="V75" s="259">
        <v>44.2074736</v>
      </c>
      <c r="W75" s="259">
        <v>42.134266199999999</v>
      </c>
      <c r="X75" s="259">
        <v>40.613656400000004</v>
      </c>
      <c r="Y75" s="262">
        <v>37.975324299999997</v>
      </c>
      <c r="Z75" s="34" t="e">
        <v>#NAME?</v>
      </c>
      <c r="AA75" s="21">
        <v>36.940559399999998</v>
      </c>
      <c r="AB75" s="5">
        <v>37.7853615</v>
      </c>
      <c r="AC75" s="5">
        <v>40.433548899999998</v>
      </c>
      <c r="AD75" s="5">
        <v>45.232902500000002</v>
      </c>
      <c r="AE75" s="5">
        <v>43.9377329</v>
      </c>
      <c r="AF75" s="5">
        <v>41.576756000000003</v>
      </c>
      <c r="AG75" s="5">
        <v>39.870738000000003</v>
      </c>
      <c r="AH75" s="16">
        <v>38.165978299999999</v>
      </c>
      <c r="AI75" s="34" t="e">
        <v>#NAME?</v>
      </c>
      <c r="AJ75" s="21"/>
      <c r="AK75" s="5"/>
      <c r="AL75" s="5"/>
      <c r="AM75" s="5"/>
      <c r="AN75" s="5"/>
      <c r="AO75" s="5"/>
      <c r="AP75" s="5"/>
      <c r="AQ75" s="48"/>
      <c r="AR75" s="34"/>
      <c r="AS75" s="21"/>
      <c r="AT75" s="5"/>
      <c r="AU75" s="5"/>
      <c r="AV75" s="5"/>
      <c r="AW75" s="5"/>
      <c r="AX75" s="5"/>
      <c r="AY75" s="16"/>
      <c r="AZ75" s="33" t="e">
        <v>#NAME?</v>
      </c>
      <c r="BA75" s="21"/>
      <c r="BB75" s="5"/>
      <c r="BC75" s="5"/>
      <c r="BD75" s="5"/>
      <c r="BE75" s="5"/>
      <c r="BF75" s="48"/>
      <c r="BG75" s="64" t="e">
        <v>#NAME?</v>
      </c>
      <c r="BH75" s="387"/>
      <c r="BI75" s="387"/>
      <c r="BJ75" s="5"/>
      <c r="BK75" s="5"/>
      <c r="BL75" s="5"/>
      <c r="BM75" s="5"/>
      <c r="BN75" s="5"/>
      <c r="BO75" s="5"/>
      <c r="BP75" s="5"/>
      <c r="BQ75" s="5"/>
      <c r="BR75" s="298"/>
      <c r="BS75" s="5"/>
      <c r="BT75" s="5"/>
      <c r="BU75" s="5"/>
      <c r="BV75" s="5"/>
      <c r="BW75" s="5"/>
      <c r="BX75" s="5"/>
      <c r="BY75" s="5"/>
      <c r="BZ75" s="5"/>
      <c r="CA75" s="5"/>
      <c r="CB75" s="298"/>
      <c r="CC75" s="5"/>
      <c r="CD75" s="5"/>
      <c r="CE75" s="5"/>
      <c r="CF75" s="5"/>
      <c r="CG75" s="5"/>
      <c r="CH75" s="5"/>
      <c r="CI75" s="3"/>
    </row>
    <row r="76" spans="1:87" ht="12" customHeight="1">
      <c r="A76" s="217"/>
      <c r="B76" s="218"/>
      <c r="C76" s="14" t="s">
        <v>97</v>
      </c>
      <c r="D76" s="270">
        <v>43.431791199999999</v>
      </c>
      <c r="E76" s="258">
        <v>41.261839999999999</v>
      </c>
      <c r="F76" s="258">
        <v>39.895407800000001</v>
      </c>
      <c r="G76" s="258">
        <v>37.014188400000002</v>
      </c>
      <c r="H76" s="258">
        <v>34.410096000000003</v>
      </c>
      <c r="I76" s="258">
        <v>34.493534099999998</v>
      </c>
      <c r="J76" s="258">
        <v>35.683615000000003</v>
      </c>
      <c r="K76" s="258">
        <v>38.675863</v>
      </c>
      <c r="L76" s="258">
        <v>39.858379999999997</v>
      </c>
      <c r="M76" s="258">
        <v>40.778784199999997</v>
      </c>
      <c r="N76" s="258">
        <v>41.876328000000001</v>
      </c>
      <c r="O76" s="258">
        <v>49.919203400000001</v>
      </c>
      <c r="P76" s="258">
        <v>64.058446500000002</v>
      </c>
      <c r="Q76" s="258">
        <v>75.5968977</v>
      </c>
      <c r="R76" s="263">
        <v>81.267805100000004</v>
      </c>
      <c r="S76" s="263">
        <v>84.546455199999997</v>
      </c>
      <c r="T76" s="263">
        <v>85.5773346</v>
      </c>
      <c r="U76" s="263">
        <v>87.356006500000007</v>
      </c>
      <c r="V76" s="263">
        <v>88.205928099999994</v>
      </c>
      <c r="W76" s="263">
        <v>88.187352899999993</v>
      </c>
      <c r="X76" s="263">
        <v>87.663952100000003</v>
      </c>
      <c r="Y76" s="264">
        <v>86.323511800000006</v>
      </c>
      <c r="Z76" s="35" t="e">
        <v>#NAME?</v>
      </c>
      <c r="AA76" s="22">
        <v>81.324273399999996</v>
      </c>
      <c r="AB76" s="9">
        <v>85.060332700000004</v>
      </c>
      <c r="AC76" s="9">
        <v>86.218550300000004</v>
      </c>
      <c r="AD76" s="9">
        <v>88.056439600000004</v>
      </c>
      <c r="AE76" s="9">
        <v>89.056515399999995</v>
      </c>
      <c r="AF76" s="9">
        <v>89.219400300000004</v>
      </c>
      <c r="AG76" s="9">
        <v>88.897735299999994</v>
      </c>
      <c r="AH76" s="17">
        <v>87.517836900000006</v>
      </c>
      <c r="AI76" s="35" t="e">
        <v>#NAME?</v>
      </c>
      <c r="AJ76" s="22"/>
      <c r="AK76" s="9"/>
      <c r="AL76" s="9"/>
      <c r="AM76" s="9"/>
      <c r="AN76" s="9"/>
      <c r="AO76" s="9"/>
      <c r="AP76" s="9"/>
      <c r="AQ76" s="49"/>
      <c r="AR76" s="35"/>
      <c r="AS76" s="22"/>
      <c r="AT76" s="9"/>
      <c r="AU76" s="9"/>
      <c r="AV76" s="9"/>
      <c r="AW76" s="9"/>
      <c r="AX76" s="9"/>
      <c r="AY76" s="17"/>
      <c r="AZ76" s="33" t="e">
        <v>#NAME?</v>
      </c>
      <c r="BA76" s="22"/>
      <c r="BB76" s="9"/>
      <c r="BC76" s="9"/>
      <c r="BD76" s="9"/>
      <c r="BE76" s="9"/>
      <c r="BF76" s="49"/>
      <c r="BG76" s="64" t="e">
        <v>#NAME?</v>
      </c>
      <c r="BH76" s="387"/>
      <c r="BI76" s="387"/>
      <c r="BJ76" s="5"/>
      <c r="BK76" s="5"/>
      <c r="BL76" s="5"/>
      <c r="BM76" s="5"/>
      <c r="BN76" s="5"/>
      <c r="BO76" s="5"/>
      <c r="BP76" s="5"/>
      <c r="BQ76" s="5"/>
      <c r="BR76" s="298"/>
      <c r="BS76" s="5"/>
      <c r="BT76" s="5"/>
      <c r="BU76" s="5"/>
      <c r="BV76" s="5"/>
      <c r="BW76" s="5"/>
      <c r="BX76" s="5"/>
      <c r="BY76" s="5"/>
      <c r="BZ76" s="5"/>
      <c r="CA76" s="5"/>
      <c r="CB76" s="298"/>
      <c r="CC76" s="5"/>
      <c r="CD76" s="5"/>
      <c r="CE76" s="5"/>
      <c r="CF76" s="5"/>
      <c r="CG76" s="5"/>
      <c r="CH76" s="5"/>
      <c r="CI76" s="3"/>
    </row>
    <row r="77" spans="1:87" ht="12" customHeight="1">
      <c r="A77" s="217"/>
      <c r="B77" s="218"/>
      <c r="C77" s="11" t="s">
        <v>98</v>
      </c>
      <c r="D77" s="271"/>
      <c r="E77" s="272"/>
      <c r="F77" s="272"/>
      <c r="G77" s="272">
        <v>60.022273800000001</v>
      </c>
      <c r="H77" s="272">
        <v>59.293705799999998</v>
      </c>
      <c r="I77" s="272">
        <v>58.810318299999999</v>
      </c>
      <c r="J77" s="272">
        <v>60.324539700000003</v>
      </c>
      <c r="K77" s="272">
        <v>60.883772700000002</v>
      </c>
      <c r="L77" s="272">
        <v>61.462557400000001</v>
      </c>
      <c r="M77" s="272">
        <v>60.079961699999998</v>
      </c>
      <c r="N77" s="272">
        <v>57.505624599999997</v>
      </c>
      <c r="O77" s="272">
        <v>60.766209099999998</v>
      </c>
      <c r="P77" s="272">
        <v>73.359585699999997</v>
      </c>
      <c r="Q77" s="272">
        <v>79.022315899999995</v>
      </c>
      <c r="R77" s="265">
        <v>81.985082700000007</v>
      </c>
      <c r="S77" s="265">
        <v>85.346588400000002</v>
      </c>
      <c r="T77" s="265">
        <v>87.515911799999998</v>
      </c>
      <c r="U77" s="265">
        <v>88.257983999999993</v>
      </c>
      <c r="V77" s="265">
        <v>86.125961200000006</v>
      </c>
      <c r="W77" s="265">
        <v>84.838177799999997</v>
      </c>
      <c r="X77" s="265">
        <v>83.116919600000003</v>
      </c>
      <c r="Y77" s="266">
        <v>81.160377400000002</v>
      </c>
      <c r="Z77" s="36" t="e">
        <v>#NAME?</v>
      </c>
      <c r="AA77" s="23">
        <v>81.496239799999998</v>
      </c>
      <c r="AB77" s="10">
        <v>85.261889400000001</v>
      </c>
      <c r="AC77" s="10">
        <v>87.432324600000001</v>
      </c>
      <c r="AD77" s="10">
        <v>88.498836800000007</v>
      </c>
      <c r="AE77" s="10">
        <v>86.592149500000005</v>
      </c>
      <c r="AF77" s="10">
        <v>85.964649800000004</v>
      </c>
      <c r="AG77" s="10">
        <v>85.097588299999998</v>
      </c>
      <c r="AH77" s="18">
        <v>83.926011900000006</v>
      </c>
      <c r="AI77" s="36" t="e">
        <v>#NAME?</v>
      </c>
      <c r="AJ77" s="23"/>
      <c r="AK77" s="10"/>
      <c r="AL77" s="10"/>
      <c r="AM77" s="10"/>
      <c r="AN77" s="10"/>
      <c r="AO77" s="10"/>
      <c r="AP77" s="10"/>
      <c r="AQ77" s="50"/>
      <c r="AR77" s="36"/>
      <c r="AS77" s="23"/>
      <c r="AT77" s="10"/>
      <c r="AU77" s="10"/>
      <c r="AV77" s="10"/>
      <c r="AW77" s="10"/>
      <c r="AX77" s="10"/>
      <c r="AY77" s="18"/>
      <c r="AZ77" s="207" t="s">
        <v>86</v>
      </c>
      <c r="BA77" s="10" t="s">
        <v>86</v>
      </c>
      <c r="BB77" s="10" t="s">
        <v>86</v>
      </c>
      <c r="BC77" s="10" t="s">
        <v>86</v>
      </c>
      <c r="BD77" s="10" t="s">
        <v>86</v>
      </c>
      <c r="BE77" s="10" t="s">
        <v>86</v>
      </c>
      <c r="BF77" s="50" t="s">
        <v>86</v>
      </c>
      <c r="BG77" s="64" t="e">
        <v>#NAME?</v>
      </c>
      <c r="BH77" s="387"/>
      <c r="BI77" s="387"/>
      <c r="BJ77" s="5"/>
      <c r="BK77" s="5"/>
      <c r="BL77" s="5"/>
      <c r="BM77" s="5"/>
      <c r="BN77" s="5"/>
      <c r="BO77" s="5"/>
      <c r="BP77" s="5"/>
      <c r="BQ77" s="5"/>
      <c r="BR77" s="298"/>
      <c r="BS77" s="5"/>
      <c r="BT77" s="5"/>
      <c r="BU77" s="5"/>
      <c r="BV77" s="5"/>
      <c r="BW77" s="5"/>
      <c r="BX77" s="5"/>
      <c r="BY77" s="5"/>
      <c r="BZ77" s="5"/>
      <c r="CA77" s="5"/>
      <c r="CB77" s="298"/>
      <c r="CC77" s="5"/>
      <c r="CD77" s="5"/>
      <c r="CE77" s="5"/>
      <c r="CF77" s="5"/>
      <c r="CG77" s="5"/>
      <c r="CH77" s="5"/>
      <c r="CI77" s="3"/>
    </row>
    <row r="78" spans="1:87" ht="12" customHeight="1">
      <c r="A78" s="217"/>
      <c r="B78" s="218"/>
      <c r="C78" s="29" t="s">
        <v>68</v>
      </c>
      <c r="D78" s="270">
        <v>107.04306440000001</v>
      </c>
      <c r="E78" s="258">
        <v>118.0543608</v>
      </c>
      <c r="F78" s="258">
        <v>131.49888060000001</v>
      </c>
      <c r="G78" s="258">
        <v>139.00880190000001</v>
      </c>
      <c r="H78" s="258">
        <v>147.9839198</v>
      </c>
      <c r="I78" s="258">
        <v>157.83501570000001</v>
      </c>
      <c r="J78" s="258">
        <v>163.66774430000001</v>
      </c>
      <c r="K78" s="258">
        <v>173.83496099999999</v>
      </c>
      <c r="L78" s="258">
        <v>184.86087879999999</v>
      </c>
      <c r="M78" s="258">
        <v>184.32002600000001</v>
      </c>
      <c r="N78" s="258">
        <v>183.34569020000001</v>
      </c>
      <c r="O78" s="258">
        <v>191.26390850000001</v>
      </c>
      <c r="P78" s="258">
        <v>208.5764278</v>
      </c>
      <c r="Q78" s="258">
        <v>215.90362339999999</v>
      </c>
      <c r="R78" s="259">
        <v>230.63276279999999</v>
      </c>
      <c r="S78" s="259">
        <v>236.59073960000001</v>
      </c>
      <c r="T78" s="259">
        <v>240.49848600000001</v>
      </c>
      <c r="U78" s="259">
        <v>242.02903029999999</v>
      </c>
      <c r="V78" s="259">
        <v>237.2877058</v>
      </c>
      <c r="W78" s="259">
        <v>235.6270438</v>
      </c>
      <c r="X78" s="259">
        <v>235.92718210000001</v>
      </c>
      <c r="Y78" s="262">
        <v>234.312612</v>
      </c>
      <c r="Z78" s="38" t="e">
        <v>#NAME?</v>
      </c>
      <c r="AA78" s="21">
        <v>231.62935479999999</v>
      </c>
      <c r="AB78" s="5">
        <v>238.01450650000001</v>
      </c>
      <c r="AC78" s="5">
        <v>244.4774055</v>
      </c>
      <c r="AD78" s="5">
        <v>249.11379030000001</v>
      </c>
      <c r="AE78" s="5">
        <v>248.29514119999999</v>
      </c>
      <c r="AF78" s="5">
        <v>250.722286</v>
      </c>
      <c r="AG78" s="5">
        <v>254.74092250000001</v>
      </c>
      <c r="AH78" s="16">
        <v>257.66471280000002</v>
      </c>
      <c r="AI78" s="219" t="s">
        <v>86</v>
      </c>
      <c r="AJ78" s="21" t="s">
        <v>86</v>
      </c>
      <c r="AK78" s="5" t="s">
        <v>86</v>
      </c>
      <c r="AL78" s="5" t="s">
        <v>86</v>
      </c>
      <c r="AM78" s="5" t="s">
        <v>86</v>
      </c>
      <c r="AN78" s="5" t="s">
        <v>86</v>
      </c>
      <c r="AO78" s="5" t="s">
        <v>86</v>
      </c>
      <c r="AP78" s="5" t="s">
        <v>86</v>
      </c>
      <c r="AQ78" s="5" t="s">
        <v>86</v>
      </c>
      <c r="AR78" s="219" t="s">
        <v>86</v>
      </c>
      <c r="AS78" s="21" t="s">
        <v>86</v>
      </c>
      <c r="AT78" s="5" t="s">
        <v>86</v>
      </c>
      <c r="AU78" s="5" t="s">
        <v>86</v>
      </c>
      <c r="AV78" s="5" t="s">
        <v>86</v>
      </c>
      <c r="AW78" s="5" t="s">
        <v>86</v>
      </c>
      <c r="AX78" s="5" t="s">
        <v>86</v>
      </c>
      <c r="AY78" s="16" t="s">
        <v>86</v>
      </c>
      <c r="AZ78" s="207" t="s">
        <v>86</v>
      </c>
      <c r="BA78" s="21" t="s">
        <v>86</v>
      </c>
      <c r="BB78" s="5" t="s">
        <v>86</v>
      </c>
      <c r="BC78" s="5" t="s">
        <v>86</v>
      </c>
      <c r="BD78" s="5" t="s">
        <v>86</v>
      </c>
      <c r="BE78" s="5" t="s">
        <v>86</v>
      </c>
      <c r="BF78" s="48" t="s">
        <v>86</v>
      </c>
      <c r="BG78" s="64" t="e">
        <v>#NAME?</v>
      </c>
      <c r="BH78" s="387"/>
      <c r="BI78" s="387"/>
      <c r="BJ78" s="5"/>
      <c r="BK78" s="5"/>
      <c r="BL78" s="5"/>
      <c r="BM78" s="5"/>
      <c r="BN78" s="5"/>
      <c r="BO78" s="5"/>
      <c r="BP78" s="5"/>
      <c r="BQ78" s="5"/>
      <c r="BR78" s="298"/>
      <c r="BS78" s="5"/>
      <c r="BT78" s="5"/>
      <c r="BU78" s="5"/>
      <c r="BV78" s="5"/>
      <c r="BW78" s="5"/>
      <c r="BX78" s="5"/>
      <c r="BY78" s="5"/>
      <c r="BZ78" s="5"/>
      <c r="CA78" s="5"/>
      <c r="CB78" s="298"/>
      <c r="CC78" s="5"/>
      <c r="CD78" s="5"/>
      <c r="CE78" s="5"/>
      <c r="CF78" s="5"/>
      <c r="CG78" s="5"/>
      <c r="CH78" s="5"/>
      <c r="CI78" s="3"/>
    </row>
    <row r="79" spans="1:87" ht="12" customHeight="1" thickBot="1">
      <c r="A79" s="217"/>
      <c r="B79" s="218"/>
      <c r="C79" s="24" t="s">
        <v>69</v>
      </c>
      <c r="D79" s="273">
        <v>65.620456500000003</v>
      </c>
      <c r="E79" s="274">
        <v>62.471658699999999</v>
      </c>
      <c r="F79" s="274">
        <v>58.908773799999999</v>
      </c>
      <c r="G79" s="274">
        <v>53.057473199999997</v>
      </c>
      <c r="H79" s="274">
        <v>53.022067800000002</v>
      </c>
      <c r="I79" s="274">
        <v>55.378884100000001</v>
      </c>
      <c r="J79" s="274">
        <v>58.515902599999997</v>
      </c>
      <c r="K79" s="274">
        <v>65.7684462</v>
      </c>
      <c r="L79" s="274">
        <v>65.331395999999998</v>
      </c>
      <c r="M79" s="274">
        <v>64.174070299999997</v>
      </c>
      <c r="N79" s="274">
        <v>64.687082099999998</v>
      </c>
      <c r="O79" s="274">
        <v>73.641365300000004</v>
      </c>
      <c r="P79" s="274">
        <v>86.979165899999998</v>
      </c>
      <c r="Q79" s="274">
        <v>95.685861099999997</v>
      </c>
      <c r="R79" s="267">
        <v>99.956798300000003</v>
      </c>
      <c r="S79" s="267">
        <v>103.40456690000001</v>
      </c>
      <c r="T79" s="267">
        <v>105.4115867</v>
      </c>
      <c r="U79" s="267">
        <v>105.0526636</v>
      </c>
      <c r="V79" s="267">
        <v>105.19836429999999</v>
      </c>
      <c r="W79" s="267">
        <v>107.1045129</v>
      </c>
      <c r="X79" s="267">
        <v>107.7962235</v>
      </c>
      <c r="Y79" s="268">
        <v>108.09006979999999</v>
      </c>
      <c r="Z79" s="39" t="e">
        <v>#NAME?</v>
      </c>
      <c r="AA79" s="25">
        <v>98.9936589</v>
      </c>
      <c r="AB79" s="26">
        <v>102.4958249</v>
      </c>
      <c r="AC79" s="26">
        <v>104.6196867</v>
      </c>
      <c r="AD79" s="26">
        <v>104.6998925</v>
      </c>
      <c r="AE79" s="26">
        <v>105.1522793</v>
      </c>
      <c r="AF79" s="26">
        <v>108.13368370000001</v>
      </c>
      <c r="AG79" s="26">
        <v>108.45059860000001</v>
      </c>
      <c r="AH79" s="27">
        <v>108.41952259999999</v>
      </c>
      <c r="AI79" s="39" t="s">
        <v>86</v>
      </c>
      <c r="AJ79" s="25" t="s">
        <v>86</v>
      </c>
      <c r="AK79" s="26" t="s">
        <v>86</v>
      </c>
      <c r="AL79" s="26" t="s">
        <v>86</v>
      </c>
      <c r="AM79" s="26" t="s">
        <v>86</v>
      </c>
      <c r="AN79" s="26" t="s">
        <v>86</v>
      </c>
      <c r="AO79" s="26" t="s">
        <v>86</v>
      </c>
      <c r="AP79" s="26" t="s">
        <v>86</v>
      </c>
      <c r="AQ79" s="26" t="s">
        <v>86</v>
      </c>
      <c r="AR79" s="39" t="s">
        <v>86</v>
      </c>
      <c r="AS79" s="25" t="s">
        <v>86</v>
      </c>
      <c r="AT79" s="26" t="s">
        <v>86</v>
      </c>
      <c r="AU79" s="26" t="s">
        <v>86</v>
      </c>
      <c r="AV79" s="26" t="s">
        <v>86</v>
      </c>
      <c r="AW79" s="26" t="s">
        <v>86</v>
      </c>
      <c r="AX79" s="26" t="s">
        <v>86</v>
      </c>
      <c r="AY79" s="26" t="s">
        <v>86</v>
      </c>
      <c r="AZ79" s="207" t="s">
        <v>86</v>
      </c>
      <c r="BA79" s="25" t="s">
        <v>86</v>
      </c>
      <c r="BB79" s="26" t="s">
        <v>86</v>
      </c>
      <c r="BC79" s="26" t="s">
        <v>86</v>
      </c>
      <c r="BD79" s="26" t="s">
        <v>86</v>
      </c>
      <c r="BE79" s="26" t="s">
        <v>86</v>
      </c>
      <c r="BF79" s="51" t="s">
        <v>86</v>
      </c>
      <c r="BG79" s="64" t="e">
        <v>#NAME?</v>
      </c>
      <c r="BH79" s="387"/>
      <c r="BI79" s="387"/>
      <c r="BJ79" s="5"/>
      <c r="BK79" s="5"/>
      <c r="BL79" s="5"/>
      <c r="BM79" s="5"/>
      <c r="BN79" s="5"/>
      <c r="BO79" s="5"/>
      <c r="BP79" s="5"/>
      <c r="BQ79" s="5"/>
      <c r="BR79" s="298"/>
      <c r="BS79" s="5"/>
      <c r="BT79" s="5"/>
      <c r="BU79" s="5"/>
      <c r="BV79" s="5"/>
      <c r="BW79" s="5"/>
      <c r="BX79" s="5"/>
      <c r="BY79" s="5"/>
      <c r="BZ79" s="5"/>
      <c r="CA79" s="5"/>
      <c r="CB79" s="298"/>
      <c r="CC79" s="5"/>
      <c r="CD79" s="5"/>
      <c r="CE79" s="5"/>
      <c r="CF79" s="5"/>
      <c r="CG79" s="5"/>
      <c r="CH79" s="5"/>
      <c r="CI79" s="3"/>
    </row>
    <row r="80" spans="1:87" ht="33" customHeight="1" thickTop="1">
      <c r="C80" s="672" t="str">
        <f>C41</f>
        <v>Sources: European Commission's Winter 2017 and Autumn 2016 economic forecast, ECB March 2017 MPE, ECB December 2016 BMPE, Spring 2016 update of stability and convergence programmes, OECD Economic Outlook November 2016, IMF World Economic Outlook October 2016, October 2016 EDP Notifications and ECB calculations.</v>
      </c>
      <c r="D80" s="673"/>
      <c r="E80" s="673"/>
      <c r="F80" s="673"/>
      <c r="G80" s="673"/>
      <c r="H80" s="673"/>
      <c r="I80" s="673"/>
      <c r="J80" s="673"/>
      <c r="K80" s="673"/>
      <c r="L80" s="673"/>
      <c r="M80" s="673"/>
      <c r="N80" s="673"/>
      <c r="O80" s="673"/>
      <c r="P80" s="673"/>
      <c r="Q80" s="673"/>
      <c r="R80" s="673"/>
      <c r="S80" s="673"/>
      <c r="T80" s="673"/>
      <c r="U80" s="673"/>
      <c r="V80" s="673"/>
      <c r="W80" s="673"/>
      <c r="X80" s="673"/>
      <c r="Y80" s="673"/>
      <c r="Z80" s="672"/>
      <c r="AA80" s="672"/>
      <c r="AB80" s="672"/>
      <c r="AC80" s="672"/>
      <c r="AD80" s="672"/>
      <c r="AE80" s="672"/>
      <c r="AF80" s="672"/>
      <c r="AG80" s="672"/>
      <c r="AH80" s="672"/>
      <c r="AI80" s="672"/>
      <c r="AJ80" s="672"/>
      <c r="AK80" s="672"/>
      <c r="AL80" s="672"/>
      <c r="AM80" s="672"/>
      <c r="AN80" s="672"/>
      <c r="AO80" s="672"/>
      <c r="AP80" s="672"/>
      <c r="AQ80" s="672"/>
      <c r="AR80" s="672"/>
      <c r="AS80" s="672"/>
      <c r="AT80" s="672"/>
      <c r="AU80" s="672"/>
      <c r="AV80" s="672"/>
      <c r="AW80" s="672"/>
      <c r="AX80" s="672"/>
      <c r="AY80" s="672"/>
      <c r="AZ80" s="672"/>
      <c r="BA80" s="672"/>
      <c r="BB80" s="672"/>
      <c r="BC80" s="672"/>
      <c r="BD80" s="672"/>
      <c r="BE80" s="672"/>
      <c r="BF80" s="672"/>
      <c r="BG80" s="672"/>
      <c r="BH80" s="673"/>
      <c r="BI80" s="673"/>
      <c r="BJ80" s="673"/>
      <c r="BK80" s="673"/>
      <c r="BL80" s="673"/>
      <c r="BM80" s="673"/>
      <c r="BN80" s="673"/>
      <c r="BO80" s="673"/>
      <c r="BP80" s="673"/>
      <c r="BQ80" s="673"/>
      <c r="BR80" s="673"/>
      <c r="BS80" s="673"/>
      <c r="BT80" s="673"/>
      <c r="BU80" s="673"/>
      <c r="BV80" s="673"/>
      <c r="BW80" s="673"/>
      <c r="BX80" s="673"/>
      <c r="BY80" s="673"/>
      <c r="BZ80" s="673"/>
      <c r="CA80" s="673"/>
      <c r="CB80" s="673"/>
      <c r="CC80" s="673"/>
      <c r="CD80" s="673"/>
      <c r="CE80" s="673"/>
      <c r="CF80" s="673"/>
      <c r="CG80" s="673"/>
      <c r="CH80" s="673"/>
      <c r="CI80" s="2"/>
    </row>
    <row r="81" spans="1:87" s="3" customFormat="1" ht="12" customHeight="1">
      <c r="A81" s="197"/>
      <c r="B81" s="197"/>
      <c r="BR81" s="42"/>
    </row>
    <row r="82" spans="1:87" ht="23.25" customHeight="1" thickBot="1">
      <c r="C82" s="4" t="s">
        <v>108</v>
      </c>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41"/>
      <c r="BS82" s="2"/>
      <c r="BT82" s="2"/>
      <c r="BU82" s="2"/>
      <c r="BV82" s="2"/>
      <c r="BW82" s="2"/>
      <c r="BX82" s="2"/>
      <c r="BY82" s="2"/>
      <c r="BZ82" s="2"/>
      <c r="CA82" s="2"/>
      <c r="CB82" s="3"/>
      <c r="CC82" s="3"/>
      <c r="CD82" s="3"/>
      <c r="CE82" s="3"/>
      <c r="CF82" s="3"/>
      <c r="CG82" s="3"/>
      <c r="CH82" s="3"/>
      <c r="CI82" s="2"/>
    </row>
    <row r="83" spans="1:87" ht="31.5" customHeight="1" thickTop="1">
      <c r="A83" s="197"/>
      <c r="B83" s="197"/>
      <c r="C83" s="56"/>
      <c r="D83" s="666" t="str">
        <f>D46</f>
        <v>European Commission's 
Spring 2018 economic forecast</v>
      </c>
      <c r="E83" s="667"/>
      <c r="F83" s="667"/>
      <c r="G83" s="667"/>
      <c r="H83" s="667"/>
      <c r="I83" s="667"/>
      <c r="J83" s="667"/>
      <c r="K83" s="667"/>
      <c r="L83" s="667"/>
      <c r="M83" s="667"/>
      <c r="N83" s="667"/>
      <c r="O83" s="667"/>
      <c r="P83" s="667"/>
      <c r="Q83" s="667"/>
      <c r="R83" s="667"/>
      <c r="S83" s="667"/>
      <c r="T83" s="667"/>
      <c r="U83" s="667"/>
      <c r="V83" s="667"/>
      <c r="W83" s="667"/>
      <c r="X83" s="667"/>
      <c r="Y83" s="668"/>
      <c r="Z83" s="30"/>
      <c r="AA83" s="674" t="str">
        <f>AA46</f>
        <v>European Commission's 
Autumn 2016 economic forecast</v>
      </c>
      <c r="AB83" s="675"/>
      <c r="AC83" s="675"/>
      <c r="AD83" s="675"/>
      <c r="AE83" s="675"/>
      <c r="AF83" s="675"/>
      <c r="AG83" s="675"/>
      <c r="AH83" s="676"/>
      <c r="AI83" s="30"/>
      <c r="AJ83" s="666" t="str">
        <f>AJ46</f>
        <v>ESCB June 2017 BMPE</v>
      </c>
      <c r="AK83" s="667"/>
      <c r="AL83" s="667"/>
      <c r="AM83" s="667"/>
      <c r="AN83" s="667"/>
      <c r="AO83" s="667"/>
      <c r="AP83" s="667"/>
      <c r="AQ83" s="668"/>
      <c r="AR83" s="30"/>
      <c r="AS83" s="674" t="str">
        <f>AS46</f>
        <v>ESCB December 2017 BMPE</v>
      </c>
      <c r="AT83" s="675"/>
      <c r="AU83" s="675"/>
      <c r="AV83" s="675"/>
      <c r="AW83" s="675"/>
      <c r="AX83" s="675"/>
      <c r="AY83" s="677"/>
      <c r="AZ83" s="31"/>
      <c r="BA83" s="669" t="str">
        <f>BA46</f>
        <v>2017 Stability program
 (Spring 2017)</v>
      </c>
      <c r="BB83" s="670"/>
      <c r="BC83" s="670"/>
      <c r="BD83" s="670"/>
      <c r="BE83" s="670"/>
      <c r="BF83" s="671"/>
      <c r="BG83" s="7"/>
      <c r="BH83" s="299"/>
      <c r="BI83" s="299"/>
      <c r="BJ83" s="683"/>
      <c r="BK83" s="683"/>
      <c r="BL83" s="683"/>
      <c r="BM83" s="683"/>
      <c r="BN83" s="683"/>
      <c r="BO83" s="683"/>
      <c r="BP83" s="683"/>
      <c r="BQ83" s="683"/>
      <c r="BR83" s="299"/>
      <c r="BS83" s="683"/>
      <c r="BT83" s="683"/>
      <c r="BU83" s="683"/>
      <c r="BV83" s="683"/>
      <c r="BW83" s="683"/>
      <c r="BX83" s="683"/>
      <c r="BY83" s="683"/>
      <c r="BZ83" s="683"/>
      <c r="CA83" s="683"/>
      <c r="CB83" s="55"/>
      <c r="CC83" s="5"/>
      <c r="CD83" s="5"/>
      <c r="CE83" s="5"/>
      <c r="CF83" s="5"/>
      <c r="CG83" s="5"/>
      <c r="CH83" s="5"/>
      <c r="CI83" s="3"/>
    </row>
    <row r="84" spans="1:87" ht="12" customHeight="1">
      <c r="A84" s="216"/>
      <c r="B84" s="216"/>
      <c r="C84" s="57"/>
      <c r="D84" s="275">
        <v>1997</v>
      </c>
      <c r="E84" s="275">
        <v>1998</v>
      </c>
      <c r="F84" s="275">
        <v>1999</v>
      </c>
      <c r="G84" s="275">
        <v>2000</v>
      </c>
      <c r="H84" s="275">
        <v>2001</v>
      </c>
      <c r="I84" s="275">
        <v>2002</v>
      </c>
      <c r="J84" s="275">
        <v>2003</v>
      </c>
      <c r="K84" s="275">
        <v>2004</v>
      </c>
      <c r="L84" s="275">
        <v>2005</v>
      </c>
      <c r="M84" s="275">
        <v>2006</v>
      </c>
      <c r="N84" s="275">
        <v>2007</v>
      </c>
      <c r="O84" s="275">
        <v>2008</v>
      </c>
      <c r="P84" s="275">
        <v>2009</v>
      </c>
      <c r="Q84" s="275">
        <v>2010</v>
      </c>
      <c r="R84" s="276">
        <f>R$8</f>
        <v>2011</v>
      </c>
      <c r="S84" s="276">
        <f t="shared" ref="S84:AY84" si="18">S$8</f>
        <v>2012</v>
      </c>
      <c r="T84" s="276">
        <f t="shared" si="18"/>
        <v>2013</v>
      </c>
      <c r="U84" s="276">
        <f t="shared" si="18"/>
        <v>2014</v>
      </c>
      <c r="V84" s="276">
        <f t="shared" si="18"/>
        <v>2015</v>
      </c>
      <c r="W84" s="276">
        <f t="shared" si="18"/>
        <v>2016</v>
      </c>
      <c r="X84" s="276">
        <f t="shared" si="18"/>
        <v>2017</v>
      </c>
      <c r="Y84" s="276">
        <f t="shared" si="18"/>
        <v>2018</v>
      </c>
      <c r="Z84" s="6"/>
      <c r="AA84" s="6">
        <f t="shared" si="18"/>
        <v>2011</v>
      </c>
      <c r="AB84" s="6">
        <f t="shared" si="18"/>
        <v>2012</v>
      </c>
      <c r="AC84" s="6">
        <f t="shared" si="18"/>
        <v>2013</v>
      </c>
      <c r="AD84" s="6">
        <f t="shared" si="18"/>
        <v>2014</v>
      </c>
      <c r="AE84" s="6">
        <f t="shared" si="18"/>
        <v>2015</v>
      </c>
      <c r="AF84" s="6">
        <f t="shared" si="18"/>
        <v>2016</v>
      </c>
      <c r="AG84" s="6"/>
      <c r="AH84" s="6">
        <f t="shared" si="18"/>
        <v>2018</v>
      </c>
      <c r="AI84" s="6"/>
      <c r="AJ84" s="6">
        <f t="shared" si="18"/>
        <v>2012</v>
      </c>
      <c r="AK84" s="6">
        <f t="shared" si="18"/>
        <v>2013</v>
      </c>
      <c r="AL84" s="6">
        <f t="shared" si="18"/>
        <v>2014</v>
      </c>
      <c r="AM84" s="6">
        <f t="shared" si="18"/>
        <v>2015</v>
      </c>
      <c r="AN84" s="6">
        <f t="shared" si="18"/>
        <v>2016</v>
      </c>
      <c r="AO84" s="6">
        <f t="shared" si="18"/>
        <v>2017</v>
      </c>
      <c r="AP84" s="6">
        <f t="shared" si="18"/>
        <v>2018</v>
      </c>
      <c r="AQ84" s="6">
        <f t="shared" si="18"/>
        <v>2019</v>
      </c>
      <c r="AR84" s="6"/>
      <c r="AS84" s="6">
        <f t="shared" si="18"/>
        <v>2012</v>
      </c>
      <c r="AT84" s="6">
        <f t="shared" si="18"/>
        <v>2013</v>
      </c>
      <c r="AU84" s="6">
        <f t="shared" si="18"/>
        <v>2014</v>
      </c>
      <c r="AV84" s="6">
        <f>AV$8</f>
        <v>2015</v>
      </c>
      <c r="AW84" s="6">
        <f t="shared" si="18"/>
        <v>2016</v>
      </c>
      <c r="AX84" s="6">
        <f>AX$8</f>
        <v>2017</v>
      </c>
      <c r="AY84" s="6">
        <f t="shared" si="18"/>
        <v>2018</v>
      </c>
      <c r="AZ84" s="43"/>
      <c r="BA84" s="19">
        <f>BA47</f>
        <v>2016</v>
      </c>
      <c r="BB84" s="6">
        <f>BB47</f>
        <v>2017</v>
      </c>
      <c r="BC84" s="6">
        <f>BC47</f>
        <v>2018</v>
      </c>
      <c r="BD84" s="6">
        <f>BD47</f>
        <v>2019</v>
      </c>
      <c r="BE84" s="6">
        <f>BE47</f>
        <v>2020</v>
      </c>
      <c r="BF84" s="32">
        <f>BF47</f>
        <v>2021</v>
      </c>
      <c r="BG84" s="6"/>
      <c r="BH84" s="300"/>
      <c r="BI84" s="300"/>
      <c r="BJ84" s="300"/>
      <c r="BK84" s="300"/>
      <c r="BL84" s="300"/>
      <c r="BM84" s="300"/>
      <c r="BN84" s="300"/>
      <c r="BO84" s="300"/>
      <c r="BP84" s="300"/>
      <c r="BQ84" s="300"/>
      <c r="BR84" s="301"/>
      <c r="BS84" s="300"/>
      <c r="BT84" s="300"/>
      <c r="BU84" s="300"/>
      <c r="BV84" s="300"/>
      <c r="BW84" s="300"/>
      <c r="BX84" s="300"/>
      <c r="BY84" s="300"/>
      <c r="BZ84" s="300"/>
      <c r="CA84" s="300"/>
      <c r="CB84" s="55"/>
      <c r="CC84" s="5"/>
      <c r="CD84" s="5"/>
      <c r="CE84" s="5"/>
      <c r="CF84" s="5"/>
      <c r="CG84" s="5"/>
      <c r="CH84" s="5"/>
      <c r="CI84" s="3"/>
    </row>
    <row r="85" spans="1:87" ht="12" customHeight="1">
      <c r="A85" s="217"/>
      <c r="B85" s="218"/>
      <c r="C85" s="12" t="s">
        <v>8</v>
      </c>
      <c r="D85" s="277">
        <v>51.236520800000001</v>
      </c>
      <c r="E85" s="278">
        <v>50.560110100000003</v>
      </c>
      <c r="F85" s="278">
        <v>50.068502100000003</v>
      </c>
      <c r="G85" s="278">
        <v>49.052249600000003</v>
      </c>
      <c r="H85" s="278">
        <v>49.187963099999997</v>
      </c>
      <c r="I85" s="278">
        <v>49.506607700000004</v>
      </c>
      <c r="J85" s="278">
        <v>50.714575099999998</v>
      </c>
      <c r="K85" s="278">
        <v>48.932880900000001</v>
      </c>
      <c r="L85" s="278">
        <v>51.627837100000001</v>
      </c>
      <c r="M85" s="278">
        <v>48.450952800000003</v>
      </c>
      <c r="N85" s="278">
        <v>48.2489901</v>
      </c>
      <c r="O85" s="278">
        <v>50.280724599999999</v>
      </c>
      <c r="P85" s="278">
        <v>54.150153199999998</v>
      </c>
      <c r="Q85" s="278">
        <v>53.341449799999999</v>
      </c>
      <c r="R85" s="279">
        <v>54.452590200000003</v>
      </c>
      <c r="S85" s="279">
        <v>55.8655598</v>
      </c>
      <c r="T85" s="279">
        <v>55.834865600000001</v>
      </c>
      <c r="U85" s="279">
        <v>55.228332999999999</v>
      </c>
      <c r="V85" s="279">
        <v>53.8264262</v>
      </c>
      <c r="W85" s="279">
        <v>53.244025999999998</v>
      </c>
      <c r="X85" s="279">
        <v>52.219872700000003</v>
      </c>
      <c r="Y85" s="280">
        <v>51.751925</v>
      </c>
      <c r="Z85" s="224" t="e">
        <v>#NAME?</v>
      </c>
      <c r="AA85" s="20">
        <v>54.414078600000003</v>
      </c>
      <c r="AB85" s="8">
        <v>55.829508199999999</v>
      </c>
      <c r="AC85" s="8">
        <v>55.728559699999998</v>
      </c>
      <c r="AD85" s="8">
        <v>55.100269400000002</v>
      </c>
      <c r="AE85" s="8">
        <v>53.860867300000002</v>
      </c>
      <c r="AF85" s="8">
        <v>53.8028403</v>
      </c>
      <c r="AG85" s="8">
        <v>53.169605300000001</v>
      </c>
      <c r="AH85" s="15">
        <v>52.7796187</v>
      </c>
      <c r="AI85" s="33" t="e">
        <v>#NAME?</v>
      </c>
      <c r="AJ85" s="20"/>
      <c r="AK85" s="8"/>
      <c r="AL85" s="8"/>
      <c r="AM85" s="8"/>
      <c r="AN85" s="8"/>
      <c r="AO85" s="8"/>
      <c r="AP85" s="8"/>
      <c r="AQ85" s="47"/>
      <c r="AR85" s="33" t="e">
        <v>#NAME?</v>
      </c>
      <c r="AS85" s="20"/>
      <c r="AT85" s="8"/>
      <c r="AU85" s="8"/>
      <c r="AV85" s="8"/>
      <c r="AW85" s="8"/>
      <c r="AX85" s="8"/>
      <c r="AY85" s="15"/>
      <c r="AZ85" s="33" t="e">
        <v>#NAME?</v>
      </c>
      <c r="BA85" s="20"/>
      <c r="BB85" s="8"/>
      <c r="BC85" s="8"/>
      <c r="BD85" s="8"/>
      <c r="BE85" s="8"/>
      <c r="BF85" s="47"/>
      <c r="BG85" s="64" t="e">
        <v>#NAME?</v>
      </c>
      <c r="BH85" s="298"/>
      <c r="BI85" s="298"/>
      <c r="BJ85" s="5"/>
      <c r="BK85" s="5"/>
      <c r="BL85" s="5"/>
      <c r="BM85" s="5"/>
      <c r="BN85" s="5"/>
      <c r="BO85" s="5"/>
      <c r="BP85" s="5"/>
      <c r="BQ85" s="5"/>
      <c r="BR85" s="298"/>
      <c r="BS85" s="5"/>
      <c r="BT85" s="5"/>
      <c r="BU85" s="5"/>
      <c r="BV85" s="5"/>
      <c r="BW85" s="5"/>
      <c r="BX85" s="5"/>
      <c r="BY85" s="5"/>
      <c r="BZ85" s="5"/>
      <c r="CA85" s="5"/>
      <c r="CB85" s="55"/>
      <c r="CC85" s="5"/>
      <c r="CD85" s="5"/>
      <c r="CE85" s="5"/>
      <c r="CF85" s="5"/>
      <c r="CG85" s="5"/>
      <c r="CH85" s="5"/>
      <c r="CI85" s="3"/>
    </row>
    <row r="86" spans="1:87" ht="12" customHeight="1">
      <c r="A86" s="217"/>
      <c r="B86" s="218"/>
      <c r="C86" s="13" t="s">
        <v>70</v>
      </c>
      <c r="D86" s="245">
        <v>48.057282600000001</v>
      </c>
      <c r="E86" s="246">
        <v>47.686487700000001</v>
      </c>
      <c r="F86" s="246">
        <v>47.694345400000003</v>
      </c>
      <c r="G86" s="246">
        <v>44.748733700000003</v>
      </c>
      <c r="H86" s="246">
        <v>46.908044099999998</v>
      </c>
      <c r="I86" s="246">
        <v>47.264053199999999</v>
      </c>
      <c r="J86" s="246">
        <v>47.815619300000002</v>
      </c>
      <c r="K86" s="246">
        <v>46.312020500000003</v>
      </c>
      <c r="L86" s="246">
        <v>46.200073000000003</v>
      </c>
      <c r="M86" s="246">
        <v>44.6963334</v>
      </c>
      <c r="N86" s="246">
        <v>42.817370500000003</v>
      </c>
      <c r="O86" s="246">
        <v>43.572845000000001</v>
      </c>
      <c r="P86" s="246">
        <v>47.576210799999998</v>
      </c>
      <c r="Q86" s="246">
        <v>47.255451399999998</v>
      </c>
      <c r="R86" s="5">
        <v>44.710001800000001</v>
      </c>
      <c r="S86" s="5">
        <v>44.295389100000001</v>
      </c>
      <c r="T86" s="5">
        <v>44.688349199999998</v>
      </c>
      <c r="U86" s="5">
        <v>44.086691399999999</v>
      </c>
      <c r="V86" s="5">
        <v>43.6593892</v>
      </c>
      <c r="W86" s="5">
        <v>43.967716799999998</v>
      </c>
      <c r="X86" s="5">
        <v>43.922686800000001</v>
      </c>
      <c r="Y86" s="48">
        <v>43.781268599999997</v>
      </c>
      <c r="Z86" s="225" t="e">
        <v>#NAME?</v>
      </c>
      <c r="AA86" s="21">
        <v>44.710001800000001</v>
      </c>
      <c r="AB86" s="5">
        <v>44.295389100000001</v>
      </c>
      <c r="AC86" s="5">
        <v>44.713754000000002</v>
      </c>
      <c r="AD86" s="5">
        <v>44.399387099999998</v>
      </c>
      <c r="AE86" s="5">
        <v>43.9808825</v>
      </c>
      <c r="AF86" s="5">
        <v>44.138969099999997</v>
      </c>
      <c r="AG86" s="5">
        <v>44.424834400000002</v>
      </c>
      <c r="AH86" s="16">
        <v>44.478986599999999</v>
      </c>
      <c r="AI86" s="34" t="e">
        <v>#NAME?</v>
      </c>
      <c r="AJ86" s="21"/>
      <c r="AK86" s="5"/>
      <c r="AL86" s="5"/>
      <c r="AM86" s="5"/>
      <c r="AN86" s="5"/>
      <c r="AO86" s="5"/>
      <c r="AP86" s="5"/>
      <c r="AQ86" s="48"/>
      <c r="AR86" s="34" t="e">
        <v>#NAME?</v>
      </c>
      <c r="AS86" s="21"/>
      <c r="AT86" s="5"/>
      <c r="AU86" s="5"/>
      <c r="AV86" s="5"/>
      <c r="AW86" s="5"/>
      <c r="AX86" s="5"/>
      <c r="AY86" s="16"/>
      <c r="AZ86" s="33" t="e">
        <v>#NAME?</v>
      </c>
      <c r="BA86" s="21"/>
      <c r="BB86" s="5"/>
      <c r="BC86" s="5"/>
      <c r="BD86" s="5"/>
      <c r="BE86" s="5"/>
      <c r="BF86" s="48"/>
      <c r="BG86" s="64" t="e">
        <v>#NAME?</v>
      </c>
      <c r="BH86" s="298"/>
      <c r="BI86" s="298"/>
      <c r="BJ86" s="5"/>
      <c r="BK86" s="5"/>
      <c r="BL86" s="5"/>
      <c r="BM86" s="5"/>
      <c r="BN86" s="5"/>
      <c r="BO86" s="5"/>
      <c r="BP86" s="5"/>
      <c r="BQ86" s="5"/>
      <c r="BR86" s="298"/>
      <c r="BS86" s="5"/>
      <c r="BT86" s="5"/>
      <c r="BU86" s="5"/>
      <c r="BV86" s="5"/>
      <c r="BW86" s="5"/>
      <c r="BX86" s="5"/>
      <c r="BY86" s="5"/>
      <c r="BZ86" s="5"/>
      <c r="CA86" s="5"/>
      <c r="CB86" s="55"/>
      <c r="CC86" s="5"/>
      <c r="CD86" s="5"/>
      <c r="CE86" s="5"/>
      <c r="CF86" s="5"/>
      <c r="CG86" s="5"/>
      <c r="CH86" s="5"/>
      <c r="CI86" s="3"/>
    </row>
    <row r="87" spans="1:87" ht="12" customHeight="1">
      <c r="A87" s="217"/>
      <c r="B87" s="218"/>
      <c r="C87" s="13" t="s">
        <v>90</v>
      </c>
      <c r="D87" s="245">
        <v>37.419044800000002</v>
      </c>
      <c r="E87" s="246">
        <v>39.501150699999997</v>
      </c>
      <c r="F87" s="246">
        <v>40.327588499999997</v>
      </c>
      <c r="G87" s="246">
        <v>36.387679300000002</v>
      </c>
      <c r="H87" s="246">
        <v>35.022511700000003</v>
      </c>
      <c r="I87" s="246">
        <v>36.105708399999997</v>
      </c>
      <c r="J87" s="246">
        <v>35.176739099999999</v>
      </c>
      <c r="K87" s="246">
        <v>34.328561200000003</v>
      </c>
      <c r="L87" s="246">
        <v>33.979737700000001</v>
      </c>
      <c r="M87" s="246">
        <v>33.565281300000002</v>
      </c>
      <c r="N87" s="246">
        <v>34.088782700000003</v>
      </c>
      <c r="O87" s="246">
        <v>39.749304799999997</v>
      </c>
      <c r="P87" s="246">
        <v>46.052343200000003</v>
      </c>
      <c r="Q87" s="246">
        <v>40.512946999999997</v>
      </c>
      <c r="R87" s="5">
        <v>37.425836799999999</v>
      </c>
      <c r="S87" s="5">
        <v>39.302722199999998</v>
      </c>
      <c r="T87" s="5">
        <v>38.452315300000002</v>
      </c>
      <c r="U87" s="5">
        <v>38.434608400000002</v>
      </c>
      <c r="V87" s="5">
        <v>40.226659499999997</v>
      </c>
      <c r="W87" s="5">
        <v>40.623652100000001</v>
      </c>
      <c r="X87" s="5">
        <v>40.203370999999997</v>
      </c>
      <c r="Y87" s="48">
        <v>40.416495099999999</v>
      </c>
      <c r="Z87" s="225" t="e">
        <v>#NAME?</v>
      </c>
      <c r="AA87" s="21">
        <v>37.425836799999999</v>
      </c>
      <c r="AB87" s="5">
        <v>39.302700299999998</v>
      </c>
      <c r="AC87" s="5">
        <v>38.5339411</v>
      </c>
      <c r="AD87" s="5">
        <v>38.450170300000003</v>
      </c>
      <c r="AE87" s="5">
        <v>40.333404100000003</v>
      </c>
      <c r="AF87" s="5">
        <v>39.8615578</v>
      </c>
      <c r="AG87" s="5">
        <v>40.597462700000001</v>
      </c>
      <c r="AH87" s="16">
        <v>40.368388500000002</v>
      </c>
      <c r="AI87" s="34" t="e">
        <v>#NAME?</v>
      </c>
      <c r="AJ87" s="21"/>
      <c r="AK87" s="5"/>
      <c r="AL87" s="5"/>
      <c r="AM87" s="5"/>
      <c r="AN87" s="5"/>
      <c r="AO87" s="5"/>
      <c r="AP87" s="5"/>
      <c r="AQ87" s="48"/>
      <c r="AR87" s="34" t="e">
        <v>#NAME?</v>
      </c>
      <c r="AS87" s="21"/>
      <c r="AT87" s="5"/>
      <c r="AU87" s="5"/>
      <c r="AV87" s="5"/>
      <c r="AW87" s="5"/>
      <c r="AX87" s="5"/>
      <c r="AY87" s="16"/>
      <c r="AZ87" s="33" t="e">
        <v>#NAME?</v>
      </c>
      <c r="BA87" s="21"/>
      <c r="BB87" s="5"/>
      <c r="BC87" s="5"/>
      <c r="BD87" s="5"/>
      <c r="BE87" s="5"/>
      <c r="BF87" s="48"/>
      <c r="BG87" s="64" t="e">
        <v>#NAME?</v>
      </c>
      <c r="BH87" s="298"/>
      <c r="BI87" s="298"/>
      <c r="BJ87" s="5"/>
      <c r="BK87" s="5"/>
      <c r="BL87" s="5"/>
      <c r="BM87" s="5"/>
      <c r="BN87" s="5"/>
      <c r="BO87" s="5"/>
      <c r="BP87" s="5"/>
      <c r="BQ87" s="5"/>
      <c r="BR87" s="298"/>
      <c r="BS87" s="5"/>
      <c r="BT87" s="5"/>
      <c r="BU87" s="5"/>
      <c r="BV87" s="5"/>
      <c r="BW87" s="5"/>
      <c r="BX87" s="5"/>
      <c r="BY87" s="5"/>
      <c r="BZ87" s="5"/>
      <c r="CA87" s="5"/>
      <c r="CB87" s="55"/>
      <c r="CC87" s="5"/>
      <c r="CD87" s="5"/>
      <c r="CE87" s="5"/>
      <c r="CF87" s="5"/>
      <c r="CG87" s="5"/>
      <c r="CH87" s="5"/>
      <c r="CI87" s="3"/>
    </row>
    <row r="88" spans="1:87" ht="12" customHeight="1">
      <c r="A88" s="217"/>
      <c r="B88" s="218"/>
      <c r="C88" s="13" t="s">
        <v>71</v>
      </c>
      <c r="D88" s="245">
        <v>36.505332299999999</v>
      </c>
      <c r="E88" s="246">
        <v>34.5960562</v>
      </c>
      <c r="F88" s="246">
        <v>33.970005</v>
      </c>
      <c r="G88" s="246">
        <v>30.876633200000001</v>
      </c>
      <c r="H88" s="246">
        <v>32.492032000000002</v>
      </c>
      <c r="I88" s="246">
        <v>33.195866000000002</v>
      </c>
      <c r="J88" s="246">
        <v>32.989748800000001</v>
      </c>
      <c r="K88" s="246">
        <v>33.158790500000002</v>
      </c>
      <c r="L88" s="246">
        <v>33.343063700000002</v>
      </c>
      <c r="M88" s="246">
        <v>33.846131700000001</v>
      </c>
      <c r="N88" s="246">
        <v>35.9101243</v>
      </c>
      <c r="O88" s="246">
        <v>41.811941500000003</v>
      </c>
      <c r="P88" s="246">
        <v>47.006470999999998</v>
      </c>
      <c r="Q88" s="246">
        <v>65.0950378</v>
      </c>
      <c r="R88" s="5">
        <v>46.308445900000002</v>
      </c>
      <c r="S88" s="5">
        <v>41.924479499999997</v>
      </c>
      <c r="T88" s="5">
        <v>40.221576200000001</v>
      </c>
      <c r="U88" s="5">
        <v>37.566180199999998</v>
      </c>
      <c r="V88" s="5">
        <v>28.932559099999999</v>
      </c>
      <c r="W88" s="5">
        <v>27.142909</v>
      </c>
      <c r="X88" s="5">
        <v>26.070058599999999</v>
      </c>
      <c r="Y88" s="48">
        <v>25.429469600000001</v>
      </c>
      <c r="Z88" s="225" t="e">
        <v>#NAME?</v>
      </c>
      <c r="AA88" s="21">
        <v>45.968309599999998</v>
      </c>
      <c r="AB88" s="5">
        <v>41.8231392</v>
      </c>
      <c r="AC88" s="5">
        <v>39.795576199999999</v>
      </c>
      <c r="AD88" s="5">
        <v>37.792312099999997</v>
      </c>
      <c r="AE88" s="5">
        <v>29.443031099999999</v>
      </c>
      <c r="AF88" s="5">
        <v>28.075415100000001</v>
      </c>
      <c r="AG88" s="5">
        <v>27.602240500000001</v>
      </c>
      <c r="AH88" s="16">
        <v>27.031121899999999</v>
      </c>
      <c r="AI88" s="34" t="e">
        <v>#NAME?</v>
      </c>
      <c r="AJ88" s="21"/>
      <c r="AK88" s="5"/>
      <c r="AL88" s="5"/>
      <c r="AM88" s="5"/>
      <c r="AN88" s="5"/>
      <c r="AO88" s="5"/>
      <c r="AP88" s="5"/>
      <c r="AQ88" s="48"/>
      <c r="AR88" s="34" t="e">
        <v>#NAME?</v>
      </c>
      <c r="AS88" s="21"/>
      <c r="AT88" s="5"/>
      <c r="AU88" s="5"/>
      <c r="AV88" s="5"/>
      <c r="AW88" s="5"/>
      <c r="AX88" s="5"/>
      <c r="AY88" s="16"/>
      <c r="AZ88" s="33" t="e">
        <v>#NAME?</v>
      </c>
      <c r="BA88" s="21"/>
      <c r="BB88" s="5"/>
      <c r="BC88" s="5"/>
      <c r="BD88" s="5"/>
      <c r="BE88" s="5"/>
      <c r="BF88" s="48"/>
      <c r="BG88" s="64" t="e">
        <v>#NAME?</v>
      </c>
      <c r="BH88" s="298"/>
      <c r="BI88" s="298"/>
      <c r="BJ88" s="5"/>
      <c r="BK88" s="5"/>
      <c r="BL88" s="5"/>
      <c r="BM88" s="5"/>
      <c r="BN88" s="5"/>
      <c r="BO88" s="5"/>
      <c r="BP88" s="5"/>
      <c r="BQ88" s="5"/>
      <c r="BR88" s="298"/>
      <c r="BS88" s="5"/>
      <c r="BT88" s="5"/>
      <c r="BU88" s="5"/>
      <c r="BV88" s="5"/>
      <c r="BW88" s="5"/>
      <c r="BX88" s="5"/>
      <c r="BY88" s="5"/>
      <c r="BZ88" s="5"/>
      <c r="CA88" s="5"/>
      <c r="CB88" s="55"/>
      <c r="CC88" s="5"/>
      <c r="CD88" s="5"/>
      <c r="CE88" s="5"/>
      <c r="CF88" s="5"/>
      <c r="CG88" s="5"/>
      <c r="CH88" s="5"/>
      <c r="CI88" s="3"/>
    </row>
    <row r="89" spans="1:87" ht="12" customHeight="1">
      <c r="A89" s="217"/>
      <c r="B89" s="218"/>
      <c r="C89" s="13" t="s">
        <v>72</v>
      </c>
      <c r="D89" s="245">
        <v>43.705908100000002</v>
      </c>
      <c r="E89" s="246">
        <v>45.149168699999997</v>
      </c>
      <c r="F89" s="246">
        <v>46.154111800000003</v>
      </c>
      <c r="G89" s="246">
        <v>46.425672800000001</v>
      </c>
      <c r="H89" s="246">
        <v>45.986092499999998</v>
      </c>
      <c r="I89" s="246">
        <v>45.796923999999997</v>
      </c>
      <c r="J89" s="246">
        <v>46.591792599999998</v>
      </c>
      <c r="K89" s="246">
        <v>47.614593399999997</v>
      </c>
      <c r="L89" s="246">
        <v>45.561607899999998</v>
      </c>
      <c r="M89" s="246">
        <v>45.116722500000002</v>
      </c>
      <c r="N89" s="246">
        <v>47.069422600000003</v>
      </c>
      <c r="O89" s="246">
        <v>50.8454075</v>
      </c>
      <c r="P89" s="246">
        <v>54.078111999999997</v>
      </c>
      <c r="Q89" s="246">
        <v>52.477652999999997</v>
      </c>
      <c r="R89" s="5">
        <v>54.085690800000002</v>
      </c>
      <c r="S89" s="5">
        <v>55.730554900000001</v>
      </c>
      <c r="T89" s="5">
        <v>62.2963375</v>
      </c>
      <c r="U89" s="5">
        <v>50.249082000000001</v>
      </c>
      <c r="V89" s="5">
        <v>53.820500000000003</v>
      </c>
      <c r="W89" s="5">
        <v>49.5243945</v>
      </c>
      <c r="X89" s="5">
        <v>48.005176200000001</v>
      </c>
      <c r="Y89" s="48">
        <v>48.610564699999998</v>
      </c>
      <c r="Z89" s="225" t="e">
        <v>#NAME?</v>
      </c>
      <c r="AA89" s="21">
        <v>54.352320300000002</v>
      </c>
      <c r="AB89" s="5">
        <v>55.417250699999997</v>
      </c>
      <c r="AC89" s="5">
        <v>62.294773399999997</v>
      </c>
      <c r="AD89" s="5">
        <v>50.586430300000004</v>
      </c>
      <c r="AE89" s="5">
        <v>55.406182200000003</v>
      </c>
      <c r="AF89" s="5">
        <v>51.574455399999998</v>
      </c>
      <c r="AG89" s="5">
        <v>49.288941399999999</v>
      </c>
      <c r="AH89" s="16">
        <v>46.353225000000002</v>
      </c>
      <c r="AI89" s="34" t="e">
        <v>#NAME?</v>
      </c>
      <c r="AJ89" s="21"/>
      <c r="AK89" s="5"/>
      <c r="AL89" s="5"/>
      <c r="AM89" s="5"/>
      <c r="AN89" s="5"/>
      <c r="AO89" s="5"/>
      <c r="AP89" s="5"/>
      <c r="AQ89" s="48"/>
      <c r="AR89" s="34" t="e">
        <v>#NAME?</v>
      </c>
      <c r="AS89" s="21"/>
      <c r="AT89" s="5"/>
      <c r="AU89" s="5"/>
      <c r="AV89" s="5"/>
      <c r="AW89" s="5"/>
      <c r="AX89" s="5"/>
      <c r="AY89" s="16"/>
      <c r="AZ89" s="33" t="e">
        <v>#NAME?</v>
      </c>
      <c r="BA89" s="21"/>
      <c r="BB89" s="5"/>
      <c r="BC89" s="5"/>
      <c r="BD89" s="5"/>
      <c r="BE89" s="5"/>
      <c r="BF89" s="48"/>
      <c r="BG89" s="64" t="e">
        <v>#NAME?</v>
      </c>
      <c r="BH89" s="298"/>
      <c r="BI89" s="298"/>
      <c r="BJ89" s="5"/>
      <c r="BK89" s="5"/>
      <c r="BL89" s="5"/>
      <c r="BM89" s="5"/>
      <c r="BN89" s="5"/>
      <c r="BO89" s="5"/>
      <c r="BP89" s="5"/>
      <c r="BQ89" s="5"/>
      <c r="BR89" s="298"/>
      <c r="BS89" s="5"/>
      <c r="BT89" s="5"/>
      <c r="BU89" s="5"/>
      <c r="BV89" s="5"/>
      <c r="BW89" s="5"/>
      <c r="BX89" s="5"/>
      <c r="BY89" s="5"/>
      <c r="BZ89" s="5"/>
      <c r="CA89" s="5"/>
      <c r="CB89" s="55"/>
      <c r="CC89" s="5"/>
      <c r="CD89" s="5"/>
      <c r="CE89" s="5"/>
      <c r="CF89" s="5"/>
      <c r="CG89" s="5"/>
      <c r="CH89" s="5"/>
      <c r="CI89" s="3"/>
    </row>
    <row r="90" spans="1:87" ht="12" customHeight="1">
      <c r="A90" s="217"/>
      <c r="B90" s="218"/>
      <c r="C90" s="13" t="s">
        <v>73</v>
      </c>
      <c r="D90" s="245">
        <v>41.6059099</v>
      </c>
      <c r="E90" s="246">
        <v>41.030463400000002</v>
      </c>
      <c r="F90" s="246">
        <v>39.934142799999996</v>
      </c>
      <c r="G90" s="246">
        <v>39.1682785</v>
      </c>
      <c r="H90" s="246">
        <v>38.458217500000003</v>
      </c>
      <c r="I90" s="246">
        <v>38.621998499999997</v>
      </c>
      <c r="J90" s="246">
        <v>38.274638099999997</v>
      </c>
      <c r="K90" s="246">
        <v>38.695642100000001</v>
      </c>
      <c r="L90" s="246">
        <v>38.315068500000002</v>
      </c>
      <c r="M90" s="246">
        <v>38.284221600000002</v>
      </c>
      <c r="N90" s="246">
        <v>39.027597</v>
      </c>
      <c r="O90" s="246">
        <v>41.155591399999999</v>
      </c>
      <c r="P90" s="246">
        <v>45.781111600000003</v>
      </c>
      <c r="Q90" s="246">
        <v>45.627350399999997</v>
      </c>
      <c r="R90" s="5">
        <v>45.830488000000003</v>
      </c>
      <c r="S90" s="5">
        <v>48.102499000000002</v>
      </c>
      <c r="T90" s="5">
        <v>45.561976100000003</v>
      </c>
      <c r="U90" s="5">
        <v>44.846312500000003</v>
      </c>
      <c r="V90" s="5">
        <v>43.772303299999997</v>
      </c>
      <c r="W90" s="5">
        <v>42.201494500000003</v>
      </c>
      <c r="X90" s="5">
        <v>41.019815000000001</v>
      </c>
      <c r="Y90" s="48">
        <v>40.677145000000003</v>
      </c>
      <c r="Z90" s="225" t="e">
        <v>#NAME?</v>
      </c>
      <c r="AA90" s="21">
        <v>45.801106699999998</v>
      </c>
      <c r="AB90" s="5">
        <v>48.094941300000002</v>
      </c>
      <c r="AC90" s="5">
        <v>45.576687200000002</v>
      </c>
      <c r="AD90" s="5">
        <v>44.898628299999999</v>
      </c>
      <c r="AE90" s="5">
        <v>43.760220699999998</v>
      </c>
      <c r="AF90" s="5">
        <v>42.551910999999997</v>
      </c>
      <c r="AG90" s="5">
        <v>41.576488599999998</v>
      </c>
      <c r="AH90" s="16">
        <v>40.997047899999998</v>
      </c>
      <c r="AI90" s="34" t="e">
        <v>#NAME?</v>
      </c>
      <c r="AJ90" s="21"/>
      <c r="AK90" s="5"/>
      <c r="AL90" s="5"/>
      <c r="AM90" s="5"/>
      <c r="AN90" s="5"/>
      <c r="AO90" s="5"/>
      <c r="AP90" s="5"/>
      <c r="AQ90" s="48"/>
      <c r="AR90" s="34" t="e">
        <v>#NAME?</v>
      </c>
      <c r="AS90" s="21"/>
      <c r="AT90" s="5"/>
      <c r="AU90" s="5"/>
      <c r="AV90" s="5"/>
      <c r="AW90" s="5"/>
      <c r="AX90" s="5"/>
      <c r="AY90" s="16"/>
      <c r="AZ90" s="33" t="e">
        <v>#NAME?</v>
      </c>
      <c r="BA90" s="21"/>
      <c r="BB90" s="5"/>
      <c r="BC90" s="5"/>
      <c r="BD90" s="5"/>
      <c r="BE90" s="5"/>
      <c r="BF90" s="48"/>
      <c r="BG90" s="64" t="e">
        <v>#NAME?</v>
      </c>
      <c r="BH90" s="298"/>
      <c r="BI90" s="298"/>
      <c r="BJ90" s="5"/>
      <c r="BK90" s="5"/>
      <c r="BL90" s="5"/>
      <c r="BM90" s="5"/>
      <c r="BN90" s="5"/>
      <c r="BO90" s="5"/>
      <c r="BP90" s="5"/>
      <c r="BQ90" s="5"/>
      <c r="BR90" s="298"/>
      <c r="BS90" s="5"/>
      <c r="BT90" s="5"/>
      <c r="BU90" s="5"/>
      <c r="BV90" s="5"/>
      <c r="BW90" s="5"/>
      <c r="BX90" s="5"/>
      <c r="BY90" s="5"/>
      <c r="BZ90" s="5"/>
      <c r="CA90" s="5"/>
      <c r="CB90" s="55"/>
      <c r="CC90" s="5"/>
      <c r="CD90" s="5"/>
      <c r="CE90" s="5"/>
      <c r="CF90" s="5"/>
      <c r="CG90" s="5"/>
      <c r="CH90" s="5"/>
      <c r="CI90" s="3"/>
    </row>
    <row r="91" spans="1:87" ht="12" customHeight="1">
      <c r="A91" s="217"/>
      <c r="B91" s="218"/>
      <c r="C91" s="13" t="s">
        <v>74</v>
      </c>
      <c r="D91" s="245">
        <v>54.238504800000001</v>
      </c>
      <c r="E91" s="246">
        <v>52.656508500000001</v>
      </c>
      <c r="F91" s="246">
        <v>52.362481799999998</v>
      </c>
      <c r="G91" s="246">
        <v>51.418666799999997</v>
      </c>
      <c r="H91" s="246">
        <v>51.503047000000002</v>
      </c>
      <c r="I91" s="246">
        <v>52.582296900000003</v>
      </c>
      <c r="J91" s="246">
        <v>53.0501918</v>
      </c>
      <c r="K91" s="246">
        <v>52.776076099999997</v>
      </c>
      <c r="L91" s="246">
        <v>53.111438200000002</v>
      </c>
      <c r="M91" s="246">
        <v>52.729747000000003</v>
      </c>
      <c r="N91" s="246">
        <v>52.4490792</v>
      </c>
      <c r="O91" s="246">
        <v>53.203647599999996</v>
      </c>
      <c r="P91" s="246">
        <v>57.075363400000001</v>
      </c>
      <c r="Q91" s="246">
        <v>56.790932699999999</v>
      </c>
      <c r="R91" s="5">
        <v>56.265672899999998</v>
      </c>
      <c r="S91" s="5">
        <v>57.158580899999997</v>
      </c>
      <c r="T91" s="5">
        <v>57.280111699999999</v>
      </c>
      <c r="U91" s="5">
        <v>57.213602199999997</v>
      </c>
      <c r="V91" s="5">
        <v>56.797572099999996</v>
      </c>
      <c r="W91" s="5">
        <v>56.573683199999998</v>
      </c>
      <c r="X91" s="5">
        <v>56.481020800000003</v>
      </c>
      <c r="Y91" s="48">
        <v>55.990409399999997</v>
      </c>
      <c r="Z91" s="225" t="e">
        <v>#NAME?</v>
      </c>
      <c r="AA91" s="21">
        <v>55.919290400000001</v>
      </c>
      <c r="AB91" s="5">
        <v>56.8308745</v>
      </c>
      <c r="AC91" s="5">
        <v>56.979719600000003</v>
      </c>
      <c r="AD91" s="5">
        <v>57.320730599999997</v>
      </c>
      <c r="AE91" s="5">
        <v>56.980675499999997</v>
      </c>
      <c r="AF91" s="5">
        <v>56.512005000000002</v>
      </c>
      <c r="AG91" s="5">
        <v>56.302264899999997</v>
      </c>
      <c r="AH91" s="16">
        <v>56.279231299999999</v>
      </c>
      <c r="AI91" s="34" t="e">
        <v>#NAME?</v>
      </c>
      <c r="AJ91" s="21"/>
      <c r="AK91" s="5"/>
      <c r="AL91" s="5"/>
      <c r="AM91" s="5"/>
      <c r="AN91" s="5"/>
      <c r="AO91" s="5"/>
      <c r="AP91" s="5"/>
      <c r="AQ91" s="48"/>
      <c r="AR91" s="34" t="e">
        <v>#NAME?</v>
      </c>
      <c r="AS91" s="21"/>
      <c r="AT91" s="5"/>
      <c r="AU91" s="5"/>
      <c r="AV91" s="5"/>
      <c r="AW91" s="5"/>
      <c r="AX91" s="5"/>
      <c r="AY91" s="16"/>
      <c r="AZ91" s="33" t="e">
        <v>#NAME?</v>
      </c>
      <c r="BA91" s="21"/>
      <c r="BB91" s="5"/>
      <c r="BC91" s="5"/>
      <c r="BD91" s="5"/>
      <c r="BE91" s="5"/>
      <c r="BF91" s="48"/>
      <c r="BG91" s="64" t="e">
        <v>#NAME?</v>
      </c>
      <c r="BH91" s="298"/>
      <c r="BI91" s="298"/>
      <c r="BJ91" s="5"/>
      <c r="BK91" s="5"/>
      <c r="BL91" s="5"/>
      <c r="BM91" s="5"/>
      <c r="BN91" s="5"/>
      <c r="BO91" s="5"/>
      <c r="BP91" s="5"/>
      <c r="BQ91" s="5"/>
      <c r="BR91" s="298"/>
      <c r="BS91" s="5"/>
      <c r="BT91" s="5"/>
      <c r="BU91" s="5"/>
      <c r="BV91" s="5"/>
      <c r="BW91" s="5"/>
      <c r="BX91" s="5"/>
      <c r="BY91" s="5"/>
      <c r="BZ91" s="5"/>
      <c r="CA91" s="5"/>
      <c r="CB91" s="55"/>
      <c r="CC91" s="5"/>
      <c r="CD91" s="5"/>
      <c r="CE91" s="5"/>
      <c r="CF91" s="5"/>
      <c r="CG91" s="5"/>
      <c r="CH91" s="5"/>
      <c r="CI91" s="3"/>
    </row>
    <row r="92" spans="1:87" ht="12" customHeight="1">
      <c r="A92" s="217"/>
      <c r="B92" s="218"/>
      <c r="C92" s="13" t="s">
        <v>75</v>
      </c>
      <c r="D92" s="245">
        <v>49.623404299999997</v>
      </c>
      <c r="E92" s="246">
        <v>48.311707800000001</v>
      </c>
      <c r="F92" s="246">
        <v>47.367636900000001</v>
      </c>
      <c r="G92" s="246">
        <v>46.612741700000001</v>
      </c>
      <c r="H92" s="246">
        <v>47.518258299999999</v>
      </c>
      <c r="I92" s="246">
        <v>46.786425399999999</v>
      </c>
      <c r="J92" s="246">
        <v>47.244874099999997</v>
      </c>
      <c r="K92" s="246">
        <v>46.8381987</v>
      </c>
      <c r="L92" s="246">
        <v>47.143920100000003</v>
      </c>
      <c r="M92" s="246">
        <v>47.629620199999998</v>
      </c>
      <c r="N92" s="246">
        <v>46.791129499999997</v>
      </c>
      <c r="O92" s="246">
        <v>47.830384299999999</v>
      </c>
      <c r="P92" s="246">
        <v>51.158503500000002</v>
      </c>
      <c r="Q92" s="246">
        <v>49.890106899999999</v>
      </c>
      <c r="R92" s="5">
        <v>49.378950799999998</v>
      </c>
      <c r="S92" s="5">
        <v>50.787502400000001</v>
      </c>
      <c r="T92" s="5">
        <v>51.064530699999999</v>
      </c>
      <c r="U92" s="5">
        <v>50.902217800000003</v>
      </c>
      <c r="V92" s="5">
        <v>50.294249399999998</v>
      </c>
      <c r="W92" s="5">
        <v>49.344235500000003</v>
      </c>
      <c r="X92" s="5">
        <v>48.901043899999998</v>
      </c>
      <c r="Y92" s="48">
        <v>48.043498300000003</v>
      </c>
      <c r="Z92" s="225" t="e">
        <v>#NAME?</v>
      </c>
      <c r="AA92" s="21">
        <v>49.378949599999999</v>
      </c>
      <c r="AB92" s="5">
        <v>50.758803899999997</v>
      </c>
      <c r="AC92" s="5">
        <v>50.834318600000003</v>
      </c>
      <c r="AD92" s="5">
        <v>50.924131699999997</v>
      </c>
      <c r="AE92" s="5">
        <v>50.399288800000001</v>
      </c>
      <c r="AF92" s="5">
        <v>49.733702299999997</v>
      </c>
      <c r="AG92" s="5">
        <v>49.262607099999997</v>
      </c>
      <c r="AH92" s="16">
        <v>49.112996299999999</v>
      </c>
      <c r="AI92" s="34" t="e">
        <v>#NAME?</v>
      </c>
      <c r="AJ92" s="21"/>
      <c r="AK92" s="5"/>
      <c r="AL92" s="5"/>
      <c r="AM92" s="5"/>
      <c r="AN92" s="5"/>
      <c r="AO92" s="5"/>
      <c r="AP92" s="5"/>
      <c r="AQ92" s="48"/>
      <c r="AR92" s="34" t="e">
        <v>#NAME?</v>
      </c>
      <c r="AS92" s="21"/>
      <c r="AT92" s="5"/>
      <c r="AU92" s="5"/>
      <c r="AV92" s="5"/>
      <c r="AW92" s="5"/>
      <c r="AX92" s="5"/>
      <c r="AY92" s="16"/>
      <c r="AZ92" s="33" t="e">
        <v>#NAME?</v>
      </c>
      <c r="BA92" s="21"/>
      <c r="BB92" s="5"/>
      <c r="BC92" s="5"/>
      <c r="BD92" s="5"/>
      <c r="BE92" s="5"/>
      <c r="BF92" s="48"/>
      <c r="BG92" s="64" t="e">
        <v>#NAME?</v>
      </c>
      <c r="BH92" s="298"/>
      <c r="BI92" s="298"/>
      <c r="BJ92" s="5"/>
      <c r="BK92" s="5"/>
      <c r="BL92" s="5"/>
      <c r="BM92" s="5"/>
      <c r="BN92" s="5"/>
      <c r="BO92" s="5"/>
      <c r="BP92" s="5"/>
      <c r="BQ92" s="5"/>
      <c r="BR92" s="298"/>
      <c r="BS92" s="5"/>
      <c r="BT92" s="5"/>
      <c r="BU92" s="5"/>
      <c r="BV92" s="5"/>
      <c r="BW92" s="5"/>
      <c r="BX92" s="5"/>
      <c r="BY92" s="5"/>
      <c r="BZ92" s="5"/>
      <c r="CA92" s="5"/>
      <c r="CB92" s="55"/>
      <c r="CC92" s="5"/>
      <c r="CD92" s="5"/>
      <c r="CE92" s="5"/>
      <c r="CF92" s="5"/>
      <c r="CG92" s="5"/>
      <c r="CH92" s="5"/>
      <c r="CI92" s="3"/>
    </row>
    <row r="93" spans="1:87" ht="12" customHeight="1">
      <c r="A93" s="217"/>
      <c r="B93" s="218"/>
      <c r="C93" s="13" t="s">
        <v>76</v>
      </c>
      <c r="D93" s="245">
        <v>34.197455499999997</v>
      </c>
      <c r="E93" s="246">
        <v>34.197298400000001</v>
      </c>
      <c r="F93" s="246">
        <v>34.092170199999998</v>
      </c>
      <c r="G93" s="246">
        <v>34.434232100000003</v>
      </c>
      <c r="H93" s="246">
        <v>35.288068799999998</v>
      </c>
      <c r="I93" s="246">
        <v>36.951125900000001</v>
      </c>
      <c r="J93" s="246">
        <v>40.519131899999998</v>
      </c>
      <c r="K93" s="246">
        <v>38.540923900000003</v>
      </c>
      <c r="L93" s="246">
        <v>39.265134799999998</v>
      </c>
      <c r="M93" s="246">
        <v>38.697451600000001</v>
      </c>
      <c r="N93" s="246">
        <v>37.601404299999999</v>
      </c>
      <c r="O93" s="246">
        <v>38.409106100000002</v>
      </c>
      <c r="P93" s="246">
        <v>42.104519099999997</v>
      </c>
      <c r="Q93" s="246">
        <v>42.045108900000002</v>
      </c>
      <c r="R93" s="5">
        <v>42.346097399999998</v>
      </c>
      <c r="S93" s="5">
        <v>41.905681600000001</v>
      </c>
      <c r="T93" s="5">
        <v>41.865462299999997</v>
      </c>
      <c r="U93" s="5">
        <v>48.799550199999999</v>
      </c>
      <c r="V93" s="5">
        <v>40.652124899999997</v>
      </c>
      <c r="W93" s="5">
        <v>38.575999899999999</v>
      </c>
      <c r="X93" s="5">
        <v>38.136651800000003</v>
      </c>
      <c r="Y93" s="48">
        <v>37.642730399999998</v>
      </c>
      <c r="Z93" s="225" t="e">
        <v>#NAME?</v>
      </c>
      <c r="AA93" s="21">
        <v>42.115324800000003</v>
      </c>
      <c r="AB93" s="5">
        <v>41.858231199999999</v>
      </c>
      <c r="AC93" s="5">
        <v>41.319777899999998</v>
      </c>
      <c r="AD93" s="5">
        <v>48.198936699999997</v>
      </c>
      <c r="AE93" s="5">
        <v>40.1407253</v>
      </c>
      <c r="AF93" s="5">
        <v>38.545208500000001</v>
      </c>
      <c r="AG93" s="5">
        <v>38.118363700000003</v>
      </c>
      <c r="AH93" s="16">
        <v>37.756920299999997</v>
      </c>
      <c r="AI93" s="34" t="e">
        <v>#NAME?</v>
      </c>
      <c r="AJ93" s="21"/>
      <c r="AK93" s="5"/>
      <c r="AL93" s="5"/>
      <c r="AM93" s="5"/>
      <c r="AN93" s="5"/>
      <c r="AO93" s="5"/>
      <c r="AP93" s="5"/>
      <c r="AQ93" s="48"/>
      <c r="AR93" s="34" t="e">
        <v>#NAME?</v>
      </c>
      <c r="AS93" s="21"/>
      <c r="AT93" s="5"/>
      <c r="AU93" s="5"/>
      <c r="AV93" s="5"/>
      <c r="AW93" s="5"/>
      <c r="AX93" s="5"/>
      <c r="AY93" s="16"/>
      <c r="AZ93" s="33" t="e">
        <v>#NAME?</v>
      </c>
      <c r="BA93" s="21"/>
      <c r="BB93" s="5"/>
      <c r="BC93" s="5"/>
      <c r="BD93" s="5"/>
      <c r="BE93" s="5"/>
      <c r="BF93" s="48"/>
      <c r="BG93" s="64" t="e">
        <v>#NAME?</v>
      </c>
      <c r="BH93" s="298"/>
      <c r="BI93" s="298"/>
      <c r="BJ93" s="5"/>
      <c r="BK93" s="5"/>
      <c r="BL93" s="5"/>
      <c r="BM93" s="5"/>
      <c r="BN93" s="5"/>
      <c r="BO93" s="5"/>
      <c r="BP93" s="5"/>
      <c r="BQ93" s="5"/>
      <c r="BR93" s="298"/>
      <c r="BS93" s="5"/>
      <c r="BT93" s="5"/>
      <c r="BU93" s="5"/>
      <c r="BV93" s="5"/>
      <c r="BW93" s="5"/>
      <c r="BX93" s="5"/>
      <c r="BY93" s="5"/>
      <c r="BZ93" s="5"/>
      <c r="CA93" s="5"/>
      <c r="CB93" s="55"/>
      <c r="CC93" s="5"/>
      <c r="CD93" s="5"/>
      <c r="CE93" s="5"/>
      <c r="CF93" s="5"/>
      <c r="CG93" s="5"/>
      <c r="CH93" s="5"/>
      <c r="CI93" s="3"/>
    </row>
    <row r="94" spans="1:87" ht="12" customHeight="1">
      <c r="A94" s="217"/>
      <c r="B94" s="218"/>
      <c r="C94" s="13" t="s">
        <v>91</v>
      </c>
      <c r="D94" s="245">
        <v>35.131402299999998</v>
      </c>
      <c r="E94" s="246">
        <v>37.920979299999999</v>
      </c>
      <c r="F94" s="246">
        <v>40.845454400000001</v>
      </c>
      <c r="G94" s="246">
        <v>37.257400799999999</v>
      </c>
      <c r="H94" s="246">
        <v>34.778797099999998</v>
      </c>
      <c r="I94" s="246">
        <v>35.120429199999997</v>
      </c>
      <c r="J94" s="246">
        <v>33.395340599999997</v>
      </c>
      <c r="K94" s="246">
        <v>34.678827300000002</v>
      </c>
      <c r="L94" s="246">
        <v>34.176960999999999</v>
      </c>
      <c r="M94" s="246">
        <v>36.036840400000003</v>
      </c>
      <c r="N94" s="246">
        <v>33.989627300000002</v>
      </c>
      <c r="O94" s="246">
        <v>37.646214299999997</v>
      </c>
      <c r="P94" s="246">
        <v>44.173320799999999</v>
      </c>
      <c r="Q94" s="246">
        <v>45.503259</v>
      </c>
      <c r="R94" s="5">
        <v>40.470999999999997</v>
      </c>
      <c r="S94" s="5">
        <v>37.966773600000003</v>
      </c>
      <c r="T94" s="5">
        <v>37.7261363</v>
      </c>
      <c r="U94" s="5">
        <v>38.108764000000001</v>
      </c>
      <c r="V94" s="5">
        <v>38.221242400000001</v>
      </c>
      <c r="W94" s="5">
        <v>37.136452800000001</v>
      </c>
      <c r="X94" s="5">
        <v>38.0319936</v>
      </c>
      <c r="Y94" s="48">
        <v>38.774869500000001</v>
      </c>
      <c r="Z94" s="225" t="e">
        <v>#NAME?</v>
      </c>
      <c r="AA94" s="21">
        <v>39.1060394</v>
      </c>
      <c r="AB94" s="5">
        <v>37.128837599999997</v>
      </c>
      <c r="AC94" s="5">
        <v>37.0048496</v>
      </c>
      <c r="AD94" s="5">
        <v>37.503196500000001</v>
      </c>
      <c r="AE94" s="5">
        <v>37.055658600000001</v>
      </c>
      <c r="AF94" s="5">
        <v>36.597548099999997</v>
      </c>
      <c r="AG94" s="5">
        <v>37.524773500000002</v>
      </c>
      <c r="AH94" s="16">
        <v>37.395018499999999</v>
      </c>
      <c r="AI94" s="34" t="e">
        <v>#NAME?</v>
      </c>
      <c r="AJ94" s="21"/>
      <c r="AK94" s="5"/>
      <c r="AL94" s="5"/>
      <c r="AM94" s="5"/>
      <c r="AN94" s="5"/>
      <c r="AO94" s="5"/>
      <c r="AP94" s="5"/>
      <c r="AQ94" s="48"/>
      <c r="AR94" s="34" t="e">
        <v>#NAME?</v>
      </c>
      <c r="AS94" s="21"/>
      <c r="AT94" s="5"/>
      <c r="AU94" s="5"/>
      <c r="AV94" s="5"/>
      <c r="AW94" s="5"/>
      <c r="AX94" s="5"/>
      <c r="AY94" s="16"/>
      <c r="AZ94" s="33" t="e">
        <v>#NAME?</v>
      </c>
      <c r="BA94" s="21"/>
      <c r="BB94" s="5"/>
      <c r="BC94" s="5"/>
      <c r="BD94" s="5"/>
      <c r="BE94" s="5"/>
      <c r="BF94" s="48"/>
      <c r="BG94" s="64" t="e">
        <v>#NAME?</v>
      </c>
      <c r="BH94" s="298"/>
      <c r="BI94" s="298"/>
      <c r="BJ94" s="5"/>
      <c r="BK94" s="5"/>
      <c r="BL94" s="5"/>
      <c r="BM94" s="5"/>
      <c r="BN94" s="5"/>
      <c r="BO94" s="5"/>
      <c r="BP94" s="5"/>
      <c r="BQ94" s="5"/>
      <c r="BR94" s="298"/>
      <c r="BS94" s="5"/>
      <c r="BT94" s="5"/>
      <c r="BU94" s="5"/>
      <c r="BV94" s="5"/>
      <c r="BW94" s="5"/>
      <c r="BX94" s="5"/>
      <c r="BY94" s="5"/>
      <c r="BZ94" s="5"/>
      <c r="CA94" s="5"/>
      <c r="CB94" s="55"/>
      <c r="CC94" s="5"/>
      <c r="CD94" s="5"/>
      <c r="CE94" s="5"/>
      <c r="CF94" s="5"/>
      <c r="CG94" s="5"/>
      <c r="CH94" s="5"/>
      <c r="CI94" s="3"/>
    </row>
    <row r="95" spans="1:87" ht="12" customHeight="1">
      <c r="A95" s="217"/>
      <c r="B95" s="218"/>
      <c r="C95" s="13" t="s">
        <v>92</v>
      </c>
      <c r="D95" s="245">
        <v>50.269951200000001</v>
      </c>
      <c r="E95" s="246">
        <v>41.179668800000002</v>
      </c>
      <c r="F95" s="246">
        <v>40.842332599999999</v>
      </c>
      <c r="G95" s="246">
        <v>39.394666999999998</v>
      </c>
      <c r="H95" s="246">
        <v>37.091426800000001</v>
      </c>
      <c r="I95" s="246">
        <v>35.147021799999997</v>
      </c>
      <c r="J95" s="246">
        <v>33.578706599999997</v>
      </c>
      <c r="K95" s="246">
        <v>34.035943099999997</v>
      </c>
      <c r="L95" s="246">
        <v>34.078995900000002</v>
      </c>
      <c r="M95" s="246">
        <v>34.310512199999998</v>
      </c>
      <c r="N95" s="246">
        <v>35.255775900000003</v>
      </c>
      <c r="O95" s="246">
        <v>38.090938800000004</v>
      </c>
      <c r="P95" s="246">
        <v>44.8883267</v>
      </c>
      <c r="Q95" s="246">
        <v>42.298893300000003</v>
      </c>
      <c r="R95" s="5">
        <v>42.472882800000001</v>
      </c>
      <c r="S95" s="5">
        <v>36.102305100000002</v>
      </c>
      <c r="T95" s="5">
        <v>35.492918299999999</v>
      </c>
      <c r="U95" s="5">
        <v>34.638580400000002</v>
      </c>
      <c r="V95" s="5">
        <v>34.888822400000002</v>
      </c>
      <c r="W95" s="5">
        <v>34.205227499999999</v>
      </c>
      <c r="X95" s="5">
        <v>33.267386600000002</v>
      </c>
      <c r="Y95" s="48">
        <v>33.331499299999997</v>
      </c>
      <c r="Z95" s="225" t="e">
        <v>#NAME?</v>
      </c>
      <c r="AA95" s="21">
        <v>42.472882800000001</v>
      </c>
      <c r="AB95" s="5">
        <v>36.102608199999999</v>
      </c>
      <c r="AC95" s="5">
        <v>35.509840799999999</v>
      </c>
      <c r="AD95" s="5">
        <v>34.718229000000001</v>
      </c>
      <c r="AE95" s="5">
        <v>35.064277199999999</v>
      </c>
      <c r="AF95" s="5">
        <v>35.125183900000003</v>
      </c>
      <c r="AG95" s="5">
        <v>35.806774099999998</v>
      </c>
      <c r="AH95" s="16">
        <v>35.880720099999998</v>
      </c>
      <c r="AI95" s="34" t="e">
        <v>#NAME?</v>
      </c>
      <c r="AJ95" s="21"/>
      <c r="AK95" s="5"/>
      <c r="AL95" s="5"/>
      <c r="AM95" s="5"/>
      <c r="AN95" s="5"/>
      <c r="AO95" s="5"/>
      <c r="AP95" s="5"/>
      <c r="AQ95" s="48"/>
      <c r="AR95" s="34" t="e">
        <v>#NAME?</v>
      </c>
      <c r="AS95" s="21"/>
      <c r="AT95" s="5"/>
      <c r="AU95" s="5"/>
      <c r="AV95" s="5"/>
      <c r="AW95" s="5"/>
      <c r="AX95" s="5"/>
      <c r="AY95" s="16"/>
      <c r="AZ95" s="33" t="e">
        <v>#NAME?</v>
      </c>
      <c r="BA95" s="21"/>
      <c r="BB95" s="5"/>
      <c r="BC95" s="5"/>
      <c r="BD95" s="5"/>
      <c r="BE95" s="5"/>
      <c r="BF95" s="48"/>
      <c r="BG95" s="64" t="e">
        <v>#NAME?</v>
      </c>
      <c r="BH95" s="298"/>
      <c r="BI95" s="298"/>
      <c r="BJ95" s="5"/>
      <c r="BK95" s="5"/>
      <c r="BL95" s="5"/>
      <c r="BM95" s="5"/>
      <c r="BN95" s="5"/>
      <c r="BO95" s="5"/>
      <c r="BP95" s="5"/>
      <c r="BQ95" s="5"/>
      <c r="BR95" s="298"/>
      <c r="BS95" s="5"/>
      <c r="BT95" s="5"/>
      <c r="BU95" s="5"/>
      <c r="BV95" s="5"/>
      <c r="BW95" s="5"/>
      <c r="BX95" s="5"/>
      <c r="BY95" s="5"/>
      <c r="BZ95" s="5"/>
      <c r="CA95" s="5"/>
      <c r="CB95" s="55"/>
      <c r="CC95" s="5"/>
      <c r="CD95" s="5"/>
      <c r="CE95" s="5"/>
      <c r="CF95" s="5"/>
      <c r="CG95" s="5"/>
      <c r="CH95" s="5"/>
      <c r="CI95" s="3"/>
    </row>
    <row r="96" spans="1:87" ht="12" customHeight="1">
      <c r="A96" s="217"/>
      <c r="B96" s="218"/>
      <c r="C96" s="13" t="s">
        <v>77</v>
      </c>
      <c r="D96" s="245">
        <v>41.1998107</v>
      </c>
      <c r="E96" s="246">
        <v>41.815491199999997</v>
      </c>
      <c r="F96" s="246">
        <v>39.381973899999998</v>
      </c>
      <c r="G96" s="246">
        <v>37.812475399999997</v>
      </c>
      <c r="H96" s="246">
        <v>38.229500100000003</v>
      </c>
      <c r="I96" s="246">
        <v>41.359234700000002</v>
      </c>
      <c r="J96" s="246">
        <v>43.500883399999999</v>
      </c>
      <c r="K96" s="246">
        <v>43.8246921</v>
      </c>
      <c r="L96" s="246">
        <v>43.578710600000001</v>
      </c>
      <c r="M96" s="246">
        <v>39.660144099999997</v>
      </c>
      <c r="N96" s="246">
        <v>37.805694500000001</v>
      </c>
      <c r="O96" s="246">
        <v>39.695682300000001</v>
      </c>
      <c r="P96" s="246">
        <v>45.143458600000002</v>
      </c>
      <c r="Q96" s="246">
        <v>44.125824700000003</v>
      </c>
      <c r="R96" s="5">
        <v>42.366033299999998</v>
      </c>
      <c r="S96" s="5">
        <v>44.069858400000001</v>
      </c>
      <c r="T96" s="5">
        <v>43.321936800000003</v>
      </c>
      <c r="U96" s="5">
        <v>41.813448899999997</v>
      </c>
      <c r="V96" s="5">
        <v>41.5351201</v>
      </c>
      <c r="W96" s="5">
        <v>42.129580599999997</v>
      </c>
      <c r="X96" s="5">
        <v>42.855320499999998</v>
      </c>
      <c r="Y96" s="48">
        <v>43.066046100000001</v>
      </c>
      <c r="Z96" s="225" t="e">
        <v>#NAME?</v>
      </c>
      <c r="AA96" s="21">
        <v>42.670756300000001</v>
      </c>
      <c r="AB96" s="5">
        <v>44.277785799999997</v>
      </c>
      <c r="AC96" s="5">
        <v>43.440313799999998</v>
      </c>
      <c r="AD96" s="5">
        <v>42.319188799999999</v>
      </c>
      <c r="AE96" s="5">
        <v>42.121614600000001</v>
      </c>
      <c r="AF96" s="5">
        <v>41.715234199999998</v>
      </c>
      <c r="AG96" s="5">
        <v>41.165488099999997</v>
      </c>
      <c r="AH96" s="16">
        <v>40.608158500000002</v>
      </c>
      <c r="AI96" s="34" t="e">
        <v>#NAME?</v>
      </c>
      <c r="AJ96" s="21"/>
      <c r="AK96" s="5"/>
      <c r="AL96" s="5"/>
      <c r="AM96" s="5"/>
      <c r="AN96" s="5"/>
      <c r="AO96" s="5"/>
      <c r="AP96" s="5"/>
      <c r="AQ96" s="48"/>
      <c r="AR96" s="34" t="e">
        <v>#NAME?</v>
      </c>
      <c r="AS96" s="21"/>
      <c r="AT96" s="5"/>
      <c r="AU96" s="5"/>
      <c r="AV96" s="5"/>
      <c r="AW96" s="5"/>
      <c r="AX96" s="5"/>
      <c r="AY96" s="16"/>
      <c r="AZ96" s="33" t="e">
        <v>#NAME?</v>
      </c>
      <c r="BA96" s="21"/>
      <c r="BB96" s="5"/>
      <c r="BC96" s="5"/>
      <c r="BD96" s="5"/>
      <c r="BE96" s="5"/>
      <c r="BF96" s="48"/>
      <c r="BG96" s="64" t="e">
        <v>#NAME?</v>
      </c>
      <c r="BH96" s="298"/>
      <c r="BI96" s="298"/>
      <c r="BJ96" s="5"/>
      <c r="BK96" s="5"/>
      <c r="BL96" s="5"/>
      <c r="BM96" s="5"/>
      <c r="BN96" s="5"/>
      <c r="BO96" s="5"/>
      <c r="BP96" s="5"/>
      <c r="BQ96" s="5"/>
      <c r="BR96" s="298"/>
      <c r="BS96" s="5"/>
      <c r="BT96" s="5"/>
      <c r="BU96" s="5"/>
      <c r="BV96" s="5"/>
      <c r="BW96" s="5"/>
      <c r="BX96" s="5"/>
      <c r="BY96" s="5"/>
      <c r="BZ96" s="5"/>
      <c r="CA96" s="5"/>
      <c r="CB96" s="55"/>
      <c r="CC96" s="5"/>
      <c r="CD96" s="5"/>
      <c r="CE96" s="5"/>
      <c r="CF96" s="5"/>
      <c r="CG96" s="5"/>
      <c r="CH96" s="5"/>
      <c r="CI96" s="3"/>
    </row>
    <row r="97" spans="1:87" ht="12" customHeight="1">
      <c r="A97" s="217"/>
      <c r="B97" s="218"/>
      <c r="C97" s="13" t="s">
        <v>78</v>
      </c>
      <c r="D97" s="245">
        <v>41.699041899999997</v>
      </c>
      <c r="E97" s="246">
        <v>41.5280998</v>
      </c>
      <c r="F97" s="246">
        <v>41.809023600000003</v>
      </c>
      <c r="G97" s="246">
        <v>40.209577199999998</v>
      </c>
      <c r="H97" s="246">
        <v>41.718783000000002</v>
      </c>
      <c r="I97" s="246">
        <v>41.404224200000002</v>
      </c>
      <c r="J97" s="246">
        <v>45.1880788</v>
      </c>
      <c r="K97" s="246">
        <v>42.245843800000003</v>
      </c>
      <c r="L97" s="246">
        <v>42.238116400000003</v>
      </c>
      <c r="M97" s="246">
        <v>42.321031400000003</v>
      </c>
      <c r="N97" s="246">
        <v>41.143694799999999</v>
      </c>
      <c r="O97" s="246">
        <v>42.635445199999999</v>
      </c>
      <c r="P97" s="246">
        <v>41.881237200000001</v>
      </c>
      <c r="Q97" s="246">
        <v>41.063351699999998</v>
      </c>
      <c r="R97" s="5">
        <v>41.225588000000002</v>
      </c>
      <c r="S97" s="5">
        <v>42.732765499999999</v>
      </c>
      <c r="T97" s="5">
        <v>41.961193299999998</v>
      </c>
      <c r="U97" s="5">
        <v>41.333932500000003</v>
      </c>
      <c r="V97" s="5">
        <v>40.126210100000002</v>
      </c>
      <c r="W97" s="5">
        <v>37.098957300000002</v>
      </c>
      <c r="X97" s="5">
        <v>36.529561999999999</v>
      </c>
      <c r="Y97" s="48">
        <v>37.287919600000002</v>
      </c>
      <c r="Z97" s="225" t="e">
        <v>#NAME?</v>
      </c>
      <c r="AA97" s="21">
        <v>41.0013498</v>
      </c>
      <c r="AB97" s="5">
        <v>42.512085999999996</v>
      </c>
      <c r="AC97" s="5">
        <v>41.795756599999997</v>
      </c>
      <c r="AD97" s="5">
        <v>43.196043299999999</v>
      </c>
      <c r="AE97" s="5">
        <v>43.405867600000001</v>
      </c>
      <c r="AF97" s="5">
        <v>40.746622799999997</v>
      </c>
      <c r="AG97" s="5">
        <v>40.217624600000001</v>
      </c>
      <c r="AH97" s="16">
        <v>39.5164349</v>
      </c>
      <c r="AI97" s="34" t="e">
        <v>#NAME?</v>
      </c>
      <c r="AJ97" s="21"/>
      <c r="AK97" s="5"/>
      <c r="AL97" s="5"/>
      <c r="AM97" s="5"/>
      <c r="AN97" s="5"/>
      <c r="AO97" s="5"/>
      <c r="AP97" s="5"/>
      <c r="AQ97" s="48"/>
      <c r="AR97" s="34" t="e">
        <v>#NAME?</v>
      </c>
      <c r="AS97" s="21"/>
      <c r="AT97" s="5"/>
      <c r="AU97" s="5"/>
      <c r="AV97" s="5"/>
      <c r="AW97" s="5"/>
      <c r="AX97" s="5"/>
      <c r="AY97" s="16"/>
      <c r="AZ97" s="33" t="e">
        <v>#NAME?</v>
      </c>
      <c r="BA97" s="21"/>
      <c r="BB97" s="5"/>
      <c r="BC97" s="5"/>
      <c r="BD97" s="5"/>
      <c r="BE97" s="5"/>
      <c r="BF97" s="48"/>
      <c r="BG97" s="64" t="e">
        <v>#NAME?</v>
      </c>
      <c r="BH97" s="298"/>
      <c r="BI97" s="298"/>
      <c r="BJ97" s="5"/>
      <c r="BK97" s="5"/>
      <c r="BL97" s="5"/>
      <c r="BM97" s="5"/>
      <c r="BN97" s="5"/>
      <c r="BO97" s="5"/>
      <c r="BP97" s="5"/>
      <c r="BQ97" s="5"/>
      <c r="BR97" s="298"/>
      <c r="BS97" s="5"/>
      <c r="BT97" s="5"/>
      <c r="BU97" s="5"/>
      <c r="BV97" s="5"/>
      <c r="BW97" s="5"/>
      <c r="BX97" s="5"/>
      <c r="BY97" s="5"/>
      <c r="BZ97" s="5"/>
      <c r="CA97" s="5"/>
      <c r="CB97" s="55"/>
      <c r="CC97" s="5"/>
      <c r="CD97" s="5"/>
      <c r="CE97" s="5"/>
      <c r="CF97" s="5"/>
      <c r="CG97" s="5"/>
      <c r="CH97" s="5"/>
      <c r="CI97" s="3"/>
    </row>
    <row r="98" spans="1:87" ht="12" customHeight="1">
      <c r="A98" s="217"/>
      <c r="B98" s="218"/>
      <c r="C98" s="13" t="s">
        <v>79</v>
      </c>
      <c r="D98" s="245">
        <v>45.347585100000003</v>
      </c>
      <c r="E98" s="246">
        <v>44.107470800000002</v>
      </c>
      <c r="F98" s="246">
        <v>43.465883099999999</v>
      </c>
      <c r="G98" s="246">
        <v>41.7659649</v>
      </c>
      <c r="H98" s="246">
        <v>43.124339200000001</v>
      </c>
      <c r="I98" s="246">
        <v>43.884441099999997</v>
      </c>
      <c r="J98" s="246">
        <v>44.736327899999999</v>
      </c>
      <c r="K98" s="246">
        <v>43.638095300000003</v>
      </c>
      <c r="L98" s="246">
        <v>42.313634899999997</v>
      </c>
      <c r="M98" s="246">
        <v>43.037091799999999</v>
      </c>
      <c r="N98" s="246">
        <v>42.452061</v>
      </c>
      <c r="O98" s="246">
        <v>43.559936999999998</v>
      </c>
      <c r="P98" s="246">
        <v>48.1717783</v>
      </c>
      <c r="Q98" s="246">
        <v>48.155379500000002</v>
      </c>
      <c r="R98" s="5">
        <v>46.974082699999997</v>
      </c>
      <c r="S98" s="5">
        <v>47.098877199999997</v>
      </c>
      <c r="T98" s="5">
        <v>46.271455400000001</v>
      </c>
      <c r="U98" s="5">
        <v>46.184058100000001</v>
      </c>
      <c r="V98" s="5">
        <v>44.883438200000001</v>
      </c>
      <c r="W98" s="5">
        <v>43.443095399999997</v>
      </c>
      <c r="X98" s="5">
        <v>42.5570947</v>
      </c>
      <c r="Y98" s="48">
        <v>42.639014000000003</v>
      </c>
      <c r="Z98" s="225" t="e">
        <v>#NAME?</v>
      </c>
      <c r="AA98" s="21">
        <v>46.974082699999997</v>
      </c>
      <c r="AB98" s="5">
        <v>47.098877199999997</v>
      </c>
      <c r="AC98" s="5">
        <v>46.271455400000001</v>
      </c>
      <c r="AD98" s="5">
        <v>46.184058100000001</v>
      </c>
      <c r="AE98" s="5">
        <v>45.135404000000001</v>
      </c>
      <c r="AF98" s="5">
        <v>44.680104</v>
      </c>
      <c r="AG98" s="5">
        <v>44.012678899999997</v>
      </c>
      <c r="AH98" s="16">
        <v>43.609825000000001</v>
      </c>
      <c r="AI98" s="34" t="e">
        <v>#NAME?</v>
      </c>
      <c r="AJ98" s="21"/>
      <c r="AK98" s="5"/>
      <c r="AL98" s="5"/>
      <c r="AM98" s="5"/>
      <c r="AN98" s="5"/>
      <c r="AO98" s="5"/>
      <c r="AP98" s="5"/>
      <c r="AQ98" s="48"/>
      <c r="AR98" s="34" t="e">
        <v>#NAME?</v>
      </c>
      <c r="AS98" s="21"/>
      <c r="AT98" s="5"/>
      <c r="AU98" s="5"/>
      <c r="AV98" s="5"/>
      <c r="AW98" s="5"/>
      <c r="AX98" s="5"/>
      <c r="AY98" s="16"/>
      <c r="AZ98" s="33" t="e">
        <v>#NAME?</v>
      </c>
      <c r="BA98" s="21"/>
      <c r="BB98" s="5"/>
      <c r="BC98" s="5"/>
      <c r="BD98" s="5"/>
      <c r="BE98" s="5"/>
      <c r="BF98" s="48"/>
      <c r="BG98" s="64" t="e">
        <v>#NAME?</v>
      </c>
      <c r="BH98" s="298"/>
      <c r="BI98" s="298"/>
      <c r="BJ98" s="5"/>
      <c r="BK98" s="5"/>
      <c r="BL98" s="5"/>
      <c r="BM98" s="5"/>
      <c r="BN98" s="5"/>
      <c r="BO98" s="5"/>
      <c r="BP98" s="5"/>
      <c r="BQ98" s="5"/>
      <c r="BR98" s="298"/>
      <c r="BS98" s="5"/>
      <c r="BT98" s="5"/>
      <c r="BU98" s="5"/>
      <c r="BV98" s="5"/>
      <c r="BW98" s="5"/>
      <c r="BX98" s="5"/>
      <c r="BY98" s="5"/>
      <c r="BZ98" s="5"/>
      <c r="CA98" s="5"/>
      <c r="CB98" s="55"/>
      <c r="CC98" s="5"/>
      <c r="CD98" s="5"/>
      <c r="CE98" s="5"/>
      <c r="CF98" s="5"/>
      <c r="CG98" s="5"/>
      <c r="CH98" s="5"/>
      <c r="CI98" s="3"/>
    </row>
    <row r="99" spans="1:87" ht="12" customHeight="1">
      <c r="A99" s="217"/>
      <c r="B99" s="218"/>
      <c r="C99" s="13" t="s">
        <v>80</v>
      </c>
      <c r="D99" s="245">
        <v>52.272103899999998</v>
      </c>
      <c r="E99" s="246">
        <v>52.224242599999997</v>
      </c>
      <c r="F99" s="246">
        <v>52.061519799999999</v>
      </c>
      <c r="G99" s="246">
        <v>51.0329883</v>
      </c>
      <c r="H99" s="246">
        <v>51.355705200000003</v>
      </c>
      <c r="I99" s="246">
        <v>51.054304700000003</v>
      </c>
      <c r="J99" s="246">
        <v>51.270990599999998</v>
      </c>
      <c r="K99" s="246">
        <v>53.705114299999998</v>
      </c>
      <c r="L99" s="246">
        <v>51.1555228</v>
      </c>
      <c r="M99" s="246">
        <v>50.379933600000001</v>
      </c>
      <c r="N99" s="246">
        <v>49.244112100000002</v>
      </c>
      <c r="O99" s="246">
        <v>49.873984700000001</v>
      </c>
      <c r="P99" s="246">
        <v>54.144800500000002</v>
      </c>
      <c r="Q99" s="246">
        <v>52.839785499999998</v>
      </c>
      <c r="R99" s="5">
        <v>50.896914799999998</v>
      </c>
      <c r="S99" s="5">
        <v>51.213027799999999</v>
      </c>
      <c r="T99" s="5">
        <v>51.6476665</v>
      </c>
      <c r="U99" s="5">
        <v>52.337998599999999</v>
      </c>
      <c r="V99" s="5">
        <v>50.9939891</v>
      </c>
      <c r="W99" s="5">
        <v>50.635060600000003</v>
      </c>
      <c r="X99" s="5">
        <v>49.073942199999998</v>
      </c>
      <c r="Y99" s="48">
        <v>48.4715937</v>
      </c>
      <c r="Z99" s="225" t="e">
        <v>#NAME?</v>
      </c>
      <c r="AA99" s="21">
        <v>51.139032800000003</v>
      </c>
      <c r="AB99" s="5">
        <v>51.455485099999997</v>
      </c>
      <c r="AC99" s="5">
        <v>51.236213999999997</v>
      </c>
      <c r="AD99" s="5">
        <v>52.755428299999998</v>
      </c>
      <c r="AE99" s="5">
        <v>51.607464999999998</v>
      </c>
      <c r="AF99" s="5">
        <v>50.735997900000001</v>
      </c>
      <c r="AG99" s="5">
        <v>50.541268000000002</v>
      </c>
      <c r="AH99" s="16">
        <v>50.4700329</v>
      </c>
      <c r="AI99" s="34" t="e">
        <v>#NAME?</v>
      </c>
      <c r="AJ99" s="21"/>
      <c r="AK99" s="5"/>
      <c r="AL99" s="5"/>
      <c r="AM99" s="5"/>
      <c r="AN99" s="5"/>
      <c r="AO99" s="5"/>
      <c r="AP99" s="5"/>
      <c r="AQ99" s="48"/>
      <c r="AR99" s="34" t="e">
        <v>#NAME?</v>
      </c>
      <c r="AS99" s="21"/>
      <c r="AT99" s="5"/>
      <c r="AU99" s="5"/>
      <c r="AV99" s="5"/>
      <c r="AW99" s="5"/>
      <c r="AX99" s="5"/>
      <c r="AY99" s="16"/>
      <c r="AZ99" s="33" t="e">
        <v>#NAME?</v>
      </c>
      <c r="BA99" s="21"/>
      <c r="BB99" s="5"/>
      <c r="BC99" s="5"/>
      <c r="BD99" s="5"/>
      <c r="BE99" s="5"/>
      <c r="BF99" s="48"/>
      <c r="BG99" s="64" t="e">
        <v>#NAME?</v>
      </c>
      <c r="BH99" s="298"/>
      <c r="BI99" s="298"/>
      <c r="BJ99" s="5"/>
      <c r="BK99" s="5"/>
      <c r="BL99" s="5"/>
      <c r="BM99" s="5"/>
      <c r="BN99" s="5"/>
      <c r="BO99" s="5"/>
      <c r="BP99" s="5"/>
      <c r="BQ99" s="5"/>
      <c r="BR99" s="298"/>
      <c r="BS99" s="5"/>
      <c r="BT99" s="5"/>
      <c r="BU99" s="5"/>
      <c r="BV99" s="5"/>
      <c r="BW99" s="5"/>
      <c r="BX99" s="5"/>
      <c r="BY99" s="5"/>
      <c r="BZ99" s="5"/>
      <c r="CA99" s="5"/>
      <c r="CB99" s="55"/>
      <c r="CC99" s="5"/>
      <c r="CD99" s="5"/>
      <c r="CE99" s="5"/>
      <c r="CF99" s="5"/>
      <c r="CG99" s="5"/>
      <c r="CH99" s="5"/>
      <c r="CI99" s="3"/>
    </row>
    <row r="100" spans="1:87" ht="12" customHeight="1">
      <c r="A100" s="217"/>
      <c r="B100" s="218"/>
      <c r="C100" s="13" t="s">
        <v>81</v>
      </c>
      <c r="D100" s="245">
        <v>42.448315600000001</v>
      </c>
      <c r="E100" s="246">
        <v>42.698423400000003</v>
      </c>
      <c r="F100" s="246">
        <v>42.552697600000002</v>
      </c>
      <c r="G100" s="246">
        <v>42.644090900000002</v>
      </c>
      <c r="H100" s="246">
        <v>44.113240099999999</v>
      </c>
      <c r="I100" s="246">
        <v>43.7186241</v>
      </c>
      <c r="J100" s="246">
        <v>45.322577699999997</v>
      </c>
      <c r="K100" s="246">
        <v>46.0642262</v>
      </c>
      <c r="L100" s="246">
        <v>46.676832699999999</v>
      </c>
      <c r="M100" s="246">
        <v>45.241593399999999</v>
      </c>
      <c r="N100" s="246">
        <v>44.486598399999998</v>
      </c>
      <c r="O100" s="246">
        <v>45.335500799999998</v>
      </c>
      <c r="P100" s="246">
        <v>50.223470499999998</v>
      </c>
      <c r="Q100" s="246">
        <v>51.818600799999999</v>
      </c>
      <c r="R100" s="5">
        <v>50.016438999999998</v>
      </c>
      <c r="S100" s="5">
        <v>48.527063599999998</v>
      </c>
      <c r="T100" s="5">
        <v>49.939886399999999</v>
      </c>
      <c r="U100" s="5">
        <v>51.767014799999998</v>
      </c>
      <c r="V100" s="5">
        <v>48.200518700000003</v>
      </c>
      <c r="W100" s="5">
        <v>44.945259900000003</v>
      </c>
      <c r="X100" s="5">
        <v>45.869248499999998</v>
      </c>
      <c r="Y100" s="48">
        <v>44.0760231</v>
      </c>
      <c r="Z100" s="225" t="e">
        <v>#NAME?</v>
      </c>
      <c r="AA100" s="21">
        <v>50.016438999999998</v>
      </c>
      <c r="AB100" s="5">
        <v>48.527063900000002</v>
      </c>
      <c r="AC100" s="5">
        <v>49.939887300000002</v>
      </c>
      <c r="AD100" s="5">
        <v>51.767014799999998</v>
      </c>
      <c r="AE100" s="5">
        <v>48.359959099999998</v>
      </c>
      <c r="AF100" s="5">
        <v>46.3894941</v>
      </c>
      <c r="AG100" s="5">
        <v>46.143659399999997</v>
      </c>
      <c r="AH100" s="16">
        <v>45.6609549</v>
      </c>
      <c r="AI100" s="34" t="e">
        <v>#NAME?</v>
      </c>
      <c r="AJ100" s="21"/>
      <c r="AK100" s="5"/>
      <c r="AL100" s="5"/>
      <c r="AM100" s="5"/>
      <c r="AN100" s="5"/>
      <c r="AO100" s="5"/>
      <c r="AP100" s="5"/>
      <c r="AQ100" s="48"/>
      <c r="AR100" s="34" t="e">
        <v>#NAME?</v>
      </c>
      <c r="AS100" s="21"/>
      <c r="AT100" s="5"/>
      <c r="AU100" s="5"/>
      <c r="AV100" s="5"/>
      <c r="AW100" s="5"/>
      <c r="AX100" s="5"/>
      <c r="AY100" s="16"/>
      <c r="AZ100" s="33" t="e">
        <v>#NAME?</v>
      </c>
      <c r="BA100" s="21"/>
      <c r="BB100" s="5"/>
      <c r="BC100" s="5"/>
      <c r="BD100" s="5"/>
      <c r="BE100" s="5"/>
      <c r="BF100" s="48"/>
      <c r="BG100" s="64" t="e">
        <v>#NAME?</v>
      </c>
      <c r="BH100" s="298"/>
      <c r="BI100" s="298"/>
      <c r="BJ100" s="5"/>
      <c r="BK100" s="5"/>
      <c r="BL100" s="5"/>
      <c r="BM100" s="5"/>
      <c r="BN100" s="5"/>
      <c r="BO100" s="5"/>
      <c r="BP100" s="5"/>
      <c r="BQ100" s="5"/>
      <c r="BR100" s="298"/>
      <c r="BS100" s="5"/>
      <c r="BT100" s="5"/>
      <c r="BU100" s="5"/>
      <c r="BV100" s="5"/>
      <c r="BW100" s="5"/>
      <c r="BX100" s="5"/>
      <c r="BY100" s="5"/>
      <c r="BZ100" s="5"/>
      <c r="CA100" s="5"/>
      <c r="CB100" s="55"/>
      <c r="CC100" s="5"/>
      <c r="CD100" s="5"/>
      <c r="CE100" s="5"/>
      <c r="CF100" s="5"/>
      <c r="CG100" s="5"/>
      <c r="CH100" s="5"/>
      <c r="CI100" s="3"/>
    </row>
    <row r="101" spans="1:87" ht="12" customHeight="1">
      <c r="A101" s="217"/>
      <c r="B101" s="218"/>
      <c r="C101" s="13" t="s">
        <v>82</v>
      </c>
      <c r="D101" s="245">
        <v>44.180143100000002</v>
      </c>
      <c r="E101" s="246">
        <v>45.026683200000001</v>
      </c>
      <c r="F101" s="246">
        <v>45.823562099999997</v>
      </c>
      <c r="G101" s="246">
        <v>46.141116500000003</v>
      </c>
      <c r="H101" s="246">
        <v>46.9512365</v>
      </c>
      <c r="I101" s="246">
        <v>45.830562299999997</v>
      </c>
      <c r="J101" s="246">
        <v>45.813421599999998</v>
      </c>
      <c r="K101" s="246">
        <v>45.321309399999997</v>
      </c>
      <c r="L101" s="246">
        <v>44.9143246</v>
      </c>
      <c r="M101" s="246">
        <v>44.217467800000001</v>
      </c>
      <c r="N101" s="246">
        <v>42.188697900000001</v>
      </c>
      <c r="O101" s="246">
        <v>43.869480799999998</v>
      </c>
      <c r="P101" s="246">
        <v>48.216760399999998</v>
      </c>
      <c r="Q101" s="246">
        <v>49.258766899999998</v>
      </c>
      <c r="R101" s="5">
        <v>50.000542099999997</v>
      </c>
      <c r="S101" s="5">
        <v>48.516593700000001</v>
      </c>
      <c r="T101" s="5">
        <v>59.516628400000002</v>
      </c>
      <c r="U101" s="5">
        <v>49.8563622</v>
      </c>
      <c r="V101" s="5">
        <v>47.748866100000001</v>
      </c>
      <c r="W101" s="5">
        <v>45.275161900000001</v>
      </c>
      <c r="X101" s="5">
        <v>43.082030899999999</v>
      </c>
      <c r="Y101" s="48">
        <v>41.810802700000004</v>
      </c>
      <c r="Z101" s="225" t="e">
        <v>#NAME?</v>
      </c>
      <c r="AA101" s="21">
        <v>50.000542099999997</v>
      </c>
      <c r="AB101" s="5">
        <v>48.606015999999997</v>
      </c>
      <c r="AC101" s="5">
        <v>60.314921900000002</v>
      </c>
      <c r="AD101" s="5">
        <v>50.002954199999998</v>
      </c>
      <c r="AE101" s="5">
        <v>47.802865699999998</v>
      </c>
      <c r="AF101" s="5">
        <v>45.456105100000002</v>
      </c>
      <c r="AG101" s="5">
        <v>44.757633400000003</v>
      </c>
      <c r="AH101" s="16">
        <v>43.936987500000001</v>
      </c>
      <c r="AI101" s="34" t="e">
        <v>#NAME?</v>
      </c>
      <c r="AJ101" s="21"/>
      <c r="AK101" s="5"/>
      <c r="AL101" s="5"/>
      <c r="AM101" s="5"/>
      <c r="AN101" s="5"/>
      <c r="AO101" s="5"/>
      <c r="AP101" s="5"/>
      <c r="AQ101" s="48"/>
      <c r="AR101" s="34" t="e">
        <v>#NAME?</v>
      </c>
      <c r="AS101" s="21"/>
      <c r="AT101" s="5"/>
      <c r="AU101" s="5"/>
      <c r="AV101" s="5"/>
      <c r="AW101" s="5"/>
      <c r="AX101" s="5"/>
      <c r="AY101" s="16"/>
      <c r="AZ101" s="33" t="e">
        <v>#NAME?</v>
      </c>
      <c r="BA101" s="21"/>
      <c r="BB101" s="5"/>
      <c r="BC101" s="5"/>
      <c r="BD101" s="5"/>
      <c r="BE101" s="5"/>
      <c r="BF101" s="48"/>
      <c r="BG101" s="64" t="e">
        <v>#NAME?</v>
      </c>
      <c r="BH101" s="298"/>
      <c r="BI101" s="298"/>
      <c r="BJ101" s="5"/>
      <c r="BK101" s="5"/>
      <c r="BL101" s="5"/>
      <c r="BM101" s="5"/>
      <c r="BN101" s="5"/>
      <c r="BO101" s="5"/>
      <c r="BP101" s="5"/>
      <c r="BQ101" s="5"/>
      <c r="BR101" s="298"/>
      <c r="BS101" s="5"/>
      <c r="BT101" s="5"/>
      <c r="BU101" s="5"/>
      <c r="BV101" s="5"/>
      <c r="BW101" s="5"/>
      <c r="BX101" s="5"/>
      <c r="BY101" s="5"/>
      <c r="BZ101" s="5"/>
      <c r="CA101" s="5"/>
      <c r="CB101" s="55"/>
      <c r="CC101" s="5"/>
      <c r="CD101" s="5"/>
      <c r="CE101" s="5"/>
      <c r="CF101" s="5"/>
      <c r="CG101" s="5"/>
      <c r="CH101" s="5"/>
      <c r="CI101" s="3"/>
    </row>
    <row r="102" spans="1:87" ht="12" customHeight="1">
      <c r="A102" s="217"/>
      <c r="B102" s="218"/>
      <c r="C102" s="13" t="s">
        <v>83</v>
      </c>
      <c r="D102" s="245">
        <v>48.417672099999997</v>
      </c>
      <c r="E102" s="246">
        <v>45.564346</v>
      </c>
      <c r="F102" s="246">
        <v>47.857456399999997</v>
      </c>
      <c r="G102" s="246">
        <v>52.021642200000002</v>
      </c>
      <c r="H102" s="246">
        <v>44.403015699999997</v>
      </c>
      <c r="I102" s="246">
        <v>45.138900800000002</v>
      </c>
      <c r="J102" s="246">
        <v>39.9052273</v>
      </c>
      <c r="K102" s="246">
        <v>37.816293700000003</v>
      </c>
      <c r="L102" s="246">
        <v>39.7755315</v>
      </c>
      <c r="M102" s="246">
        <v>38.7623295</v>
      </c>
      <c r="N102" s="246">
        <v>36.339222900000003</v>
      </c>
      <c r="O102" s="246">
        <v>36.937788900000001</v>
      </c>
      <c r="P102" s="246">
        <v>44.084365900000002</v>
      </c>
      <c r="Q102" s="246">
        <v>42.145001700000002</v>
      </c>
      <c r="R102" s="5">
        <v>40.816875000000003</v>
      </c>
      <c r="S102" s="5">
        <v>40.630060399999998</v>
      </c>
      <c r="T102" s="5">
        <v>41.440749500000003</v>
      </c>
      <c r="U102" s="5">
        <v>42.034984100000003</v>
      </c>
      <c r="V102" s="5">
        <v>45.228655000000003</v>
      </c>
      <c r="W102" s="5">
        <v>41.507041100000002</v>
      </c>
      <c r="X102" s="5">
        <v>40.419500399999997</v>
      </c>
      <c r="Y102" s="48">
        <v>39.505539499999998</v>
      </c>
      <c r="Z102" s="225" t="e">
        <v>#NAME?</v>
      </c>
      <c r="AA102" s="21">
        <v>40.816875000000003</v>
      </c>
      <c r="AB102" s="5">
        <v>40.630058699999999</v>
      </c>
      <c r="AC102" s="5">
        <v>41.440747799999997</v>
      </c>
      <c r="AD102" s="5">
        <v>42.017313799999997</v>
      </c>
      <c r="AE102" s="5">
        <v>45.561597499999998</v>
      </c>
      <c r="AF102" s="5">
        <v>42.066862200000003</v>
      </c>
      <c r="AG102" s="5">
        <v>41.817960900000003</v>
      </c>
      <c r="AH102" s="16">
        <v>41.0082114</v>
      </c>
      <c r="AI102" s="34" t="e">
        <v>#NAME?</v>
      </c>
      <c r="AJ102" s="21"/>
      <c r="AK102" s="5"/>
      <c r="AL102" s="5"/>
      <c r="AM102" s="5"/>
      <c r="AN102" s="5"/>
      <c r="AO102" s="5"/>
      <c r="AP102" s="5"/>
      <c r="AQ102" s="48"/>
      <c r="AR102" s="34" t="e">
        <v>#NAME?</v>
      </c>
      <c r="AS102" s="21"/>
      <c r="AT102" s="5"/>
      <c r="AU102" s="5"/>
      <c r="AV102" s="5"/>
      <c r="AW102" s="5"/>
      <c r="AX102" s="5"/>
      <c r="AY102" s="16"/>
      <c r="AZ102" s="33" t="e">
        <v>#NAME?</v>
      </c>
      <c r="BA102" s="21"/>
      <c r="BB102" s="5"/>
      <c r="BC102" s="5"/>
      <c r="BD102" s="5"/>
      <c r="BE102" s="5"/>
      <c r="BF102" s="48"/>
      <c r="BG102" s="64" t="e">
        <v>#NAME?</v>
      </c>
      <c r="BH102" s="298"/>
      <c r="BI102" s="298"/>
      <c r="BJ102" s="5"/>
      <c r="BK102" s="5"/>
      <c r="BL102" s="5"/>
      <c r="BM102" s="5"/>
      <c r="BN102" s="5"/>
      <c r="BO102" s="5"/>
      <c r="BP102" s="5"/>
      <c r="BQ102" s="5"/>
      <c r="BR102" s="298"/>
      <c r="BS102" s="5"/>
      <c r="BT102" s="5"/>
      <c r="BU102" s="5"/>
      <c r="BV102" s="5"/>
      <c r="BW102" s="5"/>
      <c r="BX102" s="5"/>
      <c r="BY102" s="5"/>
      <c r="BZ102" s="5"/>
      <c r="CA102" s="5"/>
      <c r="CB102" s="55"/>
      <c r="CC102" s="5"/>
      <c r="CD102" s="5"/>
      <c r="CE102" s="5"/>
      <c r="CF102" s="5"/>
      <c r="CG102" s="5"/>
      <c r="CH102" s="5"/>
      <c r="CI102" s="3"/>
    </row>
    <row r="103" spans="1:87" ht="12" customHeight="1">
      <c r="A103" s="217"/>
      <c r="B103" s="218"/>
      <c r="C103" s="14" t="s">
        <v>84</v>
      </c>
      <c r="D103" s="245">
        <v>56.0927595</v>
      </c>
      <c r="E103" s="246">
        <v>52.364971500000003</v>
      </c>
      <c r="F103" s="246">
        <v>50.959243000000001</v>
      </c>
      <c r="G103" s="246">
        <v>48.0144722</v>
      </c>
      <c r="H103" s="246">
        <v>47.338285900000002</v>
      </c>
      <c r="I103" s="246">
        <v>48.524839999999998</v>
      </c>
      <c r="J103" s="246">
        <v>49.3834491</v>
      </c>
      <c r="K103" s="246">
        <v>49.305577499999998</v>
      </c>
      <c r="L103" s="246">
        <v>49.275185999999998</v>
      </c>
      <c r="M103" s="246">
        <v>48.340227300000002</v>
      </c>
      <c r="N103" s="246">
        <v>46.795545199999999</v>
      </c>
      <c r="O103" s="246">
        <v>48.259004400000002</v>
      </c>
      <c r="P103" s="246">
        <v>54.758077399999998</v>
      </c>
      <c r="Q103" s="246">
        <v>54.754676600000003</v>
      </c>
      <c r="R103" s="5">
        <v>54.384387599999997</v>
      </c>
      <c r="S103" s="5">
        <v>56.203670799999998</v>
      </c>
      <c r="T103" s="5">
        <v>57.501303200000002</v>
      </c>
      <c r="U103" s="5">
        <v>58.1090552</v>
      </c>
      <c r="V103" s="5">
        <v>57.135837100000003</v>
      </c>
      <c r="W103" s="5">
        <v>55.987079000000001</v>
      </c>
      <c r="X103" s="5">
        <v>53.732518499999998</v>
      </c>
      <c r="Y103" s="48">
        <v>52.618542099999999</v>
      </c>
      <c r="Z103" s="226" t="e">
        <v>#NAME?</v>
      </c>
      <c r="AA103" s="22">
        <v>54.384387599999997</v>
      </c>
      <c r="AB103" s="9">
        <v>56.203670799999998</v>
      </c>
      <c r="AC103" s="9">
        <v>57.501303200000002</v>
      </c>
      <c r="AD103" s="9">
        <v>58.087590800000001</v>
      </c>
      <c r="AE103" s="9">
        <v>57.6689346</v>
      </c>
      <c r="AF103" s="9">
        <v>57.2945779</v>
      </c>
      <c r="AG103" s="9">
        <v>56.873954099999999</v>
      </c>
      <c r="AH103" s="17">
        <v>56.5555807</v>
      </c>
      <c r="AI103" s="35" t="e">
        <v>#NAME?</v>
      </c>
      <c r="AJ103" s="22"/>
      <c r="AK103" s="9"/>
      <c r="AL103" s="9"/>
      <c r="AM103" s="9"/>
      <c r="AN103" s="9"/>
      <c r="AO103" s="9"/>
      <c r="AP103" s="9"/>
      <c r="AQ103" s="49"/>
      <c r="AR103" s="35" t="e">
        <v>#NAME?</v>
      </c>
      <c r="AS103" s="22"/>
      <c r="AT103" s="9"/>
      <c r="AU103" s="9"/>
      <c r="AV103" s="9"/>
      <c r="AW103" s="9"/>
      <c r="AX103" s="9"/>
      <c r="AY103" s="17"/>
      <c r="AZ103" s="33" t="e">
        <v>#NAME?</v>
      </c>
      <c r="BA103" s="22"/>
      <c r="BB103" s="9"/>
      <c r="BC103" s="9"/>
      <c r="BD103" s="9"/>
      <c r="BE103" s="9"/>
      <c r="BF103" s="49"/>
      <c r="BG103" s="64" t="e">
        <v>#NAME?</v>
      </c>
      <c r="BH103" s="298"/>
      <c r="BI103" s="298"/>
      <c r="BJ103" s="5"/>
      <c r="BK103" s="5"/>
      <c r="BL103" s="5"/>
      <c r="BM103" s="5"/>
      <c r="BN103" s="5"/>
      <c r="BO103" s="5"/>
      <c r="BP103" s="5"/>
      <c r="BQ103" s="5"/>
      <c r="BR103" s="298"/>
      <c r="BS103" s="5"/>
      <c r="BT103" s="5"/>
      <c r="BU103" s="5"/>
      <c r="BV103" s="5"/>
      <c r="BW103" s="5"/>
      <c r="BX103" s="5"/>
      <c r="BY103" s="5"/>
      <c r="BZ103" s="5"/>
      <c r="CA103" s="5"/>
      <c r="CB103" s="55"/>
      <c r="CC103" s="5"/>
      <c r="CD103" s="5"/>
      <c r="CE103" s="5"/>
      <c r="CF103" s="5"/>
      <c r="CG103" s="5"/>
      <c r="CH103" s="5"/>
      <c r="CI103" s="3"/>
    </row>
    <row r="104" spans="1:87" ht="12" customHeight="1">
      <c r="A104" s="217"/>
      <c r="B104" s="218"/>
      <c r="C104" s="57" t="s">
        <v>85</v>
      </c>
      <c r="D104" s="285">
        <v>48.929471300000003</v>
      </c>
      <c r="E104" s="288">
        <v>48.004323200000002</v>
      </c>
      <c r="F104" s="288">
        <v>47.556925200000002</v>
      </c>
      <c r="G104" s="288">
        <v>45.936998699999997</v>
      </c>
      <c r="H104" s="288">
        <v>46.743886400000001</v>
      </c>
      <c r="I104" s="288">
        <v>46.989212600000002</v>
      </c>
      <c r="J104" s="288">
        <v>47.3890891</v>
      </c>
      <c r="K104" s="288">
        <v>46.810761499999998</v>
      </c>
      <c r="L104" s="288">
        <v>46.715271899999998</v>
      </c>
      <c r="M104" s="288">
        <v>46.093465000000002</v>
      </c>
      <c r="N104" s="288">
        <v>45.363362700000003</v>
      </c>
      <c r="O104" s="288">
        <v>46.611156100000002</v>
      </c>
      <c r="P104" s="288">
        <v>50.729205899999997</v>
      </c>
      <c r="Q104" s="288">
        <v>50.560119999999998</v>
      </c>
      <c r="R104" s="208">
        <v>49.223908700000003</v>
      </c>
      <c r="S104" s="208">
        <v>49.779640899999997</v>
      </c>
      <c r="T104" s="208">
        <v>49.807792499999998</v>
      </c>
      <c r="U104" s="208">
        <v>49.215972499999999</v>
      </c>
      <c r="V104" s="208">
        <v>48.282461599999998</v>
      </c>
      <c r="W104" s="208">
        <v>47.595420300000001</v>
      </c>
      <c r="X104" s="208">
        <v>47.071329900000002</v>
      </c>
      <c r="Y104" s="287">
        <v>46.620652200000002</v>
      </c>
      <c r="Z104" s="227" t="e">
        <v>#NAME?</v>
      </c>
      <c r="AA104" s="23">
        <v>49.151205599999997</v>
      </c>
      <c r="AB104" s="10">
        <v>49.702016399999998</v>
      </c>
      <c r="AC104" s="10">
        <v>49.690190200000004</v>
      </c>
      <c r="AD104" s="10">
        <v>49.356721899999997</v>
      </c>
      <c r="AE104" s="10">
        <v>48.528739600000002</v>
      </c>
      <c r="AF104" s="10">
        <v>47.968446</v>
      </c>
      <c r="AG104" s="10">
        <v>47.660239300000001</v>
      </c>
      <c r="AH104" s="18">
        <v>47.424902500000002</v>
      </c>
      <c r="AI104" s="36" t="e">
        <v>#NAME?</v>
      </c>
      <c r="AJ104" s="23"/>
      <c r="AK104" s="10"/>
      <c r="AL104" s="10"/>
      <c r="AM104" s="10"/>
      <c r="AN104" s="10"/>
      <c r="AO104" s="10"/>
      <c r="AP104" s="10"/>
      <c r="AQ104" s="50"/>
      <c r="AR104" s="36" t="e">
        <v>#NAME?</v>
      </c>
      <c r="AS104" s="23"/>
      <c r="AT104" s="10"/>
      <c r="AU104" s="10"/>
      <c r="AV104" s="10"/>
      <c r="AW104" s="10"/>
      <c r="AX104" s="10"/>
      <c r="AY104" s="18"/>
      <c r="AZ104" s="207" t="s">
        <v>86</v>
      </c>
      <c r="BA104" s="10" t="s">
        <v>86</v>
      </c>
      <c r="BB104" s="10" t="s">
        <v>86</v>
      </c>
      <c r="BC104" s="10" t="s">
        <v>86</v>
      </c>
      <c r="BD104" s="10" t="s">
        <v>86</v>
      </c>
      <c r="BE104" s="10" t="s">
        <v>86</v>
      </c>
      <c r="BF104" s="50" t="s">
        <v>86</v>
      </c>
      <c r="BG104" s="64" t="e">
        <v>#NAME?</v>
      </c>
      <c r="BH104" s="298"/>
      <c r="BI104" s="298"/>
      <c r="BJ104" s="5"/>
      <c r="BK104" s="5"/>
      <c r="BL104" s="5"/>
      <c r="BM104" s="5"/>
      <c r="BN104" s="5"/>
      <c r="BO104" s="5"/>
      <c r="BP104" s="5"/>
      <c r="BQ104" s="5"/>
      <c r="BR104" s="298"/>
      <c r="BS104" s="5"/>
      <c r="BT104" s="5"/>
      <c r="BU104" s="5"/>
      <c r="BV104" s="5"/>
      <c r="BW104" s="5"/>
      <c r="BX104" s="5"/>
      <c r="BY104" s="5"/>
      <c r="BZ104" s="5"/>
      <c r="CA104" s="5"/>
      <c r="CB104" s="55"/>
      <c r="CC104" s="5"/>
      <c r="CD104" s="5"/>
      <c r="CE104" s="5"/>
      <c r="CF104" s="5"/>
      <c r="CG104" s="5"/>
      <c r="CH104" s="5"/>
      <c r="CI104" s="3"/>
    </row>
    <row r="105" spans="1:87" ht="12" customHeight="1">
      <c r="A105" s="217"/>
      <c r="B105" s="218"/>
      <c r="C105" s="12" t="s">
        <v>87</v>
      </c>
      <c r="D105" s="277">
        <v>30.456247000000001</v>
      </c>
      <c r="E105" s="246">
        <v>34.696038299999998</v>
      </c>
      <c r="F105" s="246">
        <v>39.558255899999999</v>
      </c>
      <c r="G105" s="246">
        <v>41.075228500000001</v>
      </c>
      <c r="H105" s="246">
        <v>40.698150099999999</v>
      </c>
      <c r="I105" s="246">
        <v>39.411652599999996</v>
      </c>
      <c r="J105" s="246">
        <v>38.869395300000001</v>
      </c>
      <c r="K105" s="246">
        <v>38.112722099999999</v>
      </c>
      <c r="L105" s="246">
        <v>37.035203099999997</v>
      </c>
      <c r="M105" s="246">
        <v>33.907143499999997</v>
      </c>
      <c r="N105" s="246">
        <v>37.712463</v>
      </c>
      <c r="O105" s="246">
        <v>37.118860699999999</v>
      </c>
      <c r="P105" s="246">
        <v>39.378959299999998</v>
      </c>
      <c r="Q105" s="246">
        <v>36.169819799999999</v>
      </c>
      <c r="R105" s="5">
        <v>33.827412600000002</v>
      </c>
      <c r="S105" s="5">
        <v>34.453947800000002</v>
      </c>
      <c r="T105" s="5">
        <v>37.555419800000003</v>
      </c>
      <c r="U105" s="5">
        <v>42.060673600000001</v>
      </c>
      <c r="V105" s="5">
        <v>40.688361399999998</v>
      </c>
      <c r="W105" s="5">
        <v>34.9587827</v>
      </c>
      <c r="X105" s="5">
        <v>35.210290999999998</v>
      </c>
      <c r="Y105" s="5">
        <v>35.817100199999999</v>
      </c>
      <c r="Z105" s="228" t="e">
        <v>#NAME?</v>
      </c>
      <c r="AA105" s="20">
        <v>33.827412600000002</v>
      </c>
      <c r="AB105" s="8">
        <v>34.453948199999999</v>
      </c>
      <c r="AC105" s="8">
        <v>37.555421099999997</v>
      </c>
      <c r="AD105" s="8">
        <v>42.060673600000001</v>
      </c>
      <c r="AE105" s="8">
        <v>40.688361399999998</v>
      </c>
      <c r="AF105" s="8">
        <v>37.4563895</v>
      </c>
      <c r="AG105" s="8">
        <v>38.119662599999998</v>
      </c>
      <c r="AH105" s="15">
        <v>37.938288499999999</v>
      </c>
      <c r="AI105" s="37" t="e">
        <v>#NAME?</v>
      </c>
      <c r="AJ105" s="20"/>
      <c r="AK105" s="8"/>
      <c r="AL105" s="8"/>
      <c r="AM105" s="8"/>
      <c r="AN105" s="8"/>
      <c r="AO105" s="8"/>
      <c r="AP105" s="8"/>
      <c r="AQ105" s="47"/>
      <c r="AR105" s="37"/>
      <c r="AS105" s="20"/>
      <c r="AT105" s="8"/>
      <c r="AU105" s="8"/>
      <c r="AV105" s="8"/>
      <c r="AW105" s="8"/>
      <c r="AX105" s="8"/>
      <c r="AY105" s="15"/>
      <c r="AZ105" s="33" t="e">
        <v>#NAME?</v>
      </c>
      <c r="BA105" s="20"/>
      <c r="BB105" s="8"/>
      <c r="BC105" s="8"/>
      <c r="BD105" s="8"/>
      <c r="BE105" s="8"/>
      <c r="BF105" s="47"/>
      <c r="BG105" s="64" t="e">
        <v>#NAME?</v>
      </c>
      <c r="BH105" s="298"/>
      <c r="BI105" s="298"/>
      <c r="BJ105" s="5"/>
      <c r="BK105" s="5"/>
      <c r="BL105" s="5"/>
      <c r="BM105" s="5"/>
      <c r="BN105" s="5"/>
      <c r="BO105" s="5"/>
      <c r="BP105" s="5"/>
      <c r="BQ105" s="5"/>
      <c r="BR105" s="298"/>
      <c r="BS105" s="5"/>
      <c r="BT105" s="5"/>
      <c r="BU105" s="5"/>
      <c r="BV105" s="5"/>
      <c r="BW105" s="5"/>
      <c r="BX105" s="5"/>
      <c r="BY105" s="5"/>
      <c r="BZ105" s="5"/>
      <c r="CA105" s="5"/>
      <c r="CB105" s="55"/>
      <c r="CC105" s="5"/>
      <c r="CD105" s="5"/>
      <c r="CE105" s="5"/>
      <c r="CF105" s="5"/>
      <c r="CG105" s="5"/>
      <c r="CH105" s="5"/>
      <c r="CI105" s="3"/>
    </row>
    <row r="106" spans="1:87" ht="12" customHeight="1">
      <c r="A106" s="217"/>
      <c r="B106" s="218"/>
      <c r="C106" s="13" t="s">
        <v>88</v>
      </c>
      <c r="D106" s="245">
        <v>41.954077300000002</v>
      </c>
      <c r="E106" s="246">
        <v>42.080210100000002</v>
      </c>
      <c r="F106" s="246">
        <v>41.362690299999997</v>
      </c>
      <c r="G106" s="246">
        <v>40.964649399999999</v>
      </c>
      <c r="H106" s="246">
        <v>43.203679899999997</v>
      </c>
      <c r="I106" s="246">
        <v>44.812771599999998</v>
      </c>
      <c r="J106" s="246">
        <v>49.3450712</v>
      </c>
      <c r="K106" s="246">
        <v>42.554933200000001</v>
      </c>
      <c r="L106" s="246">
        <v>42.273113899999998</v>
      </c>
      <c r="M106" s="246">
        <v>41.3565483</v>
      </c>
      <c r="N106" s="246">
        <v>40.374316700000001</v>
      </c>
      <c r="O106" s="246">
        <v>40.636964599999999</v>
      </c>
      <c r="P106" s="246">
        <v>44.199802099999999</v>
      </c>
      <c r="Q106" s="246">
        <v>43.514363799999998</v>
      </c>
      <c r="R106" s="5">
        <v>43.034740599999999</v>
      </c>
      <c r="S106" s="5">
        <v>44.479683299999998</v>
      </c>
      <c r="T106" s="5">
        <v>42.602573700000001</v>
      </c>
      <c r="U106" s="5">
        <v>42.434018000000002</v>
      </c>
      <c r="V106" s="5">
        <v>41.6988792</v>
      </c>
      <c r="W106" s="5">
        <v>39.4391441</v>
      </c>
      <c r="X106" s="5">
        <v>38.8097675</v>
      </c>
      <c r="Y106" s="48">
        <v>38.939996299999997</v>
      </c>
      <c r="Z106" s="225" t="e">
        <v>#NAME?</v>
      </c>
      <c r="AA106" s="21">
        <v>43.034740599999999</v>
      </c>
      <c r="AB106" s="5">
        <v>44.479683299999998</v>
      </c>
      <c r="AC106" s="5">
        <v>42.602573700000001</v>
      </c>
      <c r="AD106" s="5">
        <v>42.236280000000001</v>
      </c>
      <c r="AE106" s="5">
        <v>41.974722300000003</v>
      </c>
      <c r="AF106" s="5">
        <v>40.494735599999998</v>
      </c>
      <c r="AG106" s="5">
        <v>40.647892800000001</v>
      </c>
      <c r="AH106" s="16">
        <v>40.490569499999999</v>
      </c>
      <c r="AI106" s="34" t="e">
        <v>#NAME?</v>
      </c>
      <c r="AJ106" s="21"/>
      <c r="AK106" s="5"/>
      <c r="AL106" s="5"/>
      <c r="AM106" s="5"/>
      <c r="AN106" s="5"/>
      <c r="AO106" s="5"/>
      <c r="AP106" s="5"/>
      <c r="AQ106" s="48"/>
      <c r="AR106" s="34"/>
      <c r="AS106" s="21"/>
      <c r="AT106" s="5"/>
      <c r="AU106" s="5"/>
      <c r="AV106" s="5"/>
      <c r="AW106" s="5"/>
      <c r="AX106" s="5"/>
      <c r="AY106" s="16"/>
      <c r="AZ106" s="33" t="e">
        <v>#NAME?</v>
      </c>
      <c r="BA106" s="21"/>
      <c r="BB106" s="5"/>
      <c r="BC106" s="5"/>
      <c r="BD106" s="5"/>
      <c r="BE106" s="5"/>
      <c r="BF106" s="48"/>
      <c r="BG106" s="64" t="e">
        <v>#NAME?</v>
      </c>
      <c r="BH106" s="298"/>
      <c r="BI106" s="298"/>
      <c r="BJ106" s="5"/>
      <c r="BK106" s="5"/>
      <c r="BL106" s="5"/>
      <c r="BM106" s="5"/>
      <c r="BN106" s="5"/>
      <c r="BO106" s="5"/>
      <c r="BP106" s="5"/>
      <c r="BQ106" s="5"/>
      <c r="BR106" s="298"/>
      <c r="BS106" s="5"/>
      <c r="BT106" s="5"/>
      <c r="BU106" s="5"/>
      <c r="BV106" s="5"/>
      <c r="BW106" s="5"/>
      <c r="BX106" s="5"/>
      <c r="BY106" s="5"/>
      <c r="BZ106" s="5"/>
      <c r="CA106" s="5"/>
      <c r="CB106" s="55"/>
      <c r="CC106" s="5"/>
      <c r="CD106" s="5"/>
      <c r="CE106" s="5"/>
      <c r="CF106" s="5"/>
      <c r="CG106" s="5"/>
      <c r="CH106" s="5"/>
      <c r="CI106" s="3"/>
    </row>
    <row r="107" spans="1:87" ht="12" customHeight="1">
      <c r="A107" s="217"/>
      <c r="B107" s="218"/>
      <c r="C107" s="13" t="s">
        <v>89</v>
      </c>
      <c r="D107" s="245">
        <v>55.907493799999997</v>
      </c>
      <c r="E107" s="246">
        <v>55.395248500000001</v>
      </c>
      <c r="F107" s="246">
        <v>54.533270100000003</v>
      </c>
      <c r="G107" s="246">
        <v>52.686764500000002</v>
      </c>
      <c r="H107" s="246">
        <v>52.837423399999999</v>
      </c>
      <c r="I107" s="246">
        <v>53.214311299999999</v>
      </c>
      <c r="J107" s="246">
        <v>53.639357099999998</v>
      </c>
      <c r="K107" s="246">
        <v>52.9973752</v>
      </c>
      <c r="L107" s="246">
        <v>51.241500500000001</v>
      </c>
      <c r="M107" s="246">
        <v>49.829752800000001</v>
      </c>
      <c r="N107" s="246">
        <v>49.591424199999999</v>
      </c>
      <c r="O107" s="246">
        <v>50.410775600000001</v>
      </c>
      <c r="P107" s="246">
        <v>56.5363039</v>
      </c>
      <c r="Q107" s="246">
        <v>56.673215800000001</v>
      </c>
      <c r="R107" s="5">
        <v>56.4293117</v>
      </c>
      <c r="S107" s="5">
        <v>57.954925600000003</v>
      </c>
      <c r="T107" s="5">
        <v>55.8203782</v>
      </c>
      <c r="U107" s="5">
        <v>55.217712800000001</v>
      </c>
      <c r="V107" s="5">
        <v>54.7776438</v>
      </c>
      <c r="W107" s="5">
        <v>53.595709900000003</v>
      </c>
      <c r="X107" s="5">
        <v>51.879147500000002</v>
      </c>
      <c r="Y107" s="48">
        <v>51.8559871</v>
      </c>
      <c r="Z107" s="225" t="e">
        <v>#NAME?</v>
      </c>
      <c r="AA107" s="21">
        <v>56.843281699999999</v>
      </c>
      <c r="AB107" s="5">
        <v>58.3359405</v>
      </c>
      <c r="AC107" s="5">
        <v>56.541249899999997</v>
      </c>
      <c r="AD107" s="5">
        <v>55.968544999999999</v>
      </c>
      <c r="AE107" s="5">
        <v>55.667145300000001</v>
      </c>
      <c r="AF107" s="5">
        <v>54.772616399999997</v>
      </c>
      <c r="AG107" s="5">
        <v>53.876424100000001</v>
      </c>
      <c r="AH107" s="16">
        <v>52.6756624</v>
      </c>
      <c r="AI107" s="34" t="e">
        <v>#NAME?</v>
      </c>
      <c r="AJ107" s="21"/>
      <c r="AK107" s="5"/>
      <c r="AL107" s="5"/>
      <c r="AM107" s="5"/>
      <c r="AN107" s="5"/>
      <c r="AO107" s="5"/>
      <c r="AP107" s="5"/>
      <c r="AQ107" s="48"/>
      <c r="AR107" s="34"/>
      <c r="AS107" s="21"/>
      <c r="AT107" s="5"/>
      <c r="AU107" s="5"/>
      <c r="AV107" s="5"/>
      <c r="AW107" s="5"/>
      <c r="AX107" s="5"/>
      <c r="AY107" s="16"/>
      <c r="AZ107" s="33" t="e">
        <v>#NAME?</v>
      </c>
      <c r="BA107" s="21"/>
      <c r="BB107" s="5"/>
      <c r="BC107" s="5"/>
      <c r="BD107" s="5"/>
      <c r="BE107" s="5"/>
      <c r="BF107" s="48"/>
      <c r="BG107" s="64" t="e">
        <v>#NAME?</v>
      </c>
      <c r="BH107" s="298"/>
      <c r="BI107" s="298"/>
      <c r="BJ107" s="5"/>
      <c r="BK107" s="5"/>
      <c r="BL107" s="5"/>
      <c r="BM107" s="5"/>
      <c r="BN107" s="5"/>
      <c r="BO107" s="5"/>
      <c r="BP107" s="5"/>
      <c r="BQ107" s="5"/>
      <c r="BR107" s="298"/>
      <c r="BS107" s="5"/>
      <c r="BT107" s="5"/>
      <c r="BU107" s="5"/>
      <c r="BV107" s="5"/>
      <c r="BW107" s="5"/>
      <c r="BX107" s="5"/>
      <c r="BY107" s="5"/>
      <c r="BZ107" s="5"/>
      <c r="CA107" s="5"/>
      <c r="CB107" s="55"/>
      <c r="CC107" s="5"/>
      <c r="CD107" s="5"/>
      <c r="CE107" s="5"/>
      <c r="CF107" s="5"/>
      <c r="CG107" s="5"/>
      <c r="CH107" s="5"/>
      <c r="CI107" s="3"/>
    </row>
    <row r="108" spans="1:87" ht="12" customHeight="1">
      <c r="A108" s="217"/>
      <c r="B108" s="218"/>
      <c r="C108" s="59" t="s">
        <v>342</v>
      </c>
      <c r="D108" s="245"/>
      <c r="E108" s="246"/>
      <c r="F108" s="246"/>
      <c r="G108" s="246"/>
      <c r="H108" s="246">
        <v>45.358713000000002</v>
      </c>
      <c r="I108" s="246">
        <v>50.433874799999998</v>
      </c>
      <c r="J108" s="246">
        <v>49.898389600000002</v>
      </c>
      <c r="K108" s="246">
        <v>48.585574200000003</v>
      </c>
      <c r="L108" s="246">
        <v>46.743053799999998</v>
      </c>
      <c r="M108" s="246">
        <v>46.414884899999997</v>
      </c>
      <c r="N108" s="246">
        <v>45.482443500000002</v>
      </c>
      <c r="O108" s="246">
        <v>45.427884400000003</v>
      </c>
      <c r="P108" s="246">
        <v>48.346495099999999</v>
      </c>
      <c r="Q108" s="246">
        <v>47.237966900000004</v>
      </c>
      <c r="R108" s="5">
        <v>48.176926999999999</v>
      </c>
      <c r="S108" s="5">
        <v>47.271793899999999</v>
      </c>
      <c r="T108" s="5">
        <v>47.708708000000001</v>
      </c>
      <c r="U108" s="5">
        <v>48.124125499999998</v>
      </c>
      <c r="V108" s="5">
        <v>48.377826900000002</v>
      </c>
      <c r="W108" s="5">
        <v>47.199564799999997</v>
      </c>
      <c r="X108" s="5">
        <v>45.263881599999998</v>
      </c>
      <c r="Y108" s="48">
        <v>45.091359199999999</v>
      </c>
      <c r="Z108" s="225" t="e">
        <v>#NAME?</v>
      </c>
      <c r="AA108" s="21">
        <v>48.826159699999998</v>
      </c>
      <c r="AB108" s="5">
        <v>47.099386299999999</v>
      </c>
      <c r="AC108" s="5">
        <v>48.317577800000002</v>
      </c>
      <c r="AD108" s="5">
        <v>48.344125499999997</v>
      </c>
      <c r="AE108" s="5">
        <v>46.891723800000001</v>
      </c>
      <c r="AF108" s="5">
        <v>46.343127199999998</v>
      </c>
      <c r="AG108" s="5">
        <v>46.0829685</v>
      </c>
      <c r="AH108" s="16">
        <v>45.740516100000001</v>
      </c>
      <c r="AI108" s="34" t="e">
        <v>#NAME?</v>
      </c>
      <c r="AJ108" s="21"/>
      <c r="AK108" s="5"/>
      <c r="AL108" s="5"/>
      <c r="AM108" s="5"/>
      <c r="AN108" s="5"/>
      <c r="AO108" s="5"/>
      <c r="AP108" s="5"/>
      <c r="AQ108" s="48"/>
      <c r="AR108" s="34"/>
      <c r="AS108" s="21"/>
      <c r="AT108" s="5"/>
      <c r="AU108" s="5"/>
      <c r="AV108" s="5"/>
      <c r="AW108" s="5"/>
      <c r="AX108" s="5"/>
      <c r="AY108" s="16"/>
      <c r="AZ108" s="33" t="e">
        <v>#NAME?</v>
      </c>
      <c r="BA108" s="21"/>
      <c r="BB108" s="5"/>
      <c r="BC108" s="5"/>
      <c r="BD108" s="5"/>
      <c r="BE108" s="5"/>
      <c r="BF108" s="48"/>
      <c r="BG108" s="64" t="e">
        <v>#NAME?</v>
      </c>
      <c r="BH108" s="298"/>
      <c r="BI108" s="298"/>
      <c r="BJ108" s="5"/>
      <c r="BK108" s="5"/>
      <c r="BL108" s="5"/>
      <c r="BM108" s="5"/>
      <c r="BN108" s="5"/>
      <c r="BO108" s="5"/>
      <c r="BP108" s="5"/>
      <c r="BQ108" s="5"/>
      <c r="BR108" s="298"/>
      <c r="BS108" s="5"/>
      <c r="BT108" s="5"/>
      <c r="BU108" s="5"/>
      <c r="BV108" s="5"/>
      <c r="BW108" s="5"/>
      <c r="BX108" s="5"/>
      <c r="BY108" s="5"/>
      <c r="BZ108" s="5"/>
      <c r="CA108" s="5"/>
      <c r="CB108" s="55"/>
      <c r="CC108" s="5"/>
      <c r="CD108" s="5"/>
      <c r="CE108" s="5"/>
      <c r="CF108" s="5"/>
      <c r="CG108" s="5"/>
      <c r="CH108" s="5"/>
      <c r="CI108" s="3"/>
    </row>
    <row r="109" spans="1:87" ht="12" customHeight="1">
      <c r="A109" s="217"/>
      <c r="B109" s="218"/>
      <c r="C109" s="13" t="s">
        <v>93</v>
      </c>
      <c r="D109" s="245">
        <v>49.432561700000001</v>
      </c>
      <c r="E109" s="246">
        <v>50.631563</v>
      </c>
      <c r="F109" s="246">
        <v>48.608291800000003</v>
      </c>
      <c r="G109" s="246">
        <v>47.108502899999998</v>
      </c>
      <c r="H109" s="246">
        <v>47.133360400000001</v>
      </c>
      <c r="I109" s="246">
        <v>50.829472500000001</v>
      </c>
      <c r="J109" s="246">
        <v>48.987110999999999</v>
      </c>
      <c r="K109" s="246">
        <v>48.677808900000002</v>
      </c>
      <c r="L109" s="246">
        <v>49.346893700000003</v>
      </c>
      <c r="M109" s="246">
        <v>51.427266799999998</v>
      </c>
      <c r="N109" s="246">
        <v>49.829561400000003</v>
      </c>
      <c r="O109" s="246">
        <v>48.579476100000001</v>
      </c>
      <c r="P109" s="246">
        <v>50.3623744</v>
      </c>
      <c r="Q109" s="246">
        <v>49.237658199999998</v>
      </c>
      <c r="R109" s="5">
        <v>49.447905499999997</v>
      </c>
      <c r="S109" s="5">
        <v>48.469935</v>
      </c>
      <c r="T109" s="5">
        <v>49.295697199999999</v>
      </c>
      <c r="U109" s="5">
        <v>49.374344100000002</v>
      </c>
      <c r="V109" s="5">
        <v>50.107112999999998</v>
      </c>
      <c r="W109" s="5">
        <v>46.533343799999997</v>
      </c>
      <c r="X109" s="5">
        <v>46.498584700000002</v>
      </c>
      <c r="Y109" s="48">
        <v>47.124286400000003</v>
      </c>
      <c r="Z109" s="225" t="e">
        <v>#NAME?</v>
      </c>
      <c r="AA109" s="21">
        <v>49.6916206</v>
      </c>
      <c r="AB109" s="5">
        <v>48.555601799999998</v>
      </c>
      <c r="AC109" s="5">
        <v>49.336743800000001</v>
      </c>
      <c r="AD109" s="5">
        <v>49.016316199999999</v>
      </c>
      <c r="AE109" s="5">
        <v>50.0298862</v>
      </c>
      <c r="AF109" s="5">
        <v>47.950684899999999</v>
      </c>
      <c r="AG109" s="5">
        <v>49.376353999999999</v>
      </c>
      <c r="AH109" s="16">
        <v>49.038924600000001</v>
      </c>
      <c r="AI109" s="34" t="e">
        <v>#NAME?</v>
      </c>
      <c r="AJ109" s="21"/>
      <c r="AK109" s="5"/>
      <c r="AL109" s="5"/>
      <c r="AM109" s="5"/>
      <c r="AN109" s="5"/>
      <c r="AO109" s="5"/>
      <c r="AP109" s="5"/>
      <c r="AQ109" s="48"/>
      <c r="AR109" s="34"/>
      <c r="AS109" s="21"/>
      <c r="AT109" s="5"/>
      <c r="AU109" s="5"/>
      <c r="AV109" s="5"/>
      <c r="AW109" s="5"/>
      <c r="AX109" s="5"/>
      <c r="AY109" s="16"/>
      <c r="AZ109" s="33" t="e">
        <v>#NAME?</v>
      </c>
      <c r="BA109" s="21"/>
      <c r="BB109" s="5"/>
      <c r="BC109" s="5"/>
      <c r="BD109" s="5"/>
      <c r="BE109" s="5"/>
      <c r="BF109" s="48"/>
      <c r="BG109" s="64" t="e">
        <v>#NAME?</v>
      </c>
      <c r="BH109" s="298"/>
      <c r="BI109" s="298"/>
      <c r="BJ109" s="5"/>
      <c r="BK109" s="5"/>
      <c r="BL109" s="5"/>
      <c r="BM109" s="5"/>
      <c r="BN109" s="5"/>
      <c r="BO109" s="5"/>
      <c r="BP109" s="5"/>
      <c r="BQ109" s="5"/>
      <c r="BR109" s="298"/>
      <c r="BS109" s="5"/>
      <c r="BT109" s="5"/>
      <c r="BU109" s="5"/>
      <c r="BV109" s="5"/>
      <c r="BW109" s="5"/>
      <c r="BX109" s="5"/>
      <c r="BY109" s="5"/>
      <c r="BZ109" s="5"/>
      <c r="CA109" s="5"/>
      <c r="CB109" s="55"/>
      <c r="CC109" s="5"/>
      <c r="CD109" s="5"/>
      <c r="CE109" s="5"/>
      <c r="CF109" s="5"/>
      <c r="CG109" s="5"/>
      <c r="CH109" s="5"/>
      <c r="CI109" s="3"/>
    </row>
    <row r="110" spans="1:87" ht="12" customHeight="1">
      <c r="A110" s="217"/>
      <c r="B110" s="218"/>
      <c r="C110" s="13" t="s">
        <v>94</v>
      </c>
      <c r="D110" s="245">
        <v>47.068484699999999</v>
      </c>
      <c r="E110" s="246">
        <v>45.136444900000001</v>
      </c>
      <c r="F110" s="246">
        <v>43.388183599999998</v>
      </c>
      <c r="G110" s="246">
        <v>42.071691700000002</v>
      </c>
      <c r="H110" s="246">
        <v>45.0472131</v>
      </c>
      <c r="I110" s="246">
        <v>45.401589199999997</v>
      </c>
      <c r="J110" s="246">
        <v>45.791850400000001</v>
      </c>
      <c r="K110" s="246">
        <v>43.590029399999999</v>
      </c>
      <c r="L110" s="246">
        <v>44.395023399999999</v>
      </c>
      <c r="M110" s="246">
        <v>44.6628604</v>
      </c>
      <c r="N110" s="246">
        <v>43.208390000000001</v>
      </c>
      <c r="O110" s="246">
        <v>44.295135000000002</v>
      </c>
      <c r="P110" s="246">
        <v>45.042369700000002</v>
      </c>
      <c r="Q110" s="246">
        <v>45.807508200000001</v>
      </c>
      <c r="R110" s="5">
        <v>43.879721000000004</v>
      </c>
      <c r="S110" s="5">
        <v>42.859413600000003</v>
      </c>
      <c r="T110" s="5">
        <v>42.594732899999997</v>
      </c>
      <c r="U110" s="5">
        <v>42.261297900000002</v>
      </c>
      <c r="V110" s="5">
        <v>41.566734799999999</v>
      </c>
      <c r="W110" s="5">
        <v>41.132212099999997</v>
      </c>
      <c r="X110" s="5">
        <v>41.218114300000003</v>
      </c>
      <c r="Y110" s="48">
        <v>41.690228400000002</v>
      </c>
      <c r="Z110" s="225" t="e">
        <v>#NAME?</v>
      </c>
      <c r="AA110" s="21">
        <v>43.771592400000003</v>
      </c>
      <c r="AB110" s="5">
        <v>42.739868600000001</v>
      </c>
      <c r="AC110" s="5">
        <v>42.432470899999998</v>
      </c>
      <c r="AD110" s="5">
        <v>42.108833799999999</v>
      </c>
      <c r="AE110" s="5">
        <v>41.500376500000002</v>
      </c>
      <c r="AF110" s="5">
        <v>41.574503200000002</v>
      </c>
      <c r="AG110" s="5">
        <v>42.423700799999999</v>
      </c>
      <c r="AH110" s="16">
        <v>42.880746600000002</v>
      </c>
      <c r="AI110" s="34" t="e">
        <v>#NAME?</v>
      </c>
      <c r="AJ110" s="21"/>
      <c r="AK110" s="5"/>
      <c r="AL110" s="5"/>
      <c r="AM110" s="5"/>
      <c r="AN110" s="5"/>
      <c r="AO110" s="5"/>
      <c r="AP110" s="5"/>
      <c r="AQ110" s="48"/>
      <c r="AR110" s="34"/>
      <c r="AS110" s="21"/>
      <c r="AT110" s="5"/>
      <c r="AU110" s="5"/>
      <c r="AV110" s="5"/>
      <c r="AW110" s="5"/>
      <c r="AX110" s="5"/>
      <c r="AY110" s="16"/>
      <c r="AZ110" s="33" t="e">
        <v>#NAME?</v>
      </c>
      <c r="BA110" s="21"/>
      <c r="BB110" s="5"/>
      <c r="BC110" s="5"/>
      <c r="BD110" s="5"/>
      <c r="BE110" s="5"/>
      <c r="BF110" s="48"/>
      <c r="BG110" s="64" t="e">
        <v>#NAME?</v>
      </c>
      <c r="BH110" s="298"/>
      <c r="BI110" s="298"/>
      <c r="BJ110" s="5"/>
      <c r="BK110" s="5"/>
      <c r="BL110" s="5"/>
      <c r="BM110" s="5"/>
      <c r="BN110" s="5"/>
      <c r="BO110" s="5"/>
      <c r="BP110" s="5"/>
      <c r="BQ110" s="5"/>
      <c r="BR110" s="298"/>
      <c r="BS110" s="5"/>
      <c r="BT110" s="5"/>
      <c r="BU110" s="5"/>
      <c r="BV110" s="5"/>
      <c r="BW110" s="5"/>
      <c r="BX110" s="5"/>
      <c r="BY110" s="5"/>
      <c r="BZ110" s="5"/>
      <c r="CA110" s="5"/>
      <c r="CB110" s="55"/>
      <c r="CC110" s="5"/>
      <c r="CD110" s="5"/>
      <c r="CE110" s="5"/>
      <c r="CF110" s="5"/>
      <c r="CG110" s="5"/>
      <c r="CH110" s="5"/>
      <c r="CI110" s="3"/>
    </row>
    <row r="111" spans="1:87" ht="12" customHeight="1">
      <c r="A111" s="217"/>
      <c r="B111" s="218"/>
      <c r="C111" s="13" t="s">
        <v>95</v>
      </c>
      <c r="D111" s="245">
        <v>34.387736400000001</v>
      </c>
      <c r="E111" s="246">
        <v>35.583594400000003</v>
      </c>
      <c r="F111" s="246">
        <v>39.000782299999997</v>
      </c>
      <c r="G111" s="246">
        <v>38.341168799999998</v>
      </c>
      <c r="H111" s="246">
        <v>36.044375299999999</v>
      </c>
      <c r="I111" s="246">
        <v>34.8054773</v>
      </c>
      <c r="J111" s="246">
        <v>33.144664599999999</v>
      </c>
      <c r="K111" s="246">
        <v>33.248964000000001</v>
      </c>
      <c r="L111" s="246">
        <v>33.080793499999999</v>
      </c>
      <c r="M111" s="246">
        <v>35.205644399999997</v>
      </c>
      <c r="N111" s="246">
        <v>37.190048900000001</v>
      </c>
      <c r="O111" s="246">
        <v>37.771410799999998</v>
      </c>
      <c r="P111" s="246">
        <v>39.704847700000002</v>
      </c>
      <c r="Q111" s="246">
        <v>39.883898700000003</v>
      </c>
      <c r="R111" s="5">
        <v>39.335614700000001</v>
      </c>
      <c r="S111" s="5">
        <v>37.231184900000002</v>
      </c>
      <c r="T111" s="5">
        <v>35.383508800000001</v>
      </c>
      <c r="U111" s="5">
        <v>34.956287799999998</v>
      </c>
      <c r="V111" s="5">
        <v>35.763384600000002</v>
      </c>
      <c r="W111" s="5">
        <v>34.6225801</v>
      </c>
      <c r="X111" s="5">
        <v>33.374886799999999</v>
      </c>
      <c r="Y111" s="48">
        <v>34.326172</v>
      </c>
      <c r="Z111" s="225" t="e">
        <v>#NAME?</v>
      </c>
      <c r="AA111" s="21">
        <v>39.129020599999997</v>
      </c>
      <c r="AB111" s="5">
        <v>37.237567499999997</v>
      </c>
      <c r="AC111" s="5">
        <v>35.371068700000002</v>
      </c>
      <c r="AD111" s="5">
        <v>34.4240669</v>
      </c>
      <c r="AE111" s="5">
        <v>35.659144499999996</v>
      </c>
      <c r="AF111" s="5">
        <v>34.476151100000003</v>
      </c>
      <c r="AG111" s="5">
        <v>34.7373817</v>
      </c>
      <c r="AH111" s="16">
        <v>35.096510000000002</v>
      </c>
      <c r="AI111" s="34" t="e">
        <v>#NAME?</v>
      </c>
      <c r="AJ111" s="21"/>
      <c r="AK111" s="5"/>
      <c r="AL111" s="5"/>
      <c r="AM111" s="5"/>
      <c r="AN111" s="5"/>
      <c r="AO111" s="5"/>
      <c r="AP111" s="5"/>
      <c r="AQ111" s="48"/>
      <c r="AR111" s="34"/>
      <c r="AS111" s="21"/>
      <c r="AT111" s="5"/>
      <c r="AU111" s="5"/>
      <c r="AV111" s="5"/>
      <c r="AW111" s="5"/>
      <c r="AX111" s="5"/>
      <c r="AY111" s="16"/>
      <c r="AZ111" s="33" t="e">
        <v>#NAME?</v>
      </c>
      <c r="BA111" s="21"/>
      <c r="BB111" s="5"/>
      <c r="BC111" s="5"/>
      <c r="BD111" s="5"/>
      <c r="BE111" s="5"/>
      <c r="BF111" s="48"/>
      <c r="BG111" s="64" t="e">
        <v>#NAME?</v>
      </c>
      <c r="BH111" s="298"/>
      <c r="BI111" s="298"/>
      <c r="BJ111" s="5"/>
      <c r="BK111" s="5"/>
      <c r="BL111" s="5"/>
      <c r="BM111" s="5"/>
      <c r="BN111" s="5"/>
      <c r="BO111" s="5"/>
      <c r="BP111" s="5"/>
      <c r="BQ111" s="5"/>
      <c r="BR111" s="298"/>
      <c r="BS111" s="5"/>
      <c r="BT111" s="5"/>
      <c r="BU111" s="5"/>
      <c r="BV111" s="5"/>
      <c r="BW111" s="5"/>
      <c r="BX111" s="5"/>
      <c r="BY111" s="5"/>
      <c r="BZ111" s="5"/>
      <c r="CA111" s="5"/>
      <c r="CB111" s="55"/>
      <c r="CC111" s="5"/>
      <c r="CD111" s="5"/>
      <c r="CE111" s="5"/>
      <c r="CF111" s="5"/>
      <c r="CG111" s="5"/>
      <c r="CH111" s="5"/>
      <c r="CI111" s="3"/>
    </row>
    <row r="112" spans="1:87" ht="12" customHeight="1">
      <c r="A112" s="217"/>
      <c r="B112" s="218"/>
      <c r="C112" s="13" t="s">
        <v>96</v>
      </c>
      <c r="D112" s="245">
        <v>59.277527800000001</v>
      </c>
      <c r="E112" s="246">
        <v>57.020316000000001</v>
      </c>
      <c r="F112" s="246">
        <v>56.313191099999997</v>
      </c>
      <c r="G112" s="246">
        <v>53.357310099999999</v>
      </c>
      <c r="H112" s="246">
        <v>52.775560599999999</v>
      </c>
      <c r="I112" s="246">
        <v>53.938633600000003</v>
      </c>
      <c r="J112" s="246">
        <v>54.043816399999997</v>
      </c>
      <c r="K112" s="246">
        <v>52.440773399999998</v>
      </c>
      <c r="L112" s="246">
        <v>52.371711400000002</v>
      </c>
      <c r="M112" s="246">
        <v>51.0349681</v>
      </c>
      <c r="N112" s="246">
        <v>49.335967599999996</v>
      </c>
      <c r="O112" s="246">
        <v>50.067348600000003</v>
      </c>
      <c r="P112" s="246">
        <v>52.746092500000003</v>
      </c>
      <c r="Q112" s="246">
        <v>50.812416200000001</v>
      </c>
      <c r="R112" s="5">
        <v>50.313831800000003</v>
      </c>
      <c r="S112" s="5">
        <v>51.357061399999999</v>
      </c>
      <c r="T112" s="5">
        <v>52.005976799999999</v>
      </c>
      <c r="U112" s="5">
        <v>51.127274700000001</v>
      </c>
      <c r="V112" s="5">
        <v>49.631106799999998</v>
      </c>
      <c r="W112" s="5">
        <v>49.436455899999999</v>
      </c>
      <c r="X112" s="5">
        <v>49.069122700000001</v>
      </c>
      <c r="Y112" s="48">
        <v>48.891114700000003</v>
      </c>
      <c r="Z112" s="225" t="e">
        <v>#NAME?</v>
      </c>
      <c r="AA112" s="21">
        <v>50.649090700000002</v>
      </c>
      <c r="AB112" s="5">
        <v>51.734313899999997</v>
      </c>
      <c r="AC112" s="5">
        <v>52.4133341</v>
      </c>
      <c r="AD112" s="5">
        <v>51.542404599999998</v>
      </c>
      <c r="AE112" s="5">
        <v>50.2715101</v>
      </c>
      <c r="AF112" s="5">
        <v>49.835861100000002</v>
      </c>
      <c r="AG112" s="5">
        <v>49.966538999999997</v>
      </c>
      <c r="AH112" s="16">
        <v>49.716445399999998</v>
      </c>
      <c r="AI112" s="34" t="e">
        <v>#NAME?</v>
      </c>
      <c r="AJ112" s="21"/>
      <c r="AK112" s="5"/>
      <c r="AL112" s="5"/>
      <c r="AM112" s="5"/>
      <c r="AN112" s="5"/>
      <c r="AO112" s="5"/>
      <c r="AP112" s="5"/>
      <c r="AQ112" s="48"/>
      <c r="AR112" s="34"/>
      <c r="AS112" s="21"/>
      <c r="AT112" s="5"/>
      <c r="AU112" s="5"/>
      <c r="AV112" s="5"/>
      <c r="AW112" s="5"/>
      <c r="AX112" s="5"/>
      <c r="AY112" s="16"/>
      <c r="AZ112" s="33" t="e">
        <v>#NAME?</v>
      </c>
      <c r="BA112" s="21"/>
      <c r="BB112" s="5"/>
      <c r="BC112" s="5"/>
      <c r="BD112" s="5"/>
      <c r="BE112" s="5"/>
      <c r="BF112" s="48"/>
      <c r="BG112" s="64" t="e">
        <v>#NAME?</v>
      </c>
      <c r="BH112" s="298"/>
      <c r="BI112" s="298"/>
      <c r="BJ112" s="5"/>
      <c r="BK112" s="5"/>
      <c r="BL112" s="5"/>
      <c r="BM112" s="5"/>
      <c r="BN112" s="5"/>
      <c r="BO112" s="5"/>
      <c r="BP112" s="5"/>
      <c r="BQ112" s="5"/>
      <c r="BR112" s="298"/>
      <c r="BS112" s="5"/>
      <c r="BT112" s="5"/>
      <c r="BU112" s="5"/>
      <c r="BV112" s="5"/>
      <c r="BW112" s="5"/>
      <c r="BX112" s="5"/>
      <c r="BY112" s="5"/>
      <c r="BZ112" s="5"/>
      <c r="CA112" s="5"/>
      <c r="CB112" s="55"/>
      <c r="CC112" s="5"/>
      <c r="CD112" s="5"/>
      <c r="CE112" s="5"/>
      <c r="CF112" s="5"/>
      <c r="CG112" s="5"/>
      <c r="CH112" s="5"/>
      <c r="CI112" s="3"/>
    </row>
    <row r="113" spans="1:87" ht="12" customHeight="1">
      <c r="A113" s="217"/>
      <c r="B113" s="218"/>
      <c r="C113" s="14" t="s">
        <v>97</v>
      </c>
      <c r="D113" s="245">
        <v>35.803268500000001</v>
      </c>
      <c r="E113" s="246">
        <v>35.555975599999996</v>
      </c>
      <c r="F113" s="246">
        <v>35.3527171</v>
      </c>
      <c r="G113" s="246">
        <v>35.415298999999997</v>
      </c>
      <c r="H113" s="246">
        <v>36.608481599999998</v>
      </c>
      <c r="I113" s="246">
        <v>37.655714699999997</v>
      </c>
      <c r="J113" s="246">
        <v>38.8765231</v>
      </c>
      <c r="K113" s="246">
        <v>40.118892500000001</v>
      </c>
      <c r="L113" s="246">
        <v>41.350028100000003</v>
      </c>
      <c r="M113" s="246">
        <v>40.821970200000003</v>
      </c>
      <c r="N113" s="246">
        <v>41.025599300000003</v>
      </c>
      <c r="O113" s="246">
        <v>44.607867800000001</v>
      </c>
      <c r="P113" s="246">
        <v>47.525589500000002</v>
      </c>
      <c r="Q113" s="246">
        <v>47.792961099999999</v>
      </c>
      <c r="R113" s="5">
        <v>46.190970100000001</v>
      </c>
      <c r="S113" s="5">
        <v>45.9811598</v>
      </c>
      <c r="T113" s="5">
        <v>44.176384900000002</v>
      </c>
      <c r="U113" s="5">
        <v>43.187219599999999</v>
      </c>
      <c r="V113" s="5">
        <v>42.390655799999998</v>
      </c>
      <c r="W113" s="5">
        <v>41.5273994</v>
      </c>
      <c r="X113" s="5">
        <v>41.062838399999997</v>
      </c>
      <c r="Y113" s="48">
        <v>40.6099186</v>
      </c>
      <c r="Z113" s="226" t="e">
        <v>#NAME?</v>
      </c>
      <c r="AA113" s="22">
        <v>46.442429199999999</v>
      </c>
      <c r="AB113" s="9">
        <v>46.338364800000001</v>
      </c>
      <c r="AC113" s="9">
        <v>44.684325899999997</v>
      </c>
      <c r="AD113" s="9">
        <v>43.680479300000002</v>
      </c>
      <c r="AE113" s="9">
        <v>42.847116</v>
      </c>
      <c r="AF113" s="9">
        <v>42.650632999999999</v>
      </c>
      <c r="AG113" s="9">
        <v>42.066587300000002</v>
      </c>
      <c r="AH113" s="17">
        <v>41.328757000000003</v>
      </c>
      <c r="AI113" s="35" t="e">
        <v>#NAME?</v>
      </c>
      <c r="AJ113" s="22"/>
      <c r="AK113" s="9"/>
      <c r="AL113" s="9"/>
      <c r="AM113" s="9"/>
      <c r="AN113" s="9"/>
      <c r="AO113" s="9"/>
      <c r="AP113" s="9"/>
      <c r="AQ113" s="49"/>
      <c r="AR113" s="35"/>
      <c r="AS113" s="22"/>
      <c r="AT113" s="9"/>
      <c r="AU113" s="9"/>
      <c r="AV113" s="9"/>
      <c r="AW113" s="9"/>
      <c r="AX113" s="9"/>
      <c r="AY113" s="17"/>
      <c r="AZ113" s="33" t="e">
        <v>#NAME?</v>
      </c>
      <c r="BA113" s="22"/>
      <c r="BB113" s="9"/>
      <c r="BC113" s="9"/>
      <c r="BD113" s="9"/>
      <c r="BE113" s="9"/>
      <c r="BF113" s="49"/>
      <c r="BG113" s="64" t="e">
        <v>#NAME?</v>
      </c>
      <c r="BH113" s="298"/>
      <c r="BI113" s="298"/>
      <c r="BJ113" s="5"/>
      <c r="BK113" s="5"/>
      <c r="BL113" s="5"/>
      <c r="BM113" s="5"/>
      <c r="BN113" s="5"/>
      <c r="BO113" s="5"/>
      <c r="BP113" s="5"/>
      <c r="BQ113" s="5"/>
      <c r="BR113" s="298"/>
      <c r="BS113" s="5"/>
      <c r="BT113" s="5"/>
      <c r="BU113" s="5"/>
      <c r="BV113" s="5"/>
      <c r="BW113" s="5"/>
      <c r="BX113" s="5"/>
      <c r="BY113" s="5"/>
      <c r="BZ113" s="5"/>
      <c r="CA113" s="5"/>
      <c r="CB113" s="55"/>
      <c r="CC113" s="5"/>
      <c r="CD113" s="5"/>
      <c r="CE113" s="5"/>
      <c r="CF113" s="5"/>
      <c r="CG113" s="5"/>
      <c r="CH113" s="5"/>
      <c r="CI113" s="3"/>
    </row>
    <row r="114" spans="1:87" ht="12" customHeight="1">
      <c r="A114" s="217"/>
      <c r="B114" s="218"/>
      <c r="C114" s="11" t="s">
        <v>98</v>
      </c>
      <c r="D114" s="285"/>
      <c r="E114" s="288"/>
      <c r="F114" s="288"/>
      <c r="G114" s="288"/>
      <c r="H114" s="288">
        <v>45.068732400000002</v>
      </c>
      <c r="I114" s="288">
        <v>45.525345199999997</v>
      </c>
      <c r="J114" s="288">
        <v>46.1559539</v>
      </c>
      <c r="K114" s="288">
        <v>45.747866399999999</v>
      </c>
      <c r="L114" s="288">
        <v>45.828775299999997</v>
      </c>
      <c r="M114" s="288">
        <v>45.221414699999997</v>
      </c>
      <c r="N114" s="288">
        <v>44.6292732</v>
      </c>
      <c r="O114" s="288">
        <v>46.219408000000001</v>
      </c>
      <c r="P114" s="288">
        <v>50.060116700000002</v>
      </c>
      <c r="Q114" s="288">
        <v>49.896452099999998</v>
      </c>
      <c r="R114" s="208">
        <v>48.579641299999999</v>
      </c>
      <c r="S114" s="208">
        <v>48.943720499999998</v>
      </c>
      <c r="T114" s="208">
        <v>48.641805599999998</v>
      </c>
      <c r="U114" s="208">
        <v>47.954584199999999</v>
      </c>
      <c r="V114" s="208">
        <v>46.9919607</v>
      </c>
      <c r="W114" s="208">
        <v>46.310334400000002</v>
      </c>
      <c r="X114" s="208">
        <v>45.814331000000003</v>
      </c>
      <c r="Y114" s="287">
        <v>45.422761999999999</v>
      </c>
      <c r="Z114" s="227" t="e">
        <v>#NAME?</v>
      </c>
      <c r="AA114" s="23">
        <v>48.578047099999999</v>
      </c>
      <c r="AB114" s="10">
        <v>48.959101799999999</v>
      </c>
      <c r="AC114" s="10">
        <v>48.659422399999997</v>
      </c>
      <c r="AD114" s="10">
        <v>48.149591100000002</v>
      </c>
      <c r="AE114" s="10">
        <v>47.276872300000001</v>
      </c>
      <c r="AF114" s="10">
        <v>46.851686700000002</v>
      </c>
      <c r="AG114" s="10">
        <v>46.613771800000002</v>
      </c>
      <c r="AH114" s="18">
        <v>46.306303399999997</v>
      </c>
      <c r="AI114" s="36" t="e">
        <v>#NAME?</v>
      </c>
      <c r="AJ114" s="23"/>
      <c r="AK114" s="10"/>
      <c r="AL114" s="10"/>
      <c r="AM114" s="10"/>
      <c r="AN114" s="10"/>
      <c r="AO114" s="10"/>
      <c r="AP114" s="10"/>
      <c r="AQ114" s="50"/>
      <c r="AR114" s="36"/>
      <c r="AS114" s="23"/>
      <c r="AT114" s="10"/>
      <c r="AU114" s="10"/>
      <c r="AV114" s="10"/>
      <c r="AW114" s="10"/>
      <c r="AX114" s="10"/>
      <c r="AY114" s="18"/>
      <c r="AZ114" s="207" t="s">
        <v>86</v>
      </c>
      <c r="BA114" s="10" t="s">
        <v>86</v>
      </c>
      <c r="BB114" s="10" t="s">
        <v>86</v>
      </c>
      <c r="BC114" s="10" t="s">
        <v>86</v>
      </c>
      <c r="BD114" s="10" t="s">
        <v>86</v>
      </c>
      <c r="BE114" s="10" t="s">
        <v>86</v>
      </c>
      <c r="BF114" s="50" t="s">
        <v>86</v>
      </c>
      <c r="BG114" s="64" t="e">
        <v>#NAME?</v>
      </c>
      <c r="BH114" s="298"/>
      <c r="BI114" s="298"/>
      <c r="BJ114" s="5"/>
      <c r="BK114" s="5"/>
      <c r="BL114" s="5"/>
      <c r="BM114" s="5"/>
      <c r="BN114" s="5"/>
      <c r="BO114" s="5"/>
      <c r="BP114" s="5"/>
      <c r="BQ114" s="5"/>
      <c r="BR114" s="298"/>
      <c r="BS114" s="5"/>
      <c r="BT114" s="5"/>
      <c r="BU114" s="5"/>
      <c r="BV114" s="5"/>
      <c r="BW114" s="5"/>
      <c r="BX114" s="5"/>
      <c r="BY114" s="5"/>
      <c r="BZ114" s="5"/>
      <c r="CA114" s="5"/>
      <c r="CB114" s="55"/>
      <c r="CC114" s="5"/>
      <c r="CD114" s="5"/>
      <c r="CE114" s="5"/>
      <c r="CF114" s="5"/>
      <c r="CG114" s="5"/>
      <c r="CH114" s="5"/>
      <c r="CI114" s="3"/>
    </row>
    <row r="115" spans="1:87" ht="12" customHeight="1">
      <c r="A115" s="217"/>
      <c r="B115" s="218"/>
      <c r="C115" s="29" t="s">
        <v>68</v>
      </c>
      <c r="D115" s="245"/>
      <c r="E115" s="246"/>
      <c r="F115" s="246"/>
      <c r="G115" s="246"/>
      <c r="H115" s="246"/>
      <c r="I115" s="246"/>
      <c r="J115" s="246"/>
      <c r="K115" s="246"/>
      <c r="L115" s="246">
        <v>35.516380599999998</v>
      </c>
      <c r="M115" s="246">
        <v>35.009016299999999</v>
      </c>
      <c r="N115" s="246">
        <v>34.9969587</v>
      </c>
      <c r="O115" s="246">
        <v>36.069759400000002</v>
      </c>
      <c r="P115" s="246">
        <v>40.692889299999997</v>
      </c>
      <c r="Q115" s="246">
        <v>39.735375300000001</v>
      </c>
      <c r="R115" s="5">
        <v>40.638063899999999</v>
      </c>
      <c r="S115" s="5">
        <v>40.613935900000001</v>
      </c>
      <c r="T115" s="5">
        <v>40.762171299999999</v>
      </c>
      <c r="U115" s="5">
        <v>40.203161899999998</v>
      </c>
      <c r="V115" s="5">
        <v>39.281725199999997</v>
      </c>
      <c r="W115" s="5">
        <v>39.096031400000001</v>
      </c>
      <c r="X115" s="5">
        <v>39.184194400000003</v>
      </c>
      <c r="Y115" s="48">
        <v>38.555518800000002</v>
      </c>
      <c r="Z115" s="289" t="e">
        <v>#NAME?</v>
      </c>
      <c r="AA115" s="21">
        <v>41.838021900000001</v>
      </c>
      <c r="AB115" s="5">
        <v>41.757198199999998</v>
      </c>
      <c r="AC115" s="5">
        <v>42.477462699999997</v>
      </c>
      <c r="AD115" s="5">
        <v>42.030623300000002</v>
      </c>
      <c r="AE115" s="5">
        <v>41.429565500000002</v>
      </c>
      <c r="AF115" s="5">
        <v>41.354800400000002</v>
      </c>
      <c r="AG115" s="5">
        <v>41.663693899999998</v>
      </c>
      <c r="AH115" s="16">
        <v>41.579084600000002</v>
      </c>
      <c r="AI115" s="219" t="s">
        <v>86</v>
      </c>
      <c r="AJ115" s="21" t="s">
        <v>86</v>
      </c>
      <c r="AK115" s="5" t="s">
        <v>86</v>
      </c>
      <c r="AL115" s="5" t="s">
        <v>86</v>
      </c>
      <c r="AM115" s="5" t="s">
        <v>86</v>
      </c>
      <c r="AN115" s="5" t="s">
        <v>86</v>
      </c>
      <c r="AO115" s="5" t="s">
        <v>86</v>
      </c>
      <c r="AP115" s="5" t="s">
        <v>86</v>
      </c>
      <c r="AQ115" s="5" t="s">
        <v>86</v>
      </c>
      <c r="AR115" s="219" t="s">
        <v>86</v>
      </c>
      <c r="AS115" s="21" t="s">
        <v>86</v>
      </c>
      <c r="AT115" s="5" t="s">
        <v>86</v>
      </c>
      <c r="AU115" s="5" t="s">
        <v>86</v>
      </c>
      <c r="AV115" s="5" t="s">
        <v>86</v>
      </c>
      <c r="AW115" s="5" t="s">
        <v>86</v>
      </c>
      <c r="AX115" s="5" t="s">
        <v>86</v>
      </c>
      <c r="AY115" s="16" t="s">
        <v>86</v>
      </c>
      <c r="AZ115" s="207" t="s">
        <v>86</v>
      </c>
      <c r="BA115" s="21" t="s">
        <v>86</v>
      </c>
      <c r="BB115" s="5" t="s">
        <v>86</v>
      </c>
      <c r="BC115" s="5" t="s">
        <v>86</v>
      </c>
      <c r="BD115" s="5" t="s">
        <v>86</v>
      </c>
      <c r="BE115" s="5" t="s">
        <v>86</v>
      </c>
      <c r="BF115" s="48" t="s">
        <v>86</v>
      </c>
      <c r="BG115" s="64" t="e">
        <v>#NAME?</v>
      </c>
      <c r="BH115" s="298"/>
      <c r="BI115" s="298"/>
      <c r="BJ115" s="5"/>
      <c r="BK115" s="5"/>
      <c r="BL115" s="5"/>
      <c r="BM115" s="5"/>
      <c r="BN115" s="5"/>
      <c r="BO115" s="5"/>
      <c r="BP115" s="5"/>
      <c r="BQ115" s="5"/>
      <c r="BR115" s="298"/>
      <c r="BS115" s="5"/>
      <c r="BT115" s="5"/>
      <c r="BU115" s="5"/>
      <c r="BV115" s="5"/>
      <c r="BW115" s="5"/>
      <c r="BX115" s="5"/>
      <c r="BY115" s="5"/>
      <c r="BZ115" s="5"/>
      <c r="CA115" s="5"/>
      <c r="CB115" s="55"/>
      <c r="CC115" s="5"/>
      <c r="CD115" s="5"/>
      <c r="CE115" s="5"/>
      <c r="CF115" s="5"/>
      <c r="CG115" s="5"/>
      <c r="CH115" s="5"/>
      <c r="CI115" s="3"/>
    </row>
    <row r="116" spans="1:87" ht="12" customHeight="1" thickBot="1">
      <c r="A116" s="217"/>
      <c r="B116" s="218"/>
      <c r="C116" s="24" t="s">
        <v>69</v>
      </c>
      <c r="D116" s="281">
        <v>35.3720857</v>
      </c>
      <c r="E116" s="282">
        <v>34.499647899999999</v>
      </c>
      <c r="F116" s="282">
        <v>34.057532700000003</v>
      </c>
      <c r="G116" s="282">
        <v>33.720082099999999</v>
      </c>
      <c r="H116" s="282">
        <v>34.995151499999999</v>
      </c>
      <c r="I116" s="282">
        <v>36.062218199999997</v>
      </c>
      <c r="J116" s="282">
        <v>36.6080082</v>
      </c>
      <c r="K116" s="282">
        <v>36.351318499999998</v>
      </c>
      <c r="L116" s="282">
        <v>36.445710499999997</v>
      </c>
      <c r="M116" s="282">
        <v>36.188042600000003</v>
      </c>
      <c r="N116" s="282">
        <v>36.946558799999998</v>
      </c>
      <c r="O116" s="282">
        <v>39.466314699999998</v>
      </c>
      <c r="P116" s="282">
        <v>42.978784500000003</v>
      </c>
      <c r="Q116" s="282">
        <v>42.936816700000001</v>
      </c>
      <c r="R116" s="283">
        <v>41.836124699999999</v>
      </c>
      <c r="S116" s="283">
        <v>40.024252099999998</v>
      </c>
      <c r="T116" s="283">
        <v>38.737884600000001</v>
      </c>
      <c r="U116" s="283">
        <v>38.061792799999999</v>
      </c>
      <c r="V116" s="283">
        <v>37.607366200000001</v>
      </c>
      <c r="W116" s="283">
        <v>37.817369599999999</v>
      </c>
      <c r="X116" s="283"/>
      <c r="Y116" s="284"/>
      <c r="Z116" s="229" t="e">
        <v>#NAME?</v>
      </c>
      <c r="AA116" s="25">
        <v>41.836124699999999</v>
      </c>
      <c r="AB116" s="26">
        <v>40.024252099999998</v>
      </c>
      <c r="AC116" s="26">
        <v>38.6893089</v>
      </c>
      <c r="AD116" s="26">
        <v>37.973029500000003</v>
      </c>
      <c r="AE116" s="26"/>
      <c r="AF116" s="26"/>
      <c r="AG116" s="26"/>
      <c r="AH116" s="27"/>
      <c r="AI116" s="39" t="s">
        <v>86</v>
      </c>
      <c r="AJ116" s="25" t="s">
        <v>86</v>
      </c>
      <c r="AK116" s="26" t="s">
        <v>86</v>
      </c>
      <c r="AL116" s="26" t="s">
        <v>86</v>
      </c>
      <c r="AM116" s="26" t="s">
        <v>86</v>
      </c>
      <c r="AN116" s="26" t="s">
        <v>86</v>
      </c>
      <c r="AO116" s="26" t="s">
        <v>86</v>
      </c>
      <c r="AP116" s="26" t="s">
        <v>86</v>
      </c>
      <c r="AQ116" s="26" t="s">
        <v>86</v>
      </c>
      <c r="AR116" s="39" t="s">
        <v>86</v>
      </c>
      <c r="AS116" s="25" t="s">
        <v>86</v>
      </c>
      <c r="AT116" s="26" t="s">
        <v>86</v>
      </c>
      <c r="AU116" s="26" t="s">
        <v>86</v>
      </c>
      <c r="AV116" s="26" t="s">
        <v>86</v>
      </c>
      <c r="AW116" s="26" t="s">
        <v>86</v>
      </c>
      <c r="AX116" s="26" t="s">
        <v>86</v>
      </c>
      <c r="AY116" s="27" t="s">
        <v>86</v>
      </c>
      <c r="AZ116" s="207" t="s">
        <v>86</v>
      </c>
      <c r="BA116" s="25" t="s">
        <v>86</v>
      </c>
      <c r="BB116" s="26" t="s">
        <v>86</v>
      </c>
      <c r="BC116" s="26" t="s">
        <v>86</v>
      </c>
      <c r="BD116" s="26" t="s">
        <v>86</v>
      </c>
      <c r="BE116" s="26" t="s">
        <v>86</v>
      </c>
      <c r="BF116" s="51" t="s">
        <v>86</v>
      </c>
      <c r="BG116" s="64" t="e">
        <v>#NAME?</v>
      </c>
      <c r="BH116" s="298"/>
      <c r="BI116" s="298"/>
      <c r="BJ116" s="5"/>
      <c r="BK116" s="5"/>
      <c r="BL116" s="5"/>
      <c r="BM116" s="5"/>
      <c r="BN116" s="5"/>
      <c r="BO116" s="5"/>
      <c r="BP116" s="5"/>
      <c r="BQ116" s="5"/>
      <c r="BR116" s="298"/>
      <c r="BS116" s="5"/>
      <c r="BT116" s="5"/>
      <c r="BU116" s="5"/>
      <c r="BV116" s="5"/>
      <c r="BW116" s="5"/>
      <c r="BX116" s="5"/>
      <c r="BY116" s="5"/>
      <c r="BZ116" s="5"/>
      <c r="CA116" s="5"/>
      <c r="CB116" s="55"/>
      <c r="CC116" s="5"/>
      <c r="CD116" s="5"/>
      <c r="CE116" s="5"/>
      <c r="CF116" s="5"/>
      <c r="CG116" s="5"/>
      <c r="CH116" s="5"/>
      <c r="CI116" s="3"/>
    </row>
    <row r="117" spans="1:87" ht="32.25" customHeight="1" thickTop="1">
      <c r="C117" s="672" t="str">
        <f>C80</f>
        <v>Sources: European Commission's Winter 2017 and Autumn 2016 economic forecast, ECB March 2017 MPE, ECB December 2016 BMPE, Spring 2016 update of stability and convergence programmes, OECD Economic Outlook November 2016, IMF World Economic Outlook October 2016, October 2016 EDP Notifications and ECB calculations.</v>
      </c>
      <c r="D117" s="673"/>
      <c r="E117" s="673"/>
      <c r="F117" s="673"/>
      <c r="G117" s="673"/>
      <c r="H117" s="673"/>
      <c r="I117" s="673"/>
      <c r="J117" s="673"/>
      <c r="K117" s="673"/>
      <c r="L117" s="673"/>
      <c r="M117" s="673"/>
      <c r="N117" s="673"/>
      <c r="O117" s="673"/>
      <c r="P117" s="673"/>
      <c r="Q117" s="673"/>
      <c r="R117" s="673"/>
      <c r="S117" s="673"/>
      <c r="T117" s="673"/>
      <c r="U117" s="673"/>
      <c r="V117" s="673"/>
      <c r="W117" s="673"/>
      <c r="X117" s="673"/>
      <c r="Y117" s="673"/>
      <c r="Z117" s="672"/>
      <c r="AA117" s="672"/>
      <c r="AB117" s="672"/>
      <c r="AC117" s="672"/>
      <c r="AD117" s="672"/>
      <c r="AE117" s="672"/>
      <c r="AF117" s="672"/>
      <c r="AG117" s="672"/>
      <c r="AH117" s="672"/>
      <c r="AI117" s="672"/>
      <c r="AJ117" s="672"/>
      <c r="AK117" s="672"/>
      <c r="AL117" s="672"/>
      <c r="AM117" s="672"/>
      <c r="AN117" s="672"/>
      <c r="AO117" s="672"/>
      <c r="AP117" s="672"/>
      <c r="AQ117" s="672"/>
      <c r="AR117" s="672"/>
      <c r="AS117" s="672"/>
      <c r="AT117" s="672"/>
      <c r="AU117" s="672"/>
      <c r="AV117" s="672"/>
      <c r="AW117" s="672"/>
      <c r="AX117" s="672"/>
      <c r="AY117" s="672"/>
      <c r="AZ117" s="672"/>
      <c r="BA117" s="672"/>
      <c r="BB117" s="672"/>
      <c r="BC117" s="672"/>
      <c r="BD117" s="672"/>
      <c r="BE117" s="672"/>
      <c r="BF117" s="672"/>
      <c r="BG117" s="672"/>
      <c r="BH117" s="673"/>
      <c r="BI117" s="673"/>
      <c r="BJ117" s="673"/>
      <c r="BK117" s="673"/>
      <c r="BL117" s="673"/>
      <c r="BM117" s="673"/>
      <c r="BN117" s="673"/>
      <c r="BO117" s="673"/>
      <c r="BP117" s="673"/>
      <c r="BQ117" s="673"/>
      <c r="BR117" s="673"/>
      <c r="BS117" s="673"/>
      <c r="BT117" s="673"/>
      <c r="BU117" s="673"/>
      <c r="BV117" s="673"/>
      <c r="BW117" s="673"/>
      <c r="BX117" s="223"/>
      <c r="BY117" s="223"/>
      <c r="BZ117" s="223"/>
      <c r="CA117" s="223"/>
      <c r="CB117" s="65"/>
      <c r="CC117" s="65"/>
      <c r="CD117" s="65"/>
      <c r="CE117" s="65"/>
      <c r="CF117" s="65"/>
      <c r="CG117" s="65"/>
      <c r="CH117" s="65"/>
      <c r="CI117" s="2"/>
    </row>
    <row r="118" spans="1:87" s="3" customFormat="1" ht="12" customHeight="1">
      <c r="A118" s="197"/>
      <c r="B118" s="197"/>
      <c r="BR118" s="42"/>
    </row>
    <row r="119" spans="1:87" ht="23.25" customHeight="1" thickBot="1">
      <c r="C119" s="4" t="s">
        <v>109</v>
      </c>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41"/>
      <c r="BS119" s="2"/>
      <c r="BT119" s="2"/>
      <c r="BU119" s="2"/>
      <c r="BV119" s="2"/>
      <c r="BW119" s="2"/>
      <c r="BX119" s="2"/>
      <c r="BY119" s="2"/>
      <c r="BZ119" s="2"/>
      <c r="CA119" s="2"/>
      <c r="CB119" s="3"/>
      <c r="CC119" s="3"/>
      <c r="CD119" s="3"/>
      <c r="CE119" s="3"/>
      <c r="CF119" s="3"/>
      <c r="CG119" s="3"/>
      <c r="CH119" s="3"/>
      <c r="CI119" s="2"/>
    </row>
    <row r="120" spans="1:87" ht="31.5" customHeight="1" thickTop="1">
      <c r="A120" s="197"/>
      <c r="B120" s="197"/>
      <c r="C120" s="56"/>
      <c r="D120" s="666" t="str">
        <f>D83</f>
        <v>European Commission's 
Spring 2018 economic forecast</v>
      </c>
      <c r="E120" s="667"/>
      <c r="F120" s="667"/>
      <c r="G120" s="667"/>
      <c r="H120" s="667"/>
      <c r="I120" s="667"/>
      <c r="J120" s="667"/>
      <c r="K120" s="667"/>
      <c r="L120" s="667"/>
      <c r="M120" s="667"/>
      <c r="N120" s="667"/>
      <c r="O120" s="667"/>
      <c r="P120" s="667"/>
      <c r="Q120" s="667"/>
      <c r="R120" s="667"/>
      <c r="S120" s="667"/>
      <c r="T120" s="667"/>
      <c r="U120" s="667"/>
      <c r="V120" s="667"/>
      <c r="W120" s="667"/>
      <c r="X120" s="667"/>
      <c r="Y120" s="668"/>
      <c r="Z120" s="30"/>
      <c r="AA120" s="674" t="str">
        <f>AA83</f>
        <v>European Commission's 
Autumn 2016 economic forecast</v>
      </c>
      <c r="AB120" s="675"/>
      <c r="AC120" s="675"/>
      <c r="AD120" s="675"/>
      <c r="AE120" s="675"/>
      <c r="AF120" s="675"/>
      <c r="AG120" s="675"/>
      <c r="AH120" s="676"/>
      <c r="AI120" s="30"/>
      <c r="AJ120" s="666" t="str">
        <f>AJ83</f>
        <v>ESCB June 2017 BMPE</v>
      </c>
      <c r="AK120" s="667"/>
      <c r="AL120" s="667"/>
      <c r="AM120" s="667"/>
      <c r="AN120" s="667"/>
      <c r="AO120" s="667"/>
      <c r="AP120" s="667"/>
      <c r="AQ120" s="668"/>
      <c r="AR120" s="30"/>
      <c r="AS120" s="674" t="str">
        <f>AS83</f>
        <v>ESCB December 2017 BMPE</v>
      </c>
      <c r="AT120" s="675"/>
      <c r="AU120" s="675"/>
      <c r="AV120" s="675"/>
      <c r="AW120" s="675"/>
      <c r="AX120" s="675"/>
      <c r="AY120" s="677"/>
      <c r="AZ120" s="31"/>
      <c r="BA120" s="669" t="str">
        <f>BA83</f>
        <v>2017 Stability program
 (Spring 2017)</v>
      </c>
      <c r="BB120" s="670"/>
      <c r="BC120" s="670"/>
      <c r="BD120" s="670"/>
      <c r="BE120" s="670"/>
      <c r="BF120" s="671"/>
      <c r="BG120" s="7"/>
      <c r="BH120" s="299"/>
      <c r="BI120" s="299"/>
      <c r="BJ120" s="692"/>
      <c r="BK120" s="683"/>
      <c r="BL120" s="683"/>
      <c r="BM120" s="683"/>
      <c r="BN120" s="683"/>
      <c r="BO120" s="683"/>
      <c r="BP120" s="683"/>
      <c r="BQ120" s="683"/>
      <c r="BR120" s="299"/>
      <c r="BS120" s="683"/>
      <c r="BT120" s="683"/>
      <c r="BU120" s="683"/>
      <c r="BV120" s="683"/>
      <c r="BW120" s="683"/>
      <c r="BX120" s="683"/>
      <c r="BY120" s="683"/>
      <c r="BZ120" s="683"/>
      <c r="CA120" s="683"/>
      <c r="CB120" s="55"/>
      <c r="CC120" s="5"/>
      <c r="CD120" s="5"/>
      <c r="CE120" s="5"/>
      <c r="CF120" s="5"/>
      <c r="CG120" s="5"/>
      <c r="CH120" s="5"/>
      <c r="CI120" s="3"/>
    </row>
    <row r="121" spans="1:87" ht="12" customHeight="1">
      <c r="A121" s="216"/>
      <c r="B121" s="216"/>
      <c r="C121" s="57"/>
      <c r="D121" s="254">
        <v>1997</v>
      </c>
      <c r="E121" s="254">
        <v>1998</v>
      </c>
      <c r="F121" s="254">
        <v>1999</v>
      </c>
      <c r="G121" s="254">
        <v>2000</v>
      </c>
      <c r="H121" s="254">
        <v>2001</v>
      </c>
      <c r="I121" s="254">
        <v>2002</v>
      </c>
      <c r="J121" s="254">
        <v>2003</v>
      </c>
      <c r="K121" s="254">
        <v>2004</v>
      </c>
      <c r="L121" s="254">
        <v>2005</v>
      </c>
      <c r="M121" s="254">
        <v>2006</v>
      </c>
      <c r="N121" s="254">
        <v>2007</v>
      </c>
      <c r="O121" s="254">
        <v>2008</v>
      </c>
      <c r="P121" s="254">
        <v>2009</v>
      </c>
      <c r="Q121" s="254">
        <v>2010</v>
      </c>
      <c r="R121" s="199">
        <f>R$8</f>
        <v>2011</v>
      </c>
      <c r="S121" s="199">
        <f t="shared" ref="S121:AY121" si="19">S$8</f>
        <v>2012</v>
      </c>
      <c r="T121" s="199">
        <f t="shared" si="19"/>
        <v>2013</v>
      </c>
      <c r="U121" s="199">
        <f t="shared" si="19"/>
        <v>2014</v>
      </c>
      <c r="V121" s="199">
        <f t="shared" si="19"/>
        <v>2015</v>
      </c>
      <c r="W121" s="199">
        <f t="shared" si="19"/>
        <v>2016</v>
      </c>
      <c r="X121" s="199">
        <f t="shared" si="19"/>
        <v>2017</v>
      </c>
      <c r="Y121" s="199">
        <f t="shared" si="19"/>
        <v>2018</v>
      </c>
      <c r="Z121" s="6"/>
      <c r="AA121" s="6">
        <f t="shared" si="19"/>
        <v>2011</v>
      </c>
      <c r="AB121" s="6">
        <f t="shared" si="19"/>
        <v>2012</v>
      </c>
      <c r="AC121" s="6">
        <f t="shared" si="19"/>
        <v>2013</v>
      </c>
      <c r="AD121" s="6">
        <f t="shared" si="19"/>
        <v>2014</v>
      </c>
      <c r="AE121" s="6">
        <f t="shared" si="19"/>
        <v>2015</v>
      </c>
      <c r="AF121" s="6">
        <f t="shared" si="19"/>
        <v>2016</v>
      </c>
      <c r="AG121" s="6"/>
      <c r="AH121" s="6">
        <f t="shared" si="19"/>
        <v>2018</v>
      </c>
      <c r="AI121" s="6"/>
      <c r="AJ121" s="6">
        <f t="shared" si="19"/>
        <v>2012</v>
      </c>
      <c r="AK121" s="6">
        <f t="shared" si="19"/>
        <v>2013</v>
      </c>
      <c r="AL121" s="6">
        <f t="shared" si="19"/>
        <v>2014</v>
      </c>
      <c r="AM121" s="6">
        <f t="shared" si="19"/>
        <v>2015</v>
      </c>
      <c r="AN121" s="6">
        <f t="shared" si="19"/>
        <v>2016</v>
      </c>
      <c r="AO121" s="6">
        <f t="shared" si="19"/>
        <v>2017</v>
      </c>
      <c r="AP121" s="6">
        <f t="shared" si="19"/>
        <v>2018</v>
      </c>
      <c r="AQ121" s="6">
        <f t="shared" si="19"/>
        <v>2019</v>
      </c>
      <c r="AR121" s="6"/>
      <c r="AS121" s="6">
        <f t="shared" si="19"/>
        <v>2012</v>
      </c>
      <c r="AT121" s="6">
        <f t="shared" si="19"/>
        <v>2013</v>
      </c>
      <c r="AU121" s="6">
        <f t="shared" si="19"/>
        <v>2014</v>
      </c>
      <c r="AV121" s="6">
        <f t="shared" si="19"/>
        <v>2015</v>
      </c>
      <c r="AW121" s="6">
        <f t="shared" si="19"/>
        <v>2016</v>
      </c>
      <c r="AX121" s="6">
        <f t="shared" si="19"/>
        <v>2017</v>
      </c>
      <c r="AY121" s="6">
        <f t="shared" si="19"/>
        <v>2018</v>
      </c>
      <c r="AZ121" s="43"/>
      <c r="BA121" s="19">
        <f>BA84</f>
        <v>2016</v>
      </c>
      <c r="BB121" s="6">
        <f>BB84</f>
        <v>2017</v>
      </c>
      <c r="BC121" s="6">
        <f>BC84</f>
        <v>2018</v>
      </c>
      <c r="BD121" s="6">
        <f>BD84</f>
        <v>2019</v>
      </c>
      <c r="BE121" s="6">
        <f>BE84</f>
        <v>2020</v>
      </c>
      <c r="BF121" s="32">
        <f>BF84</f>
        <v>2021</v>
      </c>
      <c r="BG121" s="6"/>
      <c r="BH121" s="300"/>
      <c r="BI121" s="300"/>
      <c r="BJ121" s="302"/>
      <c r="BK121" s="300"/>
      <c r="BL121" s="300"/>
      <c r="BM121" s="300"/>
      <c r="BN121" s="300"/>
      <c r="BO121" s="300"/>
      <c r="BP121" s="300"/>
      <c r="BQ121" s="300"/>
      <c r="BR121" s="301"/>
      <c r="BS121" s="300"/>
      <c r="BT121" s="300"/>
      <c r="BU121" s="300"/>
      <c r="BV121" s="300"/>
      <c r="BW121" s="300"/>
      <c r="BX121" s="300"/>
      <c r="BY121" s="300"/>
      <c r="BZ121" s="300"/>
      <c r="CA121" s="300"/>
      <c r="CB121" s="55"/>
      <c r="CC121" s="5"/>
      <c r="CD121" s="5"/>
      <c r="CE121" s="5"/>
      <c r="CF121" s="5"/>
      <c r="CG121" s="5"/>
      <c r="CH121" s="5"/>
      <c r="CI121" s="3"/>
    </row>
    <row r="122" spans="1:87" ht="12" customHeight="1">
      <c r="A122" s="217"/>
      <c r="B122" s="218"/>
      <c r="C122" s="12" t="s">
        <v>8</v>
      </c>
      <c r="D122" s="277">
        <v>49.111536200000003</v>
      </c>
      <c r="E122" s="278">
        <v>49.612136300000003</v>
      </c>
      <c r="F122" s="278">
        <v>49.517618900000002</v>
      </c>
      <c r="G122" s="278">
        <v>48.980373499999999</v>
      </c>
      <c r="H122" s="278">
        <v>49.359829099999999</v>
      </c>
      <c r="I122" s="278">
        <v>49.551906099999997</v>
      </c>
      <c r="J122" s="278">
        <v>48.953549899999999</v>
      </c>
      <c r="K122" s="278">
        <v>48.776006799999998</v>
      </c>
      <c r="L122" s="278">
        <v>48.866639599999999</v>
      </c>
      <c r="M122" s="278">
        <v>48.670292600000003</v>
      </c>
      <c r="N122" s="278">
        <v>48.314464999999998</v>
      </c>
      <c r="O122" s="278">
        <v>49.177483600000002</v>
      </c>
      <c r="P122" s="278">
        <v>48.767091999999998</v>
      </c>
      <c r="Q122" s="278">
        <v>49.340085799999997</v>
      </c>
      <c r="R122" s="279">
        <v>50.3239856</v>
      </c>
      <c r="S122" s="279">
        <v>51.630851200000002</v>
      </c>
      <c r="T122" s="279">
        <v>52.697228299999999</v>
      </c>
      <c r="U122" s="279">
        <v>52.1493514</v>
      </c>
      <c r="V122" s="279">
        <v>51.346278300000002</v>
      </c>
      <c r="W122" s="279">
        <v>50.763860600000001</v>
      </c>
      <c r="X122" s="279">
        <v>51.188456799999997</v>
      </c>
      <c r="Y122" s="279">
        <v>50.661750499999997</v>
      </c>
      <c r="Z122" s="224" t="e">
        <v>#NAME?</v>
      </c>
      <c r="AA122" s="20">
        <v>50.304888099999999</v>
      </c>
      <c r="AB122" s="8">
        <v>51.618799600000003</v>
      </c>
      <c r="AC122" s="8">
        <v>52.710831599999999</v>
      </c>
      <c r="AD122" s="8">
        <v>52.042799799999997</v>
      </c>
      <c r="AE122" s="8">
        <v>51.339780500000003</v>
      </c>
      <c r="AF122" s="8">
        <v>50.769277899999999</v>
      </c>
      <c r="AG122" s="8">
        <v>50.8616776</v>
      </c>
      <c r="AH122" s="15">
        <v>50.384033199999998</v>
      </c>
      <c r="AI122" s="33" t="e">
        <v>#NAME?</v>
      </c>
      <c r="AJ122" s="20"/>
      <c r="AK122" s="8"/>
      <c r="AL122" s="8"/>
      <c r="AM122" s="8"/>
      <c r="AN122" s="8"/>
      <c r="AO122" s="8"/>
      <c r="AP122" s="8"/>
      <c r="AQ122" s="47"/>
      <c r="AR122" s="33" t="e">
        <v>#NAME?</v>
      </c>
      <c r="AS122" s="20"/>
      <c r="AT122" s="8"/>
      <c r="AU122" s="8"/>
      <c r="AV122" s="8"/>
      <c r="AW122" s="8"/>
      <c r="AX122" s="8"/>
      <c r="AY122" s="15"/>
      <c r="AZ122" s="33" t="e">
        <v>#NAME?</v>
      </c>
      <c r="BA122" s="20"/>
      <c r="BB122" s="8"/>
      <c r="BC122" s="8"/>
      <c r="BD122" s="8"/>
      <c r="BE122" s="8"/>
      <c r="BF122" s="47"/>
      <c r="BG122" s="64" t="e">
        <v>#NAME?</v>
      </c>
      <c r="BH122" s="298"/>
      <c r="BI122" s="298"/>
      <c r="BJ122" s="21"/>
      <c r="BK122" s="5"/>
      <c r="BL122" s="5"/>
      <c r="BM122" s="5"/>
      <c r="BN122" s="5"/>
      <c r="BO122" s="5"/>
      <c r="BP122" s="5"/>
      <c r="BQ122" s="5"/>
      <c r="BR122" s="298"/>
      <c r="BS122" s="5"/>
      <c r="BT122" s="5"/>
      <c r="BU122" s="5"/>
      <c r="BV122" s="5"/>
      <c r="BW122" s="5"/>
      <c r="BX122" s="5"/>
      <c r="BY122" s="5"/>
      <c r="BZ122" s="5"/>
      <c r="CA122" s="5"/>
      <c r="CB122" s="55"/>
      <c r="CC122" s="5"/>
      <c r="CD122" s="5"/>
      <c r="CE122" s="5"/>
      <c r="CF122" s="5"/>
      <c r="CG122" s="5"/>
      <c r="CH122" s="5"/>
      <c r="CI122" s="3"/>
    </row>
    <row r="123" spans="1:87" ht="12" customHeight="1">
      <c r="A123" s="217"/>
      <c r="B123" s="218"/>
      <c r="C123" s="13" t="s">
        <v>70</v>
      </c>
      <c r="D123" s="245">
        <v>45.112170800000001</v>
      </c>
      <c r="E123" s="246">
        <v>45.154665199999997</v>
      </c>
      <c r="F123" s="246">
        <v>45.9961354</v>
      </c>
      <c r="G123" s="246">
        <v>45.607659900000002</v>
      </c>
      <c r="H123" s="246">
        <v>43.796453900000003</v>
      </c>
      <c r="I123" s="246">
        <v>43.319844799999998</v>
      </c>
      <c r="J123" s="246">
        <v>43.640003999999998</v>
      </c>
      <c r="K123" s="246">
        <v>42.5712361</v>
      </c>
      <c r="L123" s="246">
        <v>42.783133300000003</v>
      </c>
      <c r="M123" s="246">
        <v>42.974825000000003</v>
      </c>
      <c r="N123" s="246">
        <v>43.004619599999998</v>
      </c>
      <c r="O123" s="246">
        <v>43.395972999999998</v>
      </c>
      <c r="P123" s="246">
        <v>44.341213199999999</v>
      </c>
      <c r="Q123" s="246">
        <v>43.034464300000003</v>
      </c>
      <c r="R123" s="5">
        <v>43.753218500000003</v>
      </c>
      <c r="S123" s="5">
        <v>44.261708499999997</v>
      </c>
      <c r="T123" s="5">
        <v>44.547986000000002</v>
      </c>
      <c r="U123" s="5">
        <v>44.6154948</v>
      </c>
      <c r="V123" s="5">
        <v>44.494964899999999</v>
      </c>
      <c r="W123" s="5">
        <v>44.981186700000002</v>
      </c>
      <c r="X123" s="5">
        <v>45.1856528</v>
      </c>
      <c r="Y123" s="5">
        <v>45.020422500000002</v>
      </c>
      <c r="Z123" s="225" t="e">
        <v>#NAME?</v>
      </c>
      <c r="AA123" s="21">
        <v>43.753218500000003</v>
      </c>
      <c r="AB123" s="5">
        <v>44.261708499999997</v>
      </c>
      <c r="AC123" s="5">
        <v>44.524385799999997</v>
      </c>
      <c r="AD123" s="5">
        <v>44.691870199999997</v>
      </c>
      <c r="AE123" s="5">
        <v>44.670768500000001</v>
      </c>
      <c r="AF123" s="5">
        <v>44.730048400000001</v>
      </c>
      <c r="AG123" s="5">
        <v>44.818318699999999</v>
      </c>
      <c r="AH123" s="16">
        <v>44.809682600000002</v>
      </c>
      <c r="AI123" s="34" t="e">
        <v>#NAME?</v>
      </c>
      <c r="AJ123" s="21"/>
      <c r="AK123" s="5"/>
      <c r="AL123" s="5"/>
      <c r="AM123" s="5"/>
      <c r="AN123" s="5"/>
      <c r="AO123" s="5"/>
      <c r="AP123" s="5"/>
      <c r="AQ123" s="48"/>
      <c r="AR123" s="34" t="e">
        <v>#NAME?</v>
      </c>
      <c r="AS123" s="21"/>
      <c r="AT123" s="5"/>
      <c r="AU123" s="5"/>
      <c r="AV123" s="5"/>
      <c r="AW123" s="5"/>
      <c r="AX123" s="5"/>
      <c r="AY123" s="16"/>
      <c r="AZ123" s="33" t="e">
        <v>#NAME?</v>
      </c>
      <c r="BA123" s="21"/>
      <c r="BB123" s="5"/>
      <c r="BC123" s="5"/>
      <c r="BD123" s="5"/>
      <c r="BE123" s="5"/>
      <c r="BF123" s="48"/>
      <c r="BG123" s="64" t="e">
        <v>#NAME?</v>
      </c>
      <c r="BH123" s="298"/>
      <c r="BI123" s="298"/>
      <c r="BJ123" s="21"/>
      <c r="BK123" s="5"/>
      <c r="BL123" s="5"/>
      <c r="BM123" s="5"/>
      <c r="BN123" s="5"/>
      <c r="BO123" s="5"/>
      <c r="BP123" s="5"/>
      <c r="BQ123" s="5"/>
      <c r="BR123" s="298"/>
      <c r="BS123" s="5"/>
      <c r="BT123" s="5"/>
      <c r="BU123" s="5"/>
      <c r="BV123" s="5"/>
      <c r="BW123" s="5"/>
      <c r="BX123" s="5"/>
      <c r="BY123" s="5"/>
      <c r="BZ123" s="5"/>
      <c r="CA123" s="5"/>
      <c r="CB123" s="55"/>
      <c r="CC123" s="5"/>
      <c r="CD123" s="5"/>
      <c r="CE123" s="5"/>
      <c r="CF123" s="5"/>
      <c r="CG123" s="5"/>
      <c r="CH123" s="5"/>
      <c r="CI123" s="3"/>
    </row>
    <row r="124" spans="1:87" ht="12" customHeight="1">
      <c r="A124" s="217"/>
      <c r="B124" s="218"/>
      <c r="C124" s="13" t="s">
        <v>90</v>
      </c>
      <c r="D124" s="245">
        <v>39.577108500000001</v>
      </c>
      <c r="E124" s="246">
        <v>38.736676199999998</v>
      </c>
      <c r="F124" s="246">
        <v>37.010801899999997</v>
      </c>
      <c r="G124" s="246">
        <v>36.321237099999998</v>
      </c>
      <c r="H124" s="246">
        <v>35.221755700000003</v>
      </c>
      <c r="I124" s="246">
        <v>36.5263499</v>
      </c>
      <c r="J124" s="246">
        <v>36.9794968</v>
      </c>
      <c r="K124" s="246">
        <v>36.717396399999998</v>
      </c>
      <c r="L124" s="246">
        <v>35.102954099999998</v>
      </c>
      <c r="M124" s="246">
        <v>36.4717184</v>
      </c>
      <c r="N124" s="246">
        <v>36.8063079</v>
      </c>
      <c r="O124" s="246">
        <v>37.082399199999998</v>
      </c>
      <c r="P124" s="246">
        <v>43.868665499999999</v>
      </c>
      <c r="Q124" s="246">
        <v>40.700491200000002</v>
      </c>
      <c r="R124" s="5">
        <v>38.584369799999997</v>
      </c>
      <c r="S124" s="5">
        <v>39.045123799999999</v>
      </c>
      <c r="T124" s="5">
        <v>38.282235399999998</v>
      </c>
      <c r="U124" s="5">
        <v>39.112529899999998</v>
      </c>
      <c r="V124" s="5">
        <v>40.296937700000001</v>
      </c>
      <c r="W124" s="5">
        <v>40.3335814</v>
      </c>
      <c r="X124" s="5">
        <v>39.916008400000003</v>
      </c>
      <c r="Y124" s="5">
        <v>40.402938399999996</v>
      </c>
      <c r="Z124" s="225" t="e">
        <v>#NAME?</v>
      </c>
      <c r="AA124" s="21">
        <v>38.584369799999997</v>
      </c>
      <c r="AB124" s="5">
        <v>39.045102</v>
      </c>
      <c r="AC124" s="5">
        <v>38.364010800000003</v>
      </c>
      <c r="AD124" s="5">
        <v>39.128366300000003</v>
      </c>
      <c r="AE124" s="5">
        <v>40.467713799999999</v>
      </c>
      <c r="AF124" s="5">
        <v>40.339951399999997</v>
      </c>
      <c r="AG124" s="5">
        <v>40.238245200000001</v>
      </c>
      <c r="AH124" s="16">
        <v>40.187663800000003</v>
      </c>
      <c r="AI124" s="34" t="e">
        <v>#NAME?</v>
      </c>
      <c r="AJ124" s="21"/>
      <c r="AK124" s="5"/>
      <c r="AL124" s="5"/>
      <c r="AM124" s="5"/>
      <c r="AN124" s="5"/>
      <c r="AO124" s="5"/>
      <c r="AP124" s="5"/>
      <c r="AQ124" s="48"/>
      <c r="AR124" s="34" t="e">
        <v>#NAME?</v>
      </c>
      <c r="AS124" s="21"/>
      <c r="AT124" s="5"/>
      <c r="AU124" s="5"/>
      <c r="AV124" s="5"/>
      <c r="AW124" s="5"/>
      <c r="AX124" s="5"/>
      <c r="AY124" s="16"/>
      <c r="AZ124" s="33" t="e">
        <v>#NAME?</v>
      </c>
      <c r="BA124" s="21"/>
      <c r="BB124" s="5"/>
      <c r="BC124" s="5"/>
      <c r="BD124" s="5"/>
      <c r="BE124" s="5"/>
      <c r="BF124" s="48"/>
      <c r="BG124" s="64" t="e">
        <v>#NAME?</v>
      </c>
      <c r="BH124" s="298"/>
      <c r="BI124" s="298"/>
      <c r="BJ124" s="21"/>
      <c r="BK124" s="5"/>
      <c r="BL124" s="5"/>
      <c r="BM124" s="5"/>
      <c r="BN124" s="5"/>
      <c r="BO124" s="5"/>
      <c r="BP124" s="5"/>
      <c r="BQ124" s="5"/>
      <c r="BR124" s="298"/>
      <c r="BS124" s="5"/>
      <c r="BT124" s="5"/>
      <c r="BU124" s="5"/>
      <c r="BV124" s="5"/>
      <c r="BW124" s="5"/>
      <c r="BX124" s="5"/>
      <c r="BY124" s="5"/>
      <c r="BZ124" s="5"/>
      <c r="CA124" s="5"/>
      <c r="CB124" s="55"/>
      <c r="CC124" s="5"/>
      <c r="CD124" s="5"/>
      <c r="CE124" s="5"/>
      <c r="CF124" s="5"/>
      <c r="CG124" s="5"/>
      <c r="CH124" s="5"/>
      <c r="CI124" s="3"/>
    </row>
    <row r="125" spans="1:87" ht="12" customHeight="1">
      <c r="A125" s="217"/>
      <c r="B125" s="218"/>
      <c r="C125" s="13" t="s">
        <v>71</v>
      </c>
      <c r="D125" s="245">
        <v>37.831339700000001</v>
      </c>
      <c r="E125" s="246">
        <v>36.622868099999998</v>
      </c>
      <c r="F125" s="246">
        <v>36.3879211</v>
      </c>
      <c r="G125" s="246">
        <v>35.743463200000001</v>
      </c>
      <c r="H125" s="246">
        <v>33.4617942</v>
      </c>
      <c r="I125" s="246">
        <v>32.703010900000002</v>
      </c>
      <c r="J125" s="246">
        <v>33.3794185</v>
      </c>
      <c r="K125" s="246">
        <v>34.500206800000001</v>
      </c>
      <c r="L125" s="246">
        <v>34.959625299999999</v>
      </c>
      <c r="M125" s="246">
        <v>36.668326499999999</v>
      </c>
      <c r="N125" s="246">
        <v>36.2267899</v>
      </c>
      <c r="O125" s="246">
        <v>34.856473700000002</v>
      </c>
      <c r="P125" s="246">
        <v>33.210228999999998</v>
      </c>
      <c r="Q125" s="246">
        <v>33.0440781</v>
      </c>
      <c r="R125" s="5">
        <v>33.5850036</v>
      </c>
      <c r="S125" s="5">
        <v>33.890070100000003</v>
      </c>
      <c r="T125" s="5">
        <v>34.118245600000002</v>
      </c>
      <c r="U125" s="5">
        <v>33.935888800000001</v>
      </c>
      <c r="V125" s="5">
        <v>27.042867999999999</v>
      </c>
      <c r="W125" s="5">
        <v>26.6268639</v>
      </c>
      <c r="X125" s="5">
        <v>25.727812100000001</v>
      </c>
      <c r="Y125" s="5">
        <v>25.1845353</v>
      </c>
      <c r="Z125" s="225" t="e">
        <v>#NAME?</v>
      </c>
      <c r="AA125" s="21">
        <v>33.348078800000003</v>
      </c>
      <c r="AB125" s="5">
        <v>33.849955100000003</v>
      </c>
      <c r="AC125" s="5">
        <v>34.139188400000002</v>
      </c>
      <c r="AD125" s="5">
        <v>34.066623499999999</v>
      </c>
      <c r="AE125" s="5">
        <v>27.5721478</v>
      </c>
      <c r="AF125" s="5">
        <v>27.203411599999999</v>
      </c>
      <c r="AG125" s="5">
        <v>27.127386900000001</v>
      </c>
      <c r="AH125" s="16">
        <v>26.6481779</v>
      </c>
      <c r="AI125" s="34" t="e">
        <v>#NAME?</v>
      </c>
      <c r="AJ125" s="21"/>
      <c r="AK125" s="5"/>
      <c r="AL125" s="5"/>
      <c r="AM125" s="5"/>
      <c r="AN125" s="5"/>
      <c r="AO125" s="5"/>
      <c r="AP125" s="5"/>
      <c r="AQ125" s="48"/>
      <c r="AR125" s="34" t="e">
        <v>#NAME?</v>
      </c>
      <c r="AS125" s="21"/>
      <c r="AT125" s="5"/>
      <c r="AU125" s="5"/>
      <c r="AV125" s="5"/>
      <c r="AW125" s="5"/>
      <c r="AX125" s="5"/>
      <c r="AY125" s="16"/>
      <c r="AZ125" s="33" t="e">
        <v>#NAME?</v>
      </c>
      <c r="BA125" s="21"/>
      <c r="BB125" s="5"/>
      <c r="BC125" s="5"/>
      <c r="BD125" s="5"/>
      <c r="BE125" s="5"/>
      <c r="BF125" s="48"/>
      <c r="BG125" s="64" t="e">
        <v>#NAME?</v>
      </c>
      <c r="BH125" s="298"/>
      <c r="BI125" s="298"/>
      <c r="BJ125" s="21"/>
      <c r="BK125" s="5"/>
      <c r="BL125" s="5"/>
      <c r="BM125" s="5"/>
      <c r="BN125" s="5"/>
      <c r="BO125" s="5"/>
      <c r="BP125" s="5"/>
      <c r="BQ125" s="5"/>
      <c r="BR125" s="298"/>
      <c r="BS125" s="5"/>
      <c r="BT125" s="5"/>
      <c r="BU125" s="5"/>
      <c r="BV125" s="5"/>
      <c r="BW125" s="5"/>
      <c r="BX125" s="5"/>
      <c r="BY125" s="5"/>
      <c r="BZ125" s="5"/>
      <c r="CA125" s="5"/>
      <c r="CB125" s="55"/>
      <c r="CC125" s="5"/>
      <c r="CD125" s="5"/>
      <c r="CE125" s="5"/>
      <c r="CF125" s="5"/>
      <c r="CG125" s="5"/>
      <c r="CH125" s="5"/>
      <c r="CI125" s="3"/>
    </row>
    <row r="126" spans="1:87" ht="12" customHeight="1">
      <c r="A126" s="217"/>
      <c r="B126" s="218"/>
      <c r="C126" s="13" t="s">
        <v>72</v>
      </c>
      <c r="D126" s="245">
        <v>37.649881600000001</v>
      </c>
      <c r="E126" s="246">
        <v>38.8807349</v>
      </c>
      <c r="F126" s="246">
        <v>40.360649199999997</v>
      </c>
      <c r="G126" s="246">
        <v>42.362585699999997</v>
      </c>
      <c r="H126" s="246">
        <v>40.5200368</v>
      </c>
      <c r="I126" s="246">
        <v>39.772848199999999</v>
      </c>
      <c r="J126" s="246">
        <v>38.7613755</v>
      </c>
      <c r="K126" s="246">
        <v>38.786713399999996</v>
      </c>
      <c r="L126" s="246">
        <v>39.373665199999998</v>
      </c>
      <c r="M126" s="246">
        <v>39.170744999999997</v>
      </c>
      <c r="N126" s="246">
        <v>40.362347900000003</v>
      </c>
      <c r="O126" s="246">
        <v>40.669383600000003</v>
      </c>
      <c r="P126" s="246">
        <v>38.936712200000002</v>
      </c>
      <c r="Q126" s="246">
        <v>41.2805386</v>
      </c>
      <c r="R126" s="5">
        <v>43.8069317</v>
      </c>
      <c r="S126" s="5">
        <v>46.865150399999997</v>
      </c>
      <c r="T126" s="5">
        <v>49.141376600000001</v>
      </c>
      <c r="U126" s="5">
        <v>46.633194500000002</v>
      </c>
      <c r="V126" s="5">
        <v>48.154408099999998</v>
      </c>
      <c r="W126" s="5">
        <v>50.152411899999997</v>
      </c>
      <c r="X126" s="5">
        <v>48.823248100000001</v>
      </c>
      <c r="Y126" s="5">
        <v>49.043539600000003</v>
      </c>
      <c r="Z126" s="225" t="e">
        <v>#NAME?</v>
      </c>
      <c r="AA126" s="21">
        <v>44.073561099999999</v>
      </c>
      <c r="AB126" s="5">
        <v>46.575908499999997</v>
      </c>
      <c r="AC126" s="5">
        <v>49.143113399999997</v>
      </c>
      <c r="AD126" s="5">
        <v>46.9829887</v>
      </c>
      <c r="AE126" s="5">
        <v>47.8721891</v>
      </c>
      <c r="AF126" s="5">
        <v>49.110616899999997</v>
      </c>
      <c r="AG126" s="5">
        <v>48.309607800000002</v>
      </c>
      <c r="AH126" s="16">
        <v>47.227886699999999</v>
      </c>
      <c r="AI126" s="34" t="e">
        <v>#NAME?</v>
      </c>
      <c r="AJ126" s="21"/>
      <c r="AK126" s="5"/>
      <c r="AL126" s="5"/>
      <c r="AM126" s="5"/>
      <c r="AN126" s="5"/>
      <c r="AO126" s="5"/>
      <c r="AP126" s="5"/>
      <c r="AQ126" s="48"/>
      <c r="AR126" s="34" t="e">
        <v>#NAME?</v>
      </c>
      <c r="AS126" s="21"/>
      <c r="AT126" s="5"/>
      <c r="AU126" s="5"/>
      <c r="AV126" s="5"/>
      <c r="AW126" s="5"/>
      <c r="AX126" s="5"/>
      <c r="AY126" s="16"/>
      <c r="AZ126" s="33" t="e">
        <v>#NAME?</v>
      </c>
      <c r="BA126" s="21"/>
      <c r="BB126" s="5"/>
      <c r="BC126" s="5"/>
      <c r="BD126" s="5"/>
      <c r="BE126" s="5"/>
      <c r="BF126" s="48"/>
      <c r="BG126" s="64" t="e">
        <v>#NAME?</v>
      </c>
      <c r="BH126" s="298"/>
      <c r="BI126" s="298"/>
      <c r="BJ126" s="21"/>
      <c r="BK126" s="5"/>
      <c r="BL126" s="5"/>
      <c r="BM126" s="5"/>
      <c r="BN126" s="5"/>
      <c r="BO126" s="5"/>
      <c r="BP126" s="5"/>
      <c r="BQ126" s="5"/>
      <c r="BR126" s="298"/>
      <c r="BS126" s="5"/>
      <c r="BT126" s="5"/>
      <c r="BU126" s="5"/>
      <c r="BV126" s="5"/>
      <c r="BW126" s="5"/>
      <c r="BX126" s="5"/>
      <c r="BY126" s="5"/>
      <c r="BZ126" s="5"/>
      <c r="CA126" s="5"/>
      <c r="CB126" s="55"/>
      <c r="CC126" s="5"/>
      <c r="CD126" s="5"/>
      <c r="CE126" s="5"/>
      <c r="CF126" s="5"/>
      <c r="CG126" s="5"/>
      <c r="CH126" s="5"/>
      <c r="CI126" s="3"/>
    </row>
    <row r="127" spans="1:87" ht="12" customHeight="1">
      <c r="A127" s="217"/>
      <c r="B127" s="218"/>
      <c r="C127" s="13" t="s">
        <v>73</v>
      </c>
      <c r="D127" s="245">
        <v>37.692766499999998</v>
      </c>
      <c r="E127" s="246">
        <v>38.0815895</v>
      </c>
      <c r="F127" s="246">
        <v>38.611445799999998</v>
      </c>
      <c r="G127" s="246">
        <v>38.068704099999998</v>
      </c>
      <c r="H127" s="246">
        <v>37.913135699999998</v>
      </c>
      <c r="I127" s="246">
        <v>38.210941599999998</v>
      </c>
      <c r="J127" s="246">
        <v>37.915322500000002</v>
      </c>
      <c r="K127" s="246">
        <v>38.656404500000001</v>
      </c>
      <c r="L127" s="246">
        <v>39.524654900000002</v>
      </c>
      <c r="M127" s="246">
        <v>40.4841792</v>
      </c>
      <c r="N127" s="246">
        <v>40.9513447</v>
      </c>
      <c r="O127" s="246">
        <v>36.7350669</v>
      </c>
      <c r="P127" s="246">
        <v>34.827607899999997</v>
      </c>
      <c r="Q127" s="246">
        <v>36.246212800000002</v>
      </c>
      <c r="R127" s="5">
        <v>36.1883658</v>
      </c>
      <c r="S127" s="5">
        <v>37.634579199999997</v>
      </c>
      <c r="T127" s="5">
        <v>38.572847799999998</v>
      </c>
      <c r="U127" s="5">
        <v>38.8778401</v>
      </c>
      <c r="V127" s="5">
        <v>38.494145400000001</v>
      </c>
      <c r="W127" s="5">
        <v>37.695458799999997</v>
      </c>
      <c r="X127" s="5">
        <v>37.906110200000001</v>
      </c>
      <c r="Y127" s="5">
        <v>38.1192919</v>
      </c>
      <c r="Z127" s="225" t="e">
        <v>#NAME?</v>
      </c>
      <c r="AA127" s="21">
        <v>36.187247399999997</v>
      </c>
      <c r="AB127" s="5">
        <v>37.6210618</v>
      </c>
      <c r="AC127" s="5">
        <v>38.570971700000001</v>
      </c>
      <c r="AD127" s="5">
        <v>38.9027265</v>
      </c>
      <c r="AE127" s="5">
        <v>38.631827199999996</v>
      </c>
      <c r="AF127" s="5">
        <v>37.961837699999997</v>
      </c>
      <c r="AG127" s="5">
        <v>37.809331700000001</v>
      </c>
      <c r="AH127" s="16">
        <v>37.827280100000003</v>
      </c>
      <c r="AI127" s="34" t="e">
        <v>#NAME?</v>
      </c>
      <c r="AJ127" s="21"/>
      <c r="AK127" s="5"/>
      <c r="AL127" s="5"/>
      <c r="AM127" s="5"/>
      <c r="AN127" s="5"/>
      <c r="AO127" s="5"/>
      <c r="AP127" s="5"/>
      <c r="AQ127" s="48"/>
      <c r="AR127" s="34" t="e">
        <v>#NAME?</v>
      </c>
      <c r="AS127" s="21"/>
      <c r="AT127" s="5"/>
      <c r="AU127" s="5"/>
      <c r="AV127" s="5"/>
      <c r="AW127" s="5"/>
      <c r="AX127" s="5"/>
      <c r="AY127" s="16"/>
      <c r="AZ127" s="33" t="e">
        <v>#NAME?</v>
      </c>
      <c r="BA127" s="21"/>
      <c r="BB127" s="5"/>
      <c r="BC127" s="5"/>
      <c r="BD127" s="5"/>
      <c r="BE127" s="5"/>
      <c r="BF127" s="48"/>
      <c r="BG127" s="64" t="e">
        <v>#NAME?</v>
      </c>
      <c r="BH127" s="298"/>
      <c r="BI127" s="298"/>
      <c r="BJ127" s="21"/>
      <c r="BK127" s="5"/>
      <c r="BL127" s="5"/>
      <c r="BM127" s="5"/>
      <c r="BN127" s="5"/>
      <c r="BO127" s="5"/>
      <c r="BP127" s="5"/>
      <c r="BQ127" s="5"/>
      <c r="BR127" s="298"/>
      <c r="BS127" s="5"/>
      <c r="BT127" s="5"/>
      <c r="BU127" s="5"/>
      <c r="BV127" s="5"/>
      <c r="BW127" s="5"/>
      <c r="BX127" s="5"/>
      <c r="BY127" s="5"/>
      <c r="BZ127" s="5"/>
      <c r="CA127" s="5"/>
      <c r="CB127" s="55"/>
      <c r="CC127" s="5"/>
      <c r="CD127" s="5"/>
      <c r="CE127" s="5"/>
      <c r="CF127" s="5"/>
      <c r="CG127" s="5"/>
      <c r="CH127" s="5"/>
      <c r="CI127" s="3"/>
    </row>
    <row r="128" spans="1:87" ht="12" customHeight="1">
      <c r="A128" s="217"/>
      <c r="B128" s="218"/>
      <c r="C128" s="13" t="s">
        <v>74</v>
      </c>
      <c r="D128" s="245">
        <v>50.605236900000001</v>
      </c>
      <c r="E128" s="246">
        <v>50.290040400000002</v>
      </c>
      <c r="F128" s="246">
        <v>50.767704500000001</v>
      </c>
      <c r="G128" s="246">
        <v>50.106207300000001</v>
      </c>
      <c r="H128" s="246">
        <v>50.129578000000002</v>
      </c>
      <c r="I128" s="246">
        <v>49.434815800000003</v>
      </c>
      <c r="J128" s="246">
        <v>49.051261799999999</v>
      </c>
      <c r="K128" s="246">
        <v>49.199654000000002</v>
      </c>
      <c r="L128" s="246">
        <v>49.767322200000002</v>
      </c>
      <c r="M128" s="246">
        <v>50.292807199999999</v>
      </c>
      <c r="N128" s="246">
        <v>49.818622900000001</v>
      </c>
      <c r="O128" s="246">
        <v>49.945587099999997</v>
      </c>
      <c r="P128" s="246">
        <v>49.910186500000002</v>
      </c>
      <c r="Q128" s="246">
        <v>49.915210600000002</v>
      </c>
      <c r="R128" s="5">
        <v>51.1132025</v>
      </c>
      <c r="S128" s="5">
        <v>52.173121399999999</v>
      </c>
      <c r="T128" s="5">
        <v>53.192284999999998</v>
      </c>
      <c r="U128" s="5">
        <v>53.308942799999997</v>
      </c>
      <c r="V128" s="5">
        <v>53.172397400000001</v>
      </c>
      <c r="W128" s="5">
        <v>53.166158699999997</v>
      </c>
      <c r="X128" s="5">
        <v>53.886767599999999</v>
      </c>
      <c r="Y128" s="5">
        <v>53.696280399999999</v>
      </c>
      <c r="Z128" s="225" t="e">
        <v>#NAME?</v>
      </c>
      <c r="AA128" s="21">
        <v>50.822324700000003</v>
      </c>
      <c r="AB128" s="5">
        <v>52.017677599999999</v>
      </c>
      <c r="AC128" s="5">
        <v>52.943517999999997</v>
      </c>
      <c r="AD128" s="5">
        <v>53.355897599999999</v>
      </c>
      <c r="AE128" s="5">
        <v>53.472800399999997</v>
      </c>
      <c r="AF128" s="5">
        <v>53.175569899999999</v>
      </c>
      <c r="AG128" s="5">
        <v>53.3647949</v>
      </c>
      <c r="AH128" s="16">
        <v>53.210566399999998</v>
      </c>
      <c r="AI128" s="34" t="e">
        <v>#NAME?</v>
      </c>
      <c r="AJ128" s="21"/>
      <c r="AK128" s="5"/>
      <c r="AL128" s="5"/>
      <c r="AM128" s="5"/>
      <c r="AN128" s="5"/>
      <c r="AO128" s="5"/>
      <c r="AP128" s="5"/>
      <c r="AQ128" s="48"/>
      <c r="AR128" s="34" t="e">
        <v>#NAME?</v>
      </c>
      <c r="AS128" s="21"/>
      <c r="AT128" s="5"/>
      <c r="AU128" s="5"/>
      <c r="AV128" s="5"/>
      <c r="AW128" s="5"/>
      <c r="AX128" s="5"/>
      <c r="AY128" s="16"/>
      <c r="AZ128" s="33" t="e">
        <v>#NAME?</v>
      </c>
      <c r="BA128" s="21"/>
      <c r="BB128" s="5"/>
      <c r="BC128" s="5"/>
      <c r="BD128" s="5"/>
      <c r="BE128" s="5"/>
      <c r="BF128" s="48"/>
      <c r="BG128" s="64" t="e">
        <v>#NAME?</v>
      </c>
      <c r="BH128" s="298"/>
      <c r="BI128" s="298"/>
      <c r="BJ128" s="21"/>
      <c r="BK128" s="5"/>
      <c r="BL128" s="5"/>
      <c r="BM128" s="5"/>
      <c r="BN128" s="5"/>
      <c r="BO128" s="5"/>
      <c r="BP128" s="5"/>
      <c r="BQ128" s="5"/>
      <c r="BR128" s="298"/>
      <c r="BS128" s="5"/>
      <c r="BT128" s="5"/>
      <c r="BU128" s="5"/>
      <c r="BV128" s="5"/>
      <c r="BW128" s="5"/>
      <c r="BX128" s="5"/>
      <c r="BY128" s="5"/>
      <c r="BZ128" s="5"/>
      <c r="CA128" s="5"/>
      <c r="CB128" s="55"/>
      <c r="CC128" s="5"/>
      <c r="CD128" s="5"/>
      <c r="CE128" s="5"/>
      <c r="CF128" s="5"/>
      <c r="CG128" s="5"/>
      <c r="CH128" s="5"/>
      <c r="CI128" s="3"/>
    </row>
    <row r="129" spans="1:87" ht="12" customHeight="1">
      <c r="A129" s="217"/>
      <c r="B129" s="218"/>
      <c r="C129" s="13" t="s">
        <v>75</v>
      </c>
      <c r="D129" s="245">
        <v>46.611464900000001</v>
      </c>
      <c r="E129" s="246">
        <v>45.290464700000001</v>
      </c>
      <c r="F129" s="246">
        <v>45.5631336</v>
      </c>
      <c r="G129" s="246">
        <v>44.1742828</v>
      </c>
      <c r="H129" s="246">
        <v>44.125053800000003</v>
      </c>
      <c r="I129" s="246">
        <v>43.791242400000002</v>
      </c>
      <c r="J129" s="246">
        <v>43.905787400000001</v>
      </c>
      <c r="K129" s="246">
        <v>43.341767900000001</v>
      </c>
      <c r="L129" s="246">
        <v>43.038734300000002</v>
      </c>
      <c r="M129" s="246">
        <v>44.1064729</v>
      </c>
      <c r="N129" s="246">
        <v>45.326310900000003</v>
      </c>
      <c r="O129" s="246">
        <v>45.199377400000003</v>
      </c>
      <c r="P129" s="246">
        <v>45.910290699999997</v>
      </c>
      <c r="Q129" s="246">
        <v>45.678677299999997</v>
      </c>
      <c r="R129" s="5">
        <v>45.700638499999997</v>
      </c>
      <c r="S129" s="5">
        <v>47.869320899999998</v>
      </c>
      <c r="T129" s="5">
        <v>48.142118500000002</v>
      </c>
      <c r="U129" s="5">
        <v>47.916326300000001</v>
      </c>
      <c r="V129" s="5">
        <v>47.718524799999997</v>
      </c>
      <c r="W129" s="5">
        <v>46.867181000000002</v>
      </c>
      <c r="X129" s="5">
        <v>46.589307699999999</v>
      </c>
      <c r="Y129" s="5">
        <v>46.351934900000003</v>
      </c>
      <c r="Z129" s="225" t="e">
        <v>#NAME?</v>
      </c>
      <c r="AA129" s="21">
        <v>45.667048800000003</v>
      </c>
      <c r="AB129" s="5">
        <v>47.832068300000003</v>
      </c>
      <c r="AC129" s="5">
        <v>48.140935499999998</v>
      </c>
      <c r="AD129" s="5">
        <v>47.932119499999999</v>
      </c>
      <c r="AE129" s="5">
        <v>47.785439799999999</v>
      </c>
      <c r="AF129" s="5">
        <v>47.359684600000001</v>
      </c>
      <c r="AG129" s="5">
        <v>46.907811500000001</v>
      </c>
      <c r="AH129" s="16">
        <v>46.617435700000001</v>
      </c>
      <c r="AI129" s="34" t="e">
        <v>#NAME?</v>
      </c>
      <c r="AJ129" s="21"/>
      <c r="AK129" s="5"/>
      <c r="AL129" s="5"/>
      <c r="AM129" s="5"/>
      <c r="AN129" s="5"/>
      <c r="AO129" s="5"/>
      <c r="AP129" s="5"/>
      <c r="AQ129" s="48"/>
      <c r="AR129" s="34" t="e">
        <v>#NAME?</v>
      </c>
      <c r="AS129" s="21"/>
      <c r="AT129" s="5"/>
      <c r="AU129" s="5"/>
      <c r="AV129" s="5"/>
      <c r="AW129" s="5"/>
      <c r="AX129" s="5"/>
      <c r="AY129" s="16"/>
      <c r="AZ129" s="33" t="e">
        <v>#NAME?</v>
      </c>
      <c r="BA129" s="21"/>
      <c r="BB129" s="5"/>
      <c r="BC129" s="5"/>
      <c r="BD129" s="5"/>
      <c r="BE129" s="5"/>
      <c r="BF129" s="48"/>
      <c r="BG129" s="64" t="e">
        <v>#NAME?</v>
      </c>
      <c r="BH129" s="298"/>
      <c r="BI129" s="298"/>
      <c r="BJ129" s="21"/>
      <c r="BK129" s="5"/>
      <c r="BL129" s="5"/>
      <c r="BM129" s="5"/>
      <c r="BN129" s="5"/>
      <c r="BO129" s="5"/>
      <c r="BP129" s="5"/>
      <c r="BQ129" s="5"/>
      <c r="BR129" s="298"/>
      <c r="BS129" s="5"/>
      <c r="BT129" s="5"/>
      <c r="BU129" s="5"/>
      <c r="BV129" s="5"/>
      <c r="BW129" s="5"/>
      <c r="BX129" s="5"/>
      <c r="BY129" s="5"/>
      <c r="BZ129" s="5"/>
      <c r="CA129" s="5"/>
      <c r="CB129" s="55"/>
      <c r="CC129" s="5"/>
      <c r="CD129" s="5"/>
      <c r="CE129" s="5"/>
      <c r="CF129" s="5"/>
      <c r="CG129" s="5"/>
      <c r="CH129" s="5"/>
      <c r="CI129" s="3"/>
    </row>
    <row r="130" spans="1:87" ht="12" customHeight="1">
      <c r="A130" s="217"/>
      <c r="B130" s="218"/>
      <c r="C130" s="13" t="s">
        <v>76</v>
      </c>
      <c r="D130" s="245">
        <v>29.403721099999999</v>
      </c>
      <c r="E130" s="246">
        <v>30.38374</v>
      </c>
      <c r="F130" s="246">
        <v>30.087673500000001</v>
      </c>
      <c r="G130" s="246">
        <v>32.247347300000001</v>
      </c>
      <c r="H130" s="246">
        <v>33.223583699999999</v>
      </c>
      <c r="I130" s="246">
        <v>32.895401499999998</v>
      </c>
      <c r="J130" s="246">
        <v>34.617357800000001</v>
      </c>
      <c r="K130" s="246">
        <v>34.858881500000003</v>
      </c>
      <c r="L130" s="246">
        <v>37.098805800000001</v>
      </c>
      <c r="M130" s="246">
        <v>37.671202899999997</v>
      </c>
      <c r="N130" s="246">
        <v>40.819274999999998</v>
      </c>
      <c r="O130" s="246">
        <v>39.275140700000001</v>
      </c>
      <c r="P130" s="246">
        <v>36.670624099999998</v>
      </c>
      <c r="Q130" s="246">
        <v>37.321672900000003</v>
      </c>
      <c r="R130" s="5">
        <v>36.6591016</v>
      </c>
      <c r="S130" s="5">
        <v>36.353010699999999</v>
      </c>
      <c r="T130" s="5">
        <v>36.734399099999997</v>
      </c>
      <c r="U130" s="5">
        <v>39.840053599999997</v>
      </c>
      <c r="V130" s="5">
        <v>39.320820699999999</v>
      </c>
      <c r="W130" s="5">
        <v>38.899287000000001</v>
      </c>
      <c r="X130" s="5">
        <v>39.9249498</v>
      </c>
      <c r="Y130" s="5">
        <v>39.606650999999999</v>
      </c>
      <c r="Z130" s="225" t="e">
        <v>#NAME?</v>
      </c>
      <c r="AA130" s="21">
        <v>36.428352099999998</v>
      </c>
      <c r="AB130" s="5">
        <v>36.055047299999998</v>
      </c>
      <c r="AC130" s="5">
        <v>36.403726599999999</v>
      </c>
      <c r="AD130" s="5">
        <v>39.4156221</v>
      </c>
      <c r="AE130" s="5">
        <v>39.027169800000003</v>
      </c>
      <c r="AF130" s="5">
        <v>38.253281299999998</v>
      </c>
      <c r="AG130" s="5">
        <v>37.7031597</v>
      </c>
      <c r="AH130" s="16">
        <v>37.736845799999998</v>
      </c>
      <c r="AI130" s="34" t="e">
        <v>#NAME?</v>
      </c>
      <c r="AJ130" s="21"/>
      <c r="AK130" s="5"/>
      <c r="AL130" s="5"/>
      <c r="AM130" s="5"/>
      <c r="AN130" s="5"/>
      <c r="AO130" s="5"/>
      <c r="AP130" s="5"/>
      <c r="AQ130" s="48"/>
      <c r="AR130" s="34" t="e">
        <v>#NAME?</v>
      </c>
      <c r="AS130" s="21"/>
      <c r="AT130" s="5"/>
      <c r="AU130" s="5"/>
      <c r="AV130" s="5"/>
      <c r="AW130" s="5"/>
      <c r="AX130" s="5"/>
      <c r="AY130" s="16"/>
      <c r="AZ130" s="33" t="e">
        <v>#NAME?</v>
      </c>
      <c r="BA130" s="21"/>
      <c r="BB130" s="5"/>
      <c r="BC130" s="5"/>
      <c r="BD130" s="5"/>
      <c r="BE130" s="5"/>
      <c r="BF130" s="48"/>
      <c r="BG130" s="64" t="e">
        <v>#NAME?</v>
      </c>
      <c r="BH130" s="298"/>
      <c r="BI130" s="298"/>
      <c r="BJ130" s="21"/>
      <c r="BK130" s="5"/>
      <c r="BL130" s="5"/>
      <c r="BM130" s="5"/>
      <c r="BN130" s="5"/>
      <c r="BO130" s="5"/>
      <c r="BP130" s="5"/>
      <c r="BQ130" s="5"/>
      <c r="BR130" s="298"/>
      <c r="BS130" s="5"/>
      <c r="BT130" s="5"/>
      <c r="BU130" s="5"/>
      <c r="BV130" s="5"/>
      <c r="BW130" s="5"/>
      <c r="BX130" s="5"/>
      <c r="BY130" s="5"/>
      <c r="BZ130" s="5"/>
      <c r="CA130" s="5"/>
      <c r="CB130" s="55"/>
      <c r="CC130" s="5"/>
      <c r="CD130" s="5"/>
      <c r="CE130" s="5"/>
      <c r="CF130" s="5"/>
      <c r="CG130" s="5"/>
      <c r="CH130" s="5"/>
      <c r="CI130" s="3"/>
    </row>
    <row r="131" spans="1:87" ht="12" customHeight="1">
      <c r="A131" s="217"/>
      <c r="B131" s="218"/>
      <c r="C131" s="13" t="s">
        <v>91</v>
      </c>
      <c r="D131" s="245">
        <v>36.5449786</v>
      </c>
      <c r="E131" s="246">
        <v>37.949541400000001</v>
      </c>
      <c r="F131" s="246">
        <v>37.112751199999998</v>
      </c>
      <c r="G131" s="246">
        <v>34.526567499999999</v>
      </c>
      <c r="H131" s="246">
        <v>32.8305711</v>
      </c>
      <c r="I131" s="246">
        <v>32.838437300000002</v>
      </c>
      <c r="J131" s="246">
        <v>31.940142300000002</v>
      </c>
      <c r="K131" s="246">
        <v>33.759807700000003</v>
      </c>
      <c r="L131" s="246">
        <v>33.812769199999998</v>
      </c>
      <c r="M131" s="246">
        <v>35.5490572</v>
      </c>
      <c r="N131" s="246">
        <v>33.476968200000002</v>
      </c>
      <c r="O131" s="246">
        <v>33.441952000000001</v>
      </c>
      <c r="P131" s="246">
        <v>35.046442300000002</v>
      </c>
      <c r="Q131" s="246">
        <v>36.817394299999997</v>
      </c>
      <c r="R131" s="5">
        <v>36.164294900000002</v>
      </c>
      <c r="S131" s="5">
        <v>36.761141199999997</v>
      </c>
      <c r="T131" s="5">
        <v>36.566989599999999</v>
      </c>
      <c r="U131" s="5">
        <v>36.619909900000003</v>
      </c>
      <c r="V131" s="5">
        <v>36.861104300000001</v>
      </c>
      <c r="W131" s="5">
        <v>37.199159399999999</v>
      </c>
      <c r="X131" s="5">
        <v>37.5438081</v>
      </c>
      <c r="Y131" s="5">
        <v>37.705387399999999</v>
      </c>
      <c r="Z131" s="225" t="e">
        <v>#NAME?</v>
      </c>
      <c r="AA131" s="21">
        <v>35.729216800000003</v>
      </c>
      <c r="AB131" s="5">
        <v>36.296423099999998</v>
      </c>
      <c r="AC131" s="5">
        <v>36.097455799999999</v>
      </c>
      <c r="AD131" s="5">
        <v>35.9384224</v>
      </c>
      <c r="AE131" s="5">
        <v>35.786748500000002</v>
      </c>
      <c r="AF131" s="5">
        <v>35.801129899999999</v>
      </c>
      <c r="AG131" s="5">
        <v>36.440830300000002</v>
      </c>
      <c r="AH131" s="16">
        <v>36.178969199999997</v>
      </c>
      <c r="AI131" s="34" t="e">
        <v>#NAME?</v>
      </c>
      <c r="AJ131" s="21"/>
      <c r="AK131" s="5"/>
      <c r="AL131" s="5"/>
      <c r="AM131" s="5"/>
      <c r="AN131" s="5"/>
      <c r="AO131" s="5"/>
      <c r="AP131" s="5"/>
      <c r="AQ131" s="48"/>
      <c r="AR131" s="34" t="e">
        <v>#NAME?</v>
      </c>
      <c r="AS131" s="21"/>
      <c r="AT131" s="5"/>
      <c r="AU131" s="5"/>
      <c r="AV131" s="5"/>
      <c r="AW131" s="5"/>
      <c r="AX131" s="5"/>
      <c r="AY131" s="16"/>
      <c r="AZ131" s="33" t="e">
        <v>#NAME?</v>
      </c>
      <c r="BA131" s="21"/>
      <c r="BB131" s="5"/>
      <c r="BC131" s="5"/>
      <c r="BD131" s="5"/>
      <c r="BE131" s="5"/>
      <c r="BF131" s="48"/>
      <c r="BG131" s="64" t="e">
        <v>#NAME?</v>
      </c>
      <c r="BH131" s="298"/>
      <c r="BI131" s="298"/>
      <c r="BJ131" s="21"/>
      <c r="BK131" s="5"/>
      <c r="BL131" s="5"/>
      <c r="BM131" s="5"/>
      <c r="BN131" s="5"/>
      <c r="BO131" s="5"/>
      <c r="BP131" s="5"/>
      <c r="BQ131" s="5"/>
      <c r="BR131" s="298"/>
      <c r="BS131" s="5"/>
      <c r="BT131" s="5"/>
      <c r="BU131" s="5"/>
      <c r="BV131" s="5"/>
      <c r="BW131" s="5"/>
      <c r="BX131" s="5"/>
      <c r="BY131" s="5"/>
      <c r="BZ131" s="5"/>
      <c r="CA131" s="5"/>
      <c r="CB131" s="55"/>
      <c r="CC131" s="5"/>
      <c r="CD131" s="5"/>
      <c r="CE131" s="5"/>
      <c r="CF131" s="5"/>
      <c r="CG131" s="5"/>
      <c r="CH131" s="5"/>
      <c r="CI131" s="3"/>
    </row>
    <row r="132" spans="1:87" ht="12" customHeight="1">
      <c r="A132" s="217"/>
      <c r="B132" s="218"/>
      <c r="C132" s="13" t="s">
        <v>92</v>
      </c>
      <c r="D132" s="245">
        <v>38.516539100000003</v>
      </c>
      <c r="E132" s="246">
        <v>38.147252799999997</v>
      </c>
      <c r="F132" s="246">
        <v>38.020449800000002</v>
      </c>
      <c r="G132" s="246">
        <v>36.2099403</v>
      </c>
      <c r="H132" s="246">
        <v>33.5646433</v>
      </c>
      <c r="I132" s="246">
        <v>33.291957699999998</v>
      </c>
      <c r="J132" s="246">
        <v>32.314464200000003</v>
      </c>
      <c r="K132" s="246">
        <v>32.6437186</v>
      </c>
      <c r="L132" s="246">
        <v>33.735891500000001</v>
      </c>
      <c r="M132" s="246">
        <v>34.038409899999998</v>
      </c>
      <c r="N132" s="246">
        <v>34.440470699999999</v>
      </c>
      <c r="O132" s="246">
        <v>35.007896899999999</v>
      </c>
      <c r="P132" s="246">
        <v>35.782678300000001</v>
      </c>
      <c r="Q132" s="246">
        <v>35.398174500000003</v>
      </c>
      <c r="R132" s="5">
        <v>33.533118100000003</v>
      </c>
      <c r="S132" s="5">
        <v>32.9567944</v>
      </c>
      <c r="T132" s="5">
        <v>32.883023700000003</v>
      </c>
      <c r="U132" s="5">
        <v>34.021215099999999</v>
      </c>
      <c r="V132" s="5">
        <v>34.64405</v>
      </c>
      <c r="W132" s="5">
        <v>34.471595600000001</v>
      </c>
      <c r="X132" s="5">
        <v>33.795852500000002</v>
      </c>
      <c r="Y132" s="5">
        <v>33.789997800000002</v>
      </c>
      <c r="Z132" s="225" t="e">
        <v>#NAME?</v>
      </c>
      <c r="AA132" s="21">
        <v>33.533118100000003</v>
      </c>
      <c r="AB132" s="5">
        <v>32.9570711</v>
      </c>
      <c r="AC132" s="5">
        <v>32.890169399999998</v>
      </c>
      <c r="AD132" s="5">
        <v>34.032030599999999</v>
      </c>
      <c r="AE132" s="5">
        <v>34.860877799999997</v>
      </c>
      <c r="AF132" s="5">
        <v>34.541576800000001</v>
      </c>
      <c r="AG132" s="5">
        <v>35.0170472</v>
      </c>
      <c r="AH132" s="16">
        <v>35.153515400000003</v>
      </c>
      <c r="AI132" s="34" t="e">
        <v>#NAME?</v>
      </c>
      <c r="AJ132" s="21"/>
      <c r="AK132" s="5"/>
      <c r="AL132" s="5"/>
      <c r="AM132" s="5"/>
      <c r="AN132" s="5"/>
      <c r="AO132" s="5"/>
      <c r="AP132" s="5"/>
      <c r="AQ132" s="48"/>
      <c r="AR132" s="34" t="e">
        <v>#NAME?</v>
      </c>
      <c r="AS132" s="21"/>
      <c r="AT132" s="5"/>
      <c r="AU132" s="5"/>
      <c r="AV132" s="5"/>
      <c r="AW132" s="5"/>
      <c r="AX132" s="5"/>
      <c r="AY132" s="16"/>
      <c r="AZ132" s="33" t="e">
        <v>#NAME?</v>
      </c>
      <c r="BA132" s="21"/>
      <c r="BB132" s="5"/>
      <c r="BC132" s="5"/>
      <c r="BD132" s="5"/>
      <c r="BE132" s="5"/>
      <c r="BF132" s="48"/>
      <c r="BG132" s="64" t="e">
        <v>#NAME?</v>
      </c>
      <c r="BH132" s="298"/>
      <c r="BI132" s="298"/>
      <c r="BJ132" s="21"/>
      <c r="BK132" s="5"/>
      <c r="BL132" s="5"/>
      <c r="BM132" s="5"/>
      <c r="BN132" s="5"/>
      <c r="BO132" s="5"/>
      <c r="BP132" s="5"/>
      <c r="BQ132" s="5"/>
      <c r="BR132" s="298"/>
      <c r="BS132" s="5"/>
      <c r="BT132" s="5"/>
      <c r="BU132" s="5"/>
      <c r="BV132" s="5"/>
      <c r="BW132" s="5"/>
      <c r="BX132" s="5"/>
      <c r="BY132" s="5"/>
      <c r="BZ132" s="5"/>
      <c r="CA132" s="5"/>
      <c r="CB132" s="55"/>
      <c r="CC132" s="5"/>
      <c r="CD132" s="5"/>
      <c r="CE132" s="5"/>
      <c r="CF132" s="5"/>
      <c r="CG132" s="5"/>
      <c r="CH132" s="5"/>
      <c r="CI132" s="3"/>
    </row>
    <row r="133" spans="1:87" ht="12" customHeight="1">
      <c r="A133" s="217"/>
      <c r="B133" s="218"/>
      <c r="C133" s="13" t="s">
        <v>77</v>
      </c>
      <c r="D133" s="245">
        <v>44.001060699999996</v>
      </c>
      <c r="E133" s="246">
        <v>45.050392700000003</v>
      </c>
      <c r="F133" s="246">
        <v>42.861598899999997</v>
      </c>
      <c r="G133" s="246">
        <v>43.700881600000002</v>
      </c>
      <c r="H133" s="246">
        <v>44.138948800000001</v>
      </c>
      <c r="I133" s="246">
        <v>43.800067800000001</v>
      </c>
      <c r="J133" s="246">
        <v>43.686809799999999</v>
      </c>
      <c r="K133" s="246">
        <v>42.5415949</v>
      </c>
      <c r="L133" s="246">
        <v>43.6563303</v>
      </c>
      <c r="M133" s="246">
        <v>41.596050699999999</v>
      </c>
      <c r="N133" s="246">
        <v>41.956896499999999</v>
      </c>
      <c r="O133" s="246">
        <v>43.015554199999997</v>
      </c>
      <c r="P133" s="246">
        <v>44.468733100000001</v>
      </c>
      <c r="Q133" s="246">
        <v>43.467575799999999</v>
      </c>
      <c r="R133" s="5">
        <v>42.878883500000001</v>
      </c>
      <c r="S133" s="5">
        <v>44.414820400000004</v>
      </c>
      <c r="T133" s="5">
        <v>44.297386899999999</v>
      </c>
      <c r="U133" s="5">
        <v>43.139535700000003</v>
      </c>
      <c r="V133" s="5">
        <v>42.897757400000003</v>
      </c>
      <c r="W133" s="5">
        <v>43.743982299999999</v>
      </c>
      <c r="X133" s="5">
        <v>44.370753800000003</v>
      </c>
      <c r="Y133" s="5">
        <v>43.9755903</v>
      </c>
      <c r="Z133" s="225" t="e">
        <v>#NAME?</v>
      </c>
      <c r="AA133" s="21">
        <v>43.187295200000001</v>
      </c>
      <c r="AB133" s="5">
        <v>44.624375399999998</v>
      </c>
      <c r="AC133" s="5">
        <v>44.400626000000003</v>
      </c>
      <c r="AD133" s="5">
        <v>43.776119700000002</v>
      </c>
      <c r="AE133" s="5">
        <v>43.676278199999999</v>
      </c>
      <c r="AF133" s="5">
        <v>43.001455399999998</v>
      </c>
      <c r="AG133" s="5">
        <v>41.184028099999999</v>
      </c>
      <c r="AH133" s="16">
        <v>40.715356399999997</v>
      </c>
      <c r="AI133" s="34" t="e">
        <v>#NAME?</v>
      </c>
      <c r="AJ133" s="21"/>
      <c r="AK133" s="5"/>
      <c r="AL133" s="5"/>
      <c r="AM133" s="5"/>
      <c r="AN133" s="5"/>
      <c r="AO133" s="5"/>
      <c r="AP133" s="5"/>
      <c r="AQ133" s="48"/>
      <c r="AR133" s="34" t="e">
        <v>#NAME?</v>
      </c>
      <c r="AS133" s="21"/>
      <c r="AT133" s="5"/>
      <c r="AU133" s="5"/>
      <c r="AV133" s="5"/>
      <c r="AW133" s="5"/>
      <c r="AX133" s="5"/>
      <c r="AY133" s="16"/>
      <c r="AZ133" s="33" t="e">
        <v>#NAME?</v>
      </c>
      <c r="BA133" s="21"/>
      <c r="BB133" s="5"/>
      <c r="BC133" s="5"/>
      <c r="BD133" s="5"/>
      <c r="BE133" s="5"/>
      <c r="BF133" s="48"/>
      <c r="BG133" s="64" t="e">
        <v>#NAME?</v>
      </c>
      <c r="BH133" s="298"/>
      <c r="BI133" s="298"/>
      <c r="BJ133" s="21"/>
      <c r="BK133" s="5"/>
      <c r="BL133" s="5"/>
      <c r="BM133" s="5"/>
      <c r="BN133" s="5"/>
      <c r="BO133" s="5"/>
      <c r="BP133" s="5"/>
      <c r="BQ133" s="5"/>
      <c r="BR133" s="298"/>
      <c r="BS133" s="5"/>
      <c r="BT133" s="5"/>
      <c r="BU133" s="5"/>
      <c r="BV133" s="5"/>
      <c r="BW133" s="5"/>
      <c r="BX133" s="5"/>
      <c r="BY133" s="5"/>
      <c r="BZ133" s="5"/>
      <c r="CA133" s="5"/>
      <c r="CB133" s="55"/>
      <c r="CC133" s="5"/>
      <c r="CD133" s="5"/>
      <c r="CE133" s="5"/>
      <c r="CF133" s="5"/>
      <c r="CG133" s="5"/>
      <c r="CH133" s="5"/>
      <c r="CI133" s="3"/>
    </row>
    <row r="134" spans="1:87" ht="12" customHeight="1">
      <c r="A134" s="217"/>
      <c r="B134" s="218"/>
      <c r="C134" s="13" t="s">
        <v>78</v>
      </c>
      <c r="D134" s="245">
        <v>34.626475300000003</v>
      </c>
      <c r="E134" s="246">
        <v>32.267327100000003</v>
      </c>
      <c r="F134" s="246">
        <v>35.095246400000001</v>
      </c>
      <c r="G134" s="246">
        <v>34.7023133</v>
      </c>
      <c r="H134" s="246">
        <v>35.601820400000001</v>
      </c>
      <c r="I134" s="246">
        <v>36.012499699999999</v>
      </c>
      <c r="J134" s="246">
        <v>36.165634599999997</v>
      </c>
      <c r="K134" s="246">
        <v>37.935014000000002</v>
      </c>
      <c r="L134" s="246">
        <v>39.616027699999997</v>
      </c>
      <c r="M134" s="246">
        <v>39.802901499999997</v>
      </c>
      <c r="N134" s="246">
        <v>38.999701299999998</v>
      </c>
      <c r="O134" s="246">
        <v>38.453304799999998</v>
      </c>
      <c r="P134" s="246">
        <v>38.642398499999999</v>
      </c>
      <c r="Q134" s="246">
        <v>38.669537599999998</v>
      </c>
      <c r="R134" s="5">
        <v>38.818574699999999</v>
      </c>
      <c r="S134" s="5">
        <v>39.243638699999998</v>
      </c>
      <c r="T134" s="5">
        <v>39.535413200000001</v>
      </c>
      <c r="U134" s="5">
        <v>39.576317699999997</v>
      </c>
      <c r="V134" s="5">
        <v>39.031238999999999</v>
      </c>
      <c r="W134" s="5">
        <v>38.089663999999999</v>
      </c>
      <c r="X134" s="5">
        <v>40.460213099999997</v>
      </c>
      <c r="Y134" s="5">
        <v>38.408160000000002</v>
      </c>
      <c r="Z134" s="225" t="e">
        <v>#NAME?</v>
      </c>
      <c r="AA134" s="21">
        <v>38.466047600000003</v>
      </c>
      <c r="AB134" s="5">
        <v>38.8848275</v>
      </c>
      <c r="AC134" s="5">
        <v>39.199857000000002</v>
      </c>
      <c r="AD134" s="5">
        <v>41.145602500000003</v>
      </c>
      <c r="AE134" s="5">
        <v>42.0373515</v>
      </c>
      <c r="AF134" s="5">
        <v>40.025279500000003</v>
      </c>
      <c r="AG134" s="5">
        <v>39.588752100000001</v>
      </c>
      <c r="AH134" s="16">
        <v>38.9545405</v>
      </c>
      <c r="AI134" s="34" t="e">
        <v>#NAME?</v>
      </c>
      <c r="AJ134" s="21"/>
      <c r="AK134" s="5"/>
      <c r="AL134" s="5"/>
      <c r="AM134" s="5"/>
      <c r="AN134" s="5"/>
      <c r="AO134" s="5"/>
      <c r="AP134" s="5"/>
      <c r="AQ134" s="48"/>
      <c r="AR134" s="34" t="e">
        <v>#NAME?</v>
      </c>
      <c r="AS134" s="21"/>
      <c r="AT134" s="5"/>
      <c r="AU134" s="5"/>
      <c r="AV134" s="5"/>
      <c r="AW134" s="5"/>
      <c r="AX134" s="5"/>
      <c r="AY134" s="16"/>
      <c r="AZ134" s="33" t="e">
        <v>#NAME?</v>
      </c>
      <c r="BA134" s="21"/>
      <c r="BB134" s="5"/>
      <c r="BC134" s="5"/>
      <c r="BD134" s="5"/>
      <c r="BE134" s="5"/>
      <c r="BF134" s="48"/>
      <c r="BG134" s="64" t="e">
        <v>#NAME?</v>
      </c>
      <c r="BH134" s="298"/>
      <c r="BI134" s="298"/>
      <c r="BJ134" s="21"/>
      <c r="BK134" s="5"/>
      <c r="BL134" s="5"/>
      <c r="BM134" s="5"/>
      <c r="BN134" s="5"/>
      <c r="BO134" s="5"/>
      <c r="BP134" s="5"/>
      <c r="BQ134" s="5"/>
      <c r="BR134" s="298"/>
      <c r="BS134" s="5"/>
      <c r="BT134" s="5"/>
      <c r="BU134" s="5"/>
      <c r="BV134" s="5"/>
      <c r="BW134" s="5"/>
      <c r="BX134" s="5"/>
      <c r="BY134" s="5"/>
      <c r="BZ134" s="5"/>
      <c r="CA134" s="5"/>
      <c r="CB134" s="55"/>
      <c r="CC134" s="5"/>
      <c r="CD134" s="5"/>
      <c r="CE134" s="5"/>
      <c r="CF134" s="5"/>
      <c r="CG134" s="5"/>
      <c r="CH134" s="5"/>
      <c r="CI134" s="3"/>
    </row>
    <row r="135" spans="1:87" ht="12" customHeight="1">
      <c r="A135" s="217"/>
      <c r="B135" s="218"/>
      <c r="C135" s="13" t="s">
        <v>79</v>
      </c>
      <c r="D135" s="245">
        <v>44.074572400000001</v>
      </c>
      <c r="E135" s="246">
        <v>43.202804899999997</v>
      </c>
      <c r="F135" s="246">
        <v>43.7920345</v>
      </c>
      <c r="G135" s="246">
        <v>43.645173300000003</v>
      </c>
      <c r="H135" s="246">
        <v>42.776108899999997</v>
      </c>
      <c r="I135" s="246">
        <v>41.804971100000003</v>
      </c>
      <c r="J135" s="246">
        <v>41.7199721</v>
      </c>
      <c r="K135" s="246">
        <v>41.915375599999997</v>
      </c>
      <c r="L135" s="246">
        <v>42.057590699999999</v>
      </c>
      <c r="M135" s="246">
        <v>43.247550099999998</v>
      </c>
      <c r="N135" s="246">
        <v>42.663709900000001</v>
      </c>
      <c r="O135" s="246">
        <v>43.783667100000002</v>
      </c>
      <c r="P135" s="246">
        <v>42.740875099999997</v>
      </c>
      <c r="Q135" s="246">
        <v>43.163867000000003</v>
      </c>
      <c r="R135" s="5">
        <v>42.685584300000002</v>
      </c>
      <c r="S135" s="5">
        <v>43.213973500000002</v>
      </c>
      <c r="T135" s="5">
        <v>43.897338599999998</v>
      </c>
      <c r="U135" s="5">
        <v>43.9174188</v>
      </c>
      <c r="V135" s="5">
        <v>42.832248399999997</v>
      </c>
      <c r="W135" s="5">
        <v>43.809285299999999</v>
      </c>
      <c r="X135" s="5">
        <v>43.650159299999999</v>
      </c>
      <c r="Y135" s="5">
        <v>43.368676100000002</v>
      </c>
      <c r="Z135" s="225" t="e">
        <v>#NAME?</v>
      </c>
      <c r="AA135" s="21">
        <v>42.685584300000002</v>
      </c>
      <c r="AB135" s="5">
        <v>43.213973500000002</v>
      </c>
      <c r="AC135" s="5">
        <v>43.897338599999998</v>
      </c>
      <c r="AD135" s="5">
        <v>43.9174188</v>
      </c>
      <c r="AE135" s="5">
        <v>43.249459399999999</v>
      </c>
      <c r="AF135" s="5">
        <v>43.854844</v>
      </c>
      <c r="AG135" s="5">
        <v>43.752610199999999</v>
      </c>
      <c r="AH135" s="16">
        <v>43.548821599999997</v>
      </c>
      <c r="AI135" s="34" t="e">
        <v>#NAME?</v>
      </c>
      <c r="AJ135" s="21"/>
      <c r="AK135" s="5"/>
      <c r="AL135" s="5"/>
      <c r="AM135" s="5"/>
      <c r="AN135" s="5"/>
      <c r="AO135" s="5"/>
      <c r="AP135" s="5"/>
      <c r="AQ135" s="48"/>
      <c r="AR135" s="34" t="e">
        <v>#NAME?</v>
      </c>
      <c r="AS135" s="21"/>
      <c r="AT135" s="5"/>
      <c r="AU135" s="5"/>
      <c r="AV135" s="5"/>
      <c r="AW135" s="5"/>
      <c r="AX135" s="5"/>
      <c r="AY135" s="16"/>
      <c r="AZ135" s="33" t="e">
        <v>#NAME?</v>
      </c>
      <c r="BA135" s="21"/>
      <c r="BB135" s="5"/>
      <c r="BC135" s="5"/>
      <c r="BD135" s="5"/>
      <c r="BE135" s="5"/>
      <c r="BF135" s="48"/>
      <c r="BG135" s="64" t="e">
        <v>#NAME?</v>
      </c>
      <c r="BH135" s="298"/>
      <c r="BI135" s="298"/>
      <c r="BJ135" s="21"/>
      <c r="BK135" s="5"/>
      <c r="BL135" s="5"/>
      <c r="BM135" s="5"/>
      <c r="BN135" s="5"/>
      <c r="BO135" s="5"/>
      <c r="BP135" s="5"/>
      <c r="BQ135" s="5"/>
      <c r="BR135" s="298"/>
      <c r="BS135" s="5"/>
      <c r="BT135" s="5"/>
      <c r="BU135" s="5"/>
      <c r="BV135" s="5"/>
      <c r="BW135" s="5"/>
      <c r="BX135" s="5"/>
      <c r="BY135" s="5"/>
      <c r="BZ135" s="5"/>
      <c r="CA135" s="5"/>
      <c r="CB135" s="55"/>
      <c r="CC135" s="5"/>
      <c r="CD135" s="5"/>
      <c r="CE135" s="5"/>
      <c r="CF135" s="5"/>
      <c r="CG135" s="5"/>
      <c r="CH135" s="5"/>
      <c r="CI135" s="3"/>
    </row>
    <row r="136" spans="1:87" ht="12" customHeight="1">
      <c r="A136" s="217"/>
      <c r="B136" s="218"/>
      <c r="C136" s="13" t="s">
        <v>80</v>
      </c>
      <c r="D136" s="245">
        <v>49.696317999999998</v>
      </c>
      <c r="E136" s="246">
        <v>49.528015799999999</v>
      </c>
      <c r="F136" s="246">
        <v>49.465628199999998</v>
      </c>
      <c r="G136" s="246">
        <v>48.628318800000002</v>
      </c>
      <c r="H136" s="246">
        <v>50.694129699999998</v>
      </c>
      <c r="I136" s="246">
        <v>49.673129699999997</v>
      </c>
      <c r="J136" s="246">
        <v>49.484565099999998</v>
      </c>
      <c r="K136" s="246">
        <v>48.900128299999999</v>
      </c>
      <c r="L136" s="246">
        <v>48.647169300000002</v>
      </c>
      <c r="M136" s="246">
        <v>47.844492899999999</v>
      </c>
      <c r="N136" s="246">
        <v>47.889499999999998</v>
      </c>
      <c r="O136" s="246">
        <v>48.378719400000001</v>
      </c>
      <c r="P136" s="246">
        <v>48.8150908</v>
      </c>
      <c r="Q136" s="246">
        <v>48.398508300000003</v>
      </c>
      <c r="R136" s="5">
        <v>48.343348900000002</v>
      </c>
      <c r="S136" s="5">
        <v>49.023969800000003</v>
      </c>
      <c r="T136" s="5">
        <v>49.697589000000001</v>
      </c>
      <c r="U136" s="5">
        <v>49.608169599999997</v>
      </c>
      <c r="V136" s="5">
        <v>49.948429900000001</v>
      </c>
      <c r="W136" s="5">
        <v>49.043625800000001</v>
      </c>
      <c r="X136" s="5">
        <v>48.372708600000003</v>
      </c>
      <c r="Y136" s="5">
        <v>48.017644500000003</v>
      </c>
      <c r="Z136" s="225" t="e">
        <v>#NAME?</v>
      </c>
      <c r="AA136" s="21">
        <v>48.549384099999997</v>
      </c>
      <c r="AB136" s="5">
        <v>49.233531999999997</v>
      </c>
      <c r="AC136" s="5">
        <v>49.869149299999997</v>
      </c>
      <c r="AD136" s="5">
        <v>50.015068800000002</v>
      </c>
      <c r="AE136" s="5">
        <v>50.565211099999999</v>
      </c>
      <c r="AF136" s="5">
        <v>49.2124904</v>
      </c>
      <c r="AG136" s="5">
        <v>49.198413500000001</v>
      </c>
      <c r="AH136" s="16">
        <v>49.328118600000003</v>
      </c>
      <c r="AI136" s="34" t="e">
        <v>#NAME?</v>
      </c>
      <c r="AJ136" s="21"/>
      <c r="AK136" s="5"/>
      <c r="AL136" s="5"/>
      <c r="AM136" s="5"/>
      <c r="AN136" s="5"/>
      <c r="AO136" s="5"/>
      <c r="AP136" s="5"/>
      <c r="AQ136" s="48"/>
      <c r="AR136" s="34" t="e">
        <v>#NAME?</v>
      </c>
      <c r="AS136" s="21"/>
      <c r="AT136" s="5"/>
      <c r="AU136" s="5"/>
      <c r="AV136" s="5"/>
      <c r="AW136" s="5"/>
      <c r="AX136" s="5"/>
      <c r="AY136" s="16"/>
      <c r="AZ136" s="33" t="e">
        <v>#NAME?</v>
      </c>
      <c r="BA136" s="21"/>
      <c r="BB136" s="5"/>
      <c r="BC136" s="5"/>
      <c r="BD136" s="5"/>
      <c r="BE136" s="5"/>
      <c r="BF136" s="48"/>
      <c r="BG136" s="64" t="e">
        <v>#NAME?</v>
      </c>
      <c r="BH136" s="298"/>
      <c r="BI136" s="298"/>
      <c r="BJ136" s="21"/>
      <c r="BK136" s="5"/>
      <c r="BL136" s="5"/>
      <c r="BM136" s="5"/>
      <c r="BN136" s="5"/>
      <c r="BO136" s="5"/>
      <c r="BP136" s="5"/>
      <c r="BQ136" s="5"/>
      <c r="BR136" s="298"/>
      <c r="BS136" s="5"/>
      <c r="BT136" s="5"/>
      <c r="BU136" s="5"/>
      <c r="BV136" s="5"/>
      <c r="BW136" s="5"/>
      <c r="BX136" s="5"/>
      <c r="BY136" s="5"/>
      <c r="BZ136" s="5"/>
      <c r="CA136" s="5"/>
      <c r="CB136" s="55"/>
      <c r="CC136" s="5"/>
      <c r="CD136" s="5"/>
      <c r="CE136" s="5"/>
      <c r="CF136" s="5"/>
      <c r="CG136" s="5"/>
      <c r="CH136" s="5"/>
      <c r="CI136" s="3"/>
    </row>
    <row r="137" spans="1:87" ht="12" customHeight="1">
      <c r="A137" s="217"/>
      <c r="B137" s="218"/>
      <c r="C137" s="13" t="s">
        <v>81</v>
      </c>
      <c r="D137" s="245">
        <v>38.743650899999999</v>
      </c>
      <c r="E137" s="246">
        <v>38.312131100000002</v>
      </c>
      <c r="F137" s="246">
        <v>39.522109700000001</v>
      </c>
      <c r="G137" s="246">
        <v>39.429193499999997</v>
      </c>
      <c r="H137" s="246">
        <v>39.324836400000002</v>
      </c>
      <c r="I137" s="246">
        <v>40.378335999999997</v>
      </c>
      <c r="J137" s="246">
        <v>40.900987600000001</v>
      </c>
      <c r="K137" s="246">
        <v>39.869697500000001</v>
      </c>
      <c r="L137" s="246">
        <v>40.483046700000003</v>
      </c>
      <c r="M137" s="246">
        <v>40.914035300000002</v>
      </c>
      <c r="N137" s="246">
        <v>41.477834199999997</v>
      </c>
      <c r="O137" s="246">
        <v>41.569842600000001</v>
      </c>
      <c r="P137" s="246">
        <v>40.417949</v>
      </c>
      <c r="Q137" s="246">
        <v>40.647461399999997</v>
      </c>
      <c r="R137" s="5">
        <v>42.633597100000003</v>
      </c>
      <c r="S137" s="5">
        <v>42.868396799999999</v>
      </c>
      <c r="T137" s="5">
        <v>45.097464100000003</v>
      </c>
      <c r="U137" s="5">
        <v>44.601352800000001</v>
      </c>
      <c r="V137" s="5">
        <v>43.797086499999999</v>
      </c>
      <c r="W137" s="5">
        <v>42.9693574</v>
      </c>
      <c r="X137" s="5">
        <v>42.911740000000002</v>
      </c>
      <c r="Y137" s="5">
        <v>43.201074400000003</v>
      </c>
      <c r="Z137" s="225" t="e">
        <v>#NAME?</v>
      </c>
      <c r="AA137" s="21">
        <v>42.633597100000003</v>
      </c>
      <c r="AB137" s="5">
        <v>42.868397100000003</v>
      </c>
      <c r="AC137" s="5">
        <v>45.097464899999999</v>
      </c>
      <c r="AD137" s="5">
        <v>44.601352800000001</v>
      </c>
      <c r="AE137" s="5">
        <v>44.003867800000002</v>
      </c>
      <c r="AF137" s="5">
        <v>43.735456499999998</v>
      </c>
      <c r="AG137" s="5">
        <v>43.983121400000002</v>
      </c>
      <c r="AH137" s="16">
        <v>43.237394100000003</v>
      </c>
      <c r="AI137" s="34" t="e">
        <v>#NAME?</v>
      </c>
      <c r="AJ137" s="21"/>
      <c r="AK137" s="5"/>
      <c r="AL137" s="5"/>
      <c r="AM137" s="5"/>
      <c r="AN137" s="5"/>
      <c r="AO137" s="5"/>
      <c r="AP137" s="5"/>
      <c r="AQ137" s="48"/>
      <c r="AR137" s="34" t="e">
        <v>#NAME?</v>
      </c>
      <c r="AS137" s="21"/>
      <c r="AT137" s="5"/>
      <c r="AU137" s="5"/>
      <c r="AV137" s="5"/>
      <c r="AW137" s="5"/>
      <c r="AX137" s="5"/>
      <c r="AY137" s="16"/>
      <c r="AZ137" s="33" t="e">
        <v>#NAME?</v>
      </c>
      <c r="BA137" s="21"/>
      <c r="BB137" s="5"/>
      <c r="BC137" s="5"/>
      <c r="BD137" s="5"/>
      <c r="BE137" s="5"/>
      <c r="BF137" s="48"/>
      <c r="BG137" s="64" t="e">
        <v>#NAME?</v>
      </c>
      <c r="BH137" s="298"/>
      <c r="BI137" s="298"/>
      <c r="BJ137" s="21"/>
      <c r="BK137" s="5"/>
      <c r="BL137" s="5"/>
      <c r="BM137" s="5"/>
      <c r="BN137" s="5"/>
      <c r="BO137" s="5"/>
      <c r="BP137" s="5"/>
      <c r="BQ137" s="5"/>
      <c r="BR137" s="298"/>
      <c r="BS137" s="5"/>
      <c r="BT137" s="5"/>
      <c r="BU137" s="5"/>
      <c r="BV137" s="5"/>
      <c r="BW137" s="5"/>
      <c r="BX137" s="5"/>
      <c r="BY137" s="5"/>
      <c r="BZ137" s="5"/>
      <c r="CA137" s="5"/>
      <c r="CB137" s="55"/>
      <c r="CC137" s="5"/>
      <c r="CD137" s="5"/>
      <c r="CE137" s="5"/>
      <c r="CF137" s="5"/>
      <c r="CG137" s="5"/>
      <c r="CH137" s="5"/>
      <c r="CI137" s="3"/>
    </row>
    <row r="138" spans="1:87" ht="12" customHeight="1">
      <c r="A138" s="217"/>
      <c r="B138" s="218"/>
      <c r="C138" s="13" t="s">
        <v>82</v>
      </c>
      <c r="D138" s="245">
        <v>41.869557399999998</v>
      </c>
      <c r="E138" s="246">
        <v>42.696163300000002</v>
      </c>
      <c r="F138" s="246">
        <v>42.846692300000001</v>
      </c>
      <c r="G138" s="246">
        <v>42.501548800000002</v>
      </c>
      <c r="H138" s="246">
        <v>43.068515900000001</v>
      </c>
      <c r="I138" s="246">
        <v>43.427132399999998</v>
      </c>
      <c r="J138" s="246">
        <v>43.194740400000001</v>
      </c>
      <c r="K138" s="246">
        <v>43.356484899999998</v>
      </c>
      <c r="L138" s="246">
        <v>43.581429200000002</v>
      </c>
      <c r="M138" s="246">
        <v>43.013140700000001</v>
      </c>
      <c r="N138" s="246">
        <v>42.107622800000001</v>
      </c>
      <c r="O138" s="246">
        <v>42.456297200000002</v>
      </c>
      <c r="P138" s="246">
        <v>42.3761413</v>
      </c>
      <c r="Q138" s="246">
        <v>43.623861900000001</v>
      </c>
      <c r="R138" s="5">
        <v>43.328626399999997</v>
      </c>
      <c r="S138" s="5">
        <v>44.473029099999998</v>
      </c>
      <c r="T138" s="5">
        <v>44.838020700000001</v>
      </c>
      <c r="U138" s="5">
        <v>44.341177500000001</v>
      </c>
      <c r="V138" s="5">
        <v>44.893340199999997</v>
      </c>
      <c r="W138" s="5">
        <v>43.343381000000001</v>
      </c>
      <c r="X138" s="5">
        <v>43.113016600000002</v>
      </c>
      <c r="Y138" s="5">
        <v>42.332417300000003</v>
      </c>
      <c r="Z138" s="225" t="e">
        <v>#NAME?</v>
      </c>
      <c r="AA138" s="21">
        <v>43.342882600000003</v>
      </c>
      <c r="AB138" s="5">
        <v>44.5052728</v>
      </c>
      <c r="AC138" s="5">
        <v>45.291262699999997</v>
      </c>
      <c r="AD138" s="5">
        <v>44.967140000000001</v>
      </c>
      <c r="AE138" s="5">
        <v>45.130348900000001</v>
      </c>
      <c r="AF138" s="5">
        <v>43.084735899999998</v>
      </c>
      <c r="AG138" s="5">
        <v>42.789859200000002</v>
      </c>
      <c r="AH138" s="16">
        <v>42.4224721</v>
      </c>
      <c r="AI138" s="34" t="e">
        <v>#NAME?</v>
      </c>
      <c r="AJ138" s="21"/>
      <c r="AK138" s="5"/>
      <c r="AL138" s="5"/>
      <c r="AM138" s="5"/>
      <c r="AN138" s="5"/>
      <c r="AO138" s="5"/>
      <c r="AP138" s="5"/>
      <c r="AQ138" s="48"/>
      <c r="AR138" s="34" t="e">
        <v>#NAME?</v>
      </c>
      <c r="AS138" s="21"/>
      <c r="AT138" s="5"/>
      <c r="AU138" s="5"/>
      <c r="AV138" s="5"/>
      <c r="AW138" s="5"/>
      <c r="AX138" s="5"/>
      <c r="AY138" s="16"/>
      <c r="AZ138" s="33" t="e">
        <v>#NAME?</v>
      </c>
      <c r="BA138" s="21"/>
      <c r="BB138" s="5"/>
      <c r="BC138" s="5"/>
      <c r="BD138" s="5"/>
      <c r="BE138" s="5"/>
      <c r="BF138" s="48"/>
      <c r="BG138" s="64" t="e">
        <v>#NAME?</v>
      </c>
      <c r="BH138" s="298"/>
      <c r="BI138" s="298"/>
      <c r="BJ138" s="21"/>
      <c r="BK138" s="5"/>
      <c r="BL138" s="5"/>
      <c r="BM138" s="5"/>
      <c r="BN138" s="5"/>
      <c r="BO138" s="5"/>
      <c r="BP138" s="5"/>
      <c r="BQ138" s="5"/>
      <c r="BR138" s="298"/>
      <c r="BS138" s="5"/>
      <c r="BT138" s="5"/>
      <c r="BU138" s="5"/>
      <c r="BV138" s="5"/>
      <c r="BW138" s="5"/>
      <c r="BX138" s="5"/>
      <c r="BY138" s="5"/>
      <c r="BZ138" s="5"/>
      <c r="CA138" s="5"/>
      <c r="CB138" s="55"/>
      <c r="CC138" s="5"/>
      <c r="CD138" s="5"/>
      <c r="CE138" s="5"/>
      <c r="CF138" s="5"/>
      <c r="CG138" s="5"/>
      <c r="CH138" s="5"/>
      <c r="CI138" s="3"/>
    </row>
    <row r="139" spans="1:87" ht="12" customHeight="1">
      <c r="A139" s="217"/>
      <c r="B139" s="218"/>
      <c r="C139" s="13" t="s">
        <v>83</v>
      </c>
      <c r="D139" s="245">
        <v>42.255057299999997</v>
      </c>
      <c r="E139" s="246">
        <v>40.358947700000002</v>
      </c>
      <c r="F139" s="246">
        <v>40.581225500000002</v>
      </c>
      <c r="G139" s="246">
        <v>39.998177300000002</v>
      </c>
      <c r="H139" s="246">
        <v>38.001703300000003</v>
      </c>
      <c r="I139" s="246">
        <v>37.050883300000002</v>
      </c>
      <c r="J139" s="246">
        <v>37.202202200000002</v>
      </c>
      <c r="K139" s="246">
        <v>35.507801999999998</v>
      </c>
      <c r="L139" s="246">
        <v>36.8922083</v>
      </c>
      <c r="M139" s="246">
        <v>35.170371400000001</v>
      </c>
      <c r="N139" s="246">
        <v>34.390461000000002</v>
      </c>
      <c r="O139" s="246">
        <v>34.510046600000003</v>
      </c>
      <c r="P139" s="246">
        <v>36.280146600000002</v>
      </c>
      <c r="Q139" s="246">
        <v>34.660075900000002</v>
      </c>
      <c r="R139" s="5">
        <v>36.539925599999997</v>
      </c>
      <c r="S139" s="5">
        <v>36.285180699999998</v>
      </c>
      <c r="T139" s="5">
        <v>38.720763599999998</v>
      </c>
      <c r="U139" s="5">
        <v>39.332697699999997</v>
      </c>
      <c r="V139" s="5">
        <v>42.502473799999997</v>
      </c>
      <c r="W139" s="5">
        <v>39.300543900000001</v>
      </c>
      <c r="X139" s="5">
        <v>39.3787661</v>
      </c>
      <c r="Y139" s="5">
        <v>38.598238299999998</v>
      </c>
      <c r="Z139" s="225" t="e">
        <v>#NAME?</v>
      </c>
      <c r="AA139" s="21">
        <v>36.539925599999997</v>
      </c>
      <c r="AB139" s="5">
        <v>36.285179200000002</v>
      </c>
      <c r="AC139" s="5">
        <v>38.720762000000001</v>
      </c>
      <c r="AD139" s="5">
        <v>39.309981899999997</v>
      </c>
      <c r="AE139" s="5">
        <v>42.854228200000001</v>
      </c>
      <c r="AF139" s="5">
        <v>39.887239100000002</v>
      </c>
      <c r="AG139" s="5">
        <v>40.3220204</v>
      </c>
      <c r="AH139" s="16">
        <v>40.472354699999997</v>
      </c>
      <c r="AI139" s="34" t="e">
        <v>#NAME?</v>
      </c>
      <c r="AJ139" s="21"/>
      <c r="AK139" s="5"/>
      <c r="AL139" s="5"/>
      <c r="AM139" s="5"/>
      <c r="AN139" s="5"/>
      <c r="AO139" s="5"/>
      <c r="AP139" s="5"/>
      <c r="AQ139" s="48"/>
      <c r="AR139" s="34" t="e">
        <v>#NAME?</v>
      </c>
      <c r="AS139" s="21"/>
      <c r="AT139" s="5"/>
      <c r="AU139" s="5"/>
      <c r="AV139" s="5"/>
      <c r="AW139" s="5"/>
      <c r="AX139" s="5"/>
      <c r="AY139" s="16"/>
      <c r="AZ139" s="33" t="e">
        <v>#NAME?</v>
      </c>
      <c r="BA139" s="21"/>
      <c r="BB139" s="5"/>
      <c r="BC139" s="5"/>
      <c r="BD139" s="5"/>
      <c r="BE139" s="5"/>
      <c r="BF139" s="48"/>
      <c r="BG139" s="64" t="e">
        <v>#NAME?</v>
      </c>
      <c r="BH139" s="298"/>
      <c r="BI139" s="298"/>
      <c r="BJ139" s="21"/>
      <c r="BK139" s="5"/>
      <c r="BL139" s="5"/>
      <c r="BM139" s="5"/>
      <c r="BN139" s="5"/>
      <c r="BO139" s="5"/>
      <c r="BP139" s="5"/>
      <c r="BQ139" s="5"/>
      <c r="BR139" s="298"/>
      <c r="BS139" s="5"/>
      <c r="BT139" s="5"/>
      <c r="BU139" s="5"/>
      <c r="BV139" s="5"/>
      <c r="BW139" s="5"/>
      <c r="BX139" s="5"/>
      <c r="BY139" s="5"/>
      <c r="BZ139" s="5"/>
      <c r="CA139" s="5"/>
      <c r="CB139" s="55"/>
      <c r="CC139" s="5"/>
      <c r="CD139" s="5"/>
      <c r="CE139" s="5"/>
      <c r="CF139" s="5"/>
      <c r="CG139" s="5"/>
      <c r="CH139" s="5"/>
      <c r="CI139" s="3"/>
    </row>
    <row r="140" spans="1:87" ht="12" customHeight="1">
      <c r="A140" s="217"/>
      <c r="B140" s="218"/>
      <c r="C140" s="14" t="s">
        <v>84</v>
      </c>
      <c r="D140" s="245">
        <v>54.883599099999998</v>
      </c>
      <c r="E140" s="246">
        <v>54.000598099999998</v>
      </c>
      <c r="F140" s="246">
        <v>52.642941</v>
      </c>
      <c r="G140" s="246">
        <v>54.8696986</v>
      </c>
      <c r="H140" s="246">
        <v>52.321081200000002</v>
      </c>
      <c r="I140" s="246">
        <v>52.5959444</v>
      </c>
      <c r="J140" s="246">
        <v>51.825241300000002</v>
      </c>
      <c r="K140" s="246">
        <v>51.515361900000002</v>
      </c>
      <c r="L140" s="246">
        <v>51.868456799999997</v>
      </c>
      <c r="M140" s="246">
        <v>52.2715423</v>
      </c>
      <c r="N140" s="246">
        <v>51.928353999999999</v>
      </c>
      <c r="O140" s="246">
        <v>52.439458799999997</v>
      </c>
      <c r="P140" s="246">
        <v>52.229753199999998</v>
      </c>
      <c r="Q140" s="246">
        <v>52.144842300000001</v>
      </c>
      <c r="R140" s="5">
        <v>53.340038300000003</v>
      </c>
      <c r="S140" s="5">
        <v>54.020411099999997</v>
      </c>
      <c r="T140" s="5">
        <v>54.887428800000002</v>
      </c>
      <c r="U140" s="5">
        <v>54.898429999999998</v>
      </c>
      <c r="V140" s="5">
        <v>54.377302</v>
      </c>
      <c r="W140" s="5">
        <v>54.194917799999999</v>
      </c>
      <c r="X140" s="5">
        <v>53.160315300000001</v>
      </c>
      <c r="Y140" s="5">
        <v>51.872594800000002</v>
      </c>
      <c r="Z140" s="226" t="e">
        <v>#NAME?</v>
      </c>
      <c r="AA140" s="22">
        <v>53.340038300000003</v>
      </c>
      <c r="AB140" s="9">
        <v>54.020411099999997</v>
      </c>
      <c r="AC140" s="9">
        <v>54.887428800000002</v>
      </c>
      <c r="AD140" s="9">
        <v>54.924913799999999</v>
      </c>
      <c r="AE140" s="9">
        <v>54.918742100000003</v>
      </c>
      <c r="AF140" s="9">
        <v>54.924397399999997</v>
      </c>
      <c r="AG140" s="9">
        <v>54.371041099999999</v>
      </c>
      <c r="AH140" s="17">
        <v>54.5235196</v>
      </c>
      <c r="AI140" s="35" t="e">
        <v>#NAME?</v>
      </c>
      <c r="AJ140" s="22"/>
      <c r="AK140" s="9"/>
      <c r="AL140" s="9"/>
      <c r="AM140" s="9"/>
      <c r="AN140" s="9"/>
      <c r="AO140" s="9"/>
      <c r="AP140" s="9"/>
      <c r="AQ140" s="49"/>
      <c r="AR140" s="35" t="e">
        <v>#NAME?</v>
      </c>
      <c r="AS140" s="22"/>
      <c r="AT140" s="9"/>
      <c r="AU140" s="9"/>
      <c r="AV140" s="9"/>
      <c r="AW140" s="9"/>
      <c r="AX140" s="9"/>
      <c r="AY140" s="17"/>
      <c r="AZ140" s="33" t="e">
        <v>#NAME?</v>
      </c>
      <c r="BA140" s="22"/>
      <c r="BB140" s="9"/>
      <c r="BC140" s="9"/>
      <c r="BD140" s="9"/>
      <c r="BE140" s="9"/>
      <c r="BF140" s="49"/>
      <c r="BG140" s="64" t="e">
        <v>#NAME?</v>
      </c>
      <c r="BH140" s="298"/>
      <c r="BI140" s="298"/>
      <c r="BJ140" s="21"/>
      <c r="BK140" s="5"/>
      <c r="BL140" s="5"/>
      <c r="BM140" s="5"/>
      <c r="BN140" s="5"/>
      <c r="BO140" s="5"/>
      <c r="BP140" s="5"/>
      <c r="BQ140" s="5"/>
      <c r="BR140" s="298"/>
      <c r="BS140" s="5"/>
      <c r="BT140" s="5"/>
      <c r="BU140" s="5"/>
      <c r="BV140" s="5"/>
      <c r="BW140" s="5"/>
      <c r="BX140" s="5"/>
      <c r="BY140" s="5"/>
      <c r="BZ140" s="5"/>
      <c r="CA140" s="5"/>
      <c r="CB140" s="55"/>
      <c r="CC140" s="5"/>
      <c r="CD140" s="5"/>
      <c r="CE140" s="5"/>
      <c r="CF140" s="5"/>
      <c r="CG140" s="5"/>
      <c r="CH140" s="5"/>
      <c r="CI140" s="3"/>
    </row>
    <row r="141" spans="1:87" ht="12" customHeight="1">
      <c r="A141" s="217"/>
      <c r="B141" s="218"/>
      <c r="C141" s="57" t="s">
        <v>85</v>
      </c>
      <c r="D141" s="285">
        <v>45.890416000000002</v>
      </c>
      <c r="E141" s="288">
        <v>45.5698759</v>
      </c>
      <c r="F141" s="288">
        <v>46.031632399999999</v>
      </c>
      <c r="G141" s="288">
        <v>45.4520512</v>
      </c>
      <c r="H141" s="288">
        <v>44.729177800000002</v>
      </c>
      <c r="I141" s="288">
        <v>44.275152900000002</v>
      </c>
      <c r="J141" s="288">
        <v>44.1844088</v>
      </c>
      <c r="K141" s="288">
        <v>43.850300099999998</v>
      </c>
      <c r="L141" s="288">
        <v>44.100560199999997</v>
      </c>
      <c r="M141" s="288">
        <v>44.598260199999999</v>
      </c>
      <c r="N141" s="288">
        <v>44.711265599999997</v>
      </c>
      <c r="O141" s="288">
        <v>44.447724299999997</v>
      </c>
      <c r="P141" s="288">
        <v>44.474149099999998</v>
      </c>
      <c r="Q141" s="288">
        <v>44.375786699999999</v>
      </c>
      <c r="R141" s="208">
        <v>44.991263400000001</v>
      </c>
      <c r="S141" s="208">
        <v>46.105387200000003</v>
      </c>
      <c r="T141" s="208">
        <v>46.781280199999998</v>
      </c>
      <c r="U141" s="208">
        <v>46.721749699999997</v>
      </c>
      <c r="V141" s="208">
        <v>46.252277599999999</v>
      </c>
      <c r="W141" s="208">
        <v>46.121670600000002</v>
      </c>
      <c r="X141" s="208">
        <v>46.185583600000001</v>
      </c>
      <c r="Y141" s="208">
        <v>45.955346900000002</v>
      </c>
      <c r="Z141" s="227" t="e">
        <v>#NAME?</v>
      </c>
      <c r="AA141" s="23">
        <v>44.929671300000003</v>
      </c>
      <c r="AB141" s="10">
        <v>46.063399099999998</v>
      </c>
      <c r="AC141" s="10">
        <v>46.727556399999997</v>
      </c>
      <c r="AD141" s="10">
        <v>46.7789529</v>
      </c>
      <c r="AE141" s="10">
        <v>46.472822700000002</v>
      </c>
      <c r="AF141" s="10">
        <v>46.203774299999999</v>
      </c>
      <c r="AG141" s="10">
        <v>46.121187999999997</v>
      </c>
      <c r="AH141" s="18">
        <v>45.9499748</v>
      </c>
      <c r="AI141" s="36" t="e">
        <v>#NAME?</v>
      </c>
      <c r="AJ141" s="23"/>
      <c r="AK141" s="10"/>
      <c r="AL141" s="10"/>
      <c r="AM141" s="10"/>
      <c r="AN141" s="10"/>
      <c r="AO141" s="10"/>
      <c r="AP141" s="10"/>
      <c r="AQ141" s="50"/>
      <c r="AR141" s="36" t="e">
        <v>#NAME?</v>
      </c>
      <c r="AS141" s="23"/>
      <c r="AT141" s="10"/>
      <c r="AU141" s="10"/>
      <c r="AV141" s="10"/>
      <c r="AW141" s="10"/>
      <c r="AX141" s="10"/>
      <c r="AY141" s="18"/>
      <c r="AZ141" s="207" t="s">
        <v>86</v>
      </c>
      <c r="BA141" s="10" t="s">
        <v>86</v>
      </c>
      <c r="BB141" s="10" t="s">
        <v>86</v>
      </c>
      <c r="BC141" s="10" t="s">
        <v>86</v>
      </c>
      <c r="BD141" s="10" t="s">
        <v>86</v>
      </c>
      <c r="BE141" s="10" t="s">
        <v>86</v>
      </c>
      <c r="BF141" s="50" t="s">
        <v>86</v>
      </c>
      <c r="BG141" s="64" t="e">
        <v>#NAME?</v>
      </c>
      <c r="BH141" s="298"/>
      <c r="BI141" s="298"/>
      <c r="BJ141" s="21"/>
      <c r="BK141" s="5"/>
      <c r="BL141" s="5"/>
      <c r="BM141" s="5"/>
      <c r="BN141" s="5"/>
      <c r="BO141" s="5"/>
      <c r="BP141" s="5"/>
      <c r="BQ141" s="5"/>
      <c r="BR141" s="298"/>
      <c r="BS141" s="5"/>
      <c r="BT141" s="5"/>
      <c r="BU141" s="5"/>
      <c r="BV141" s="5"/>
      <c r="BW141" s="5"/>
      <c r="BX141" s="5"/>
      <c r="BY141" s="5"/>
      <c r="BZ141" s="5"/>
      <c r="CA141" s="5"/>
      <c r="CB141" s="55"/>
      <c r="CC141" s="5"/>
      <c r="CD141" s="5"/>
      <c r="CE141" s="5"/>
      <c r="CF141" s="5"/>
      <c r="CG141" s="5"/>
      <c r="CH141" s="5"/>
      <c r="CI141" s="3"/>
    </row>
    <row r="142" spans="1:87" ht="12" customHeight="1">
      <c r="A142" s="217"/>
      <c r="B142" s="218"/>
      <c r="C142" s="12" t="s">
        <v>87</v>
      </c>
      <c r="D142" s="245">
        <v>31.224704500000001</v>
      </c>
      <c r="E142" s="246">
        <v>35.804152500000001</v>
      </c>
      <c r="F142" s="246">
        <v>39.652409599999999</v>
      </c>
      <c r="G142" s="246">
        <v>40.5450047</v>
      </c>
      <c r="H142" s="246">
        <v>41.753043300000002</v>
      </c>
      <c r="I142" s="246">
        <v>38.243701899999998</v>
      </c>
      <c r="J142" s="246">
        <v>38.475684600000001</v>
      </c>
      <c r="K142" s="246">
        <v>39.923079600000001</v>
      </c>
      <c r="L142" s="246">
        <v>38.051451</v>
      </c>
      <c r="M142" s="246">
        <v>35.728932700000001</v>
      </c>
      <c r="N142" s="246">
        <v>38.813339499999998</v>
      </c>
      <c r="O142" s="246">
        <v>38.7087255</v>
      </c>
      <c r="P142" s="246">
        <v>35.322558299999997</v>
      </c>
      <c r="Q142" s="246">
        <v>33.056337399999997</v>
      </c>
      <c r="R142" s="5">
        <v>31.8589378</v>
      </c>
      <c r="S142" s="5">
        <v>34.1340322</v>
      </c>
      <c r="T142" s="5">
        <v>37.194747900000003</v>
      </c>
      <c r="U142" s="5">
        <v>36.607386200000001</v>
      </c>
      <c r="V142" s="5">
        <v>39.084388500000003</v>
      </c>
      <c r="W142" s="5">
        <v>35.180635700000003</v>
      </c>
      <c r="X142" s="5">
        <v>36.1433939</v>
      </c>
      <c r="Y142" s="5">
        <v>36.441301099999997</v>
      </c>
      <c r="Z142" s="228" t="e">
        <v>#NAME?</v>
      </c>
      <c r="AA142" s="20">
        <v>31.8589378</v>
      </c>
      <c r="AB142" s="8">
        <v>34.134032699999999</v>
      </c>
      <c r="AC142" s="8">
        <v>37.142160599999997</v>
      </c>
      <c r="AD142" s="8">
        <v>36.609562400000002</v>
      </c>
      <c r="AE142" s="8">
        <v>39.006248100000001</v>
      </c>
      <c r="AF142" s="8">
        <v>36.588681899999997</v>
      </c>
      <c r="AG142" s="8">
        <v>37.307717099999998</v>
      </c>
      <c r="AH142" s="15">
        <v>37.2627825</v>
      </c>
      <c r="AI142" s="37" t="e">
        <v>#NAME?</v>
      </c>
      <c r="AJ142" s="20"/>
      <c r="AK142" s="8"/>
      <c r="AL142" s="8"/>
      <c r="AM142" s="8"/>
      <c r="AN142" s="8"/>
      <c r="AO142" s="8"/>
      <c r="AP142" s="8"/>
      <c r="AQ142" s="47"/>
      <c r="AR142" s="37"/>
      <c r="AS142" s="20"/>
      <c r="AT142" s="8"/>
      <c r="AU142" s="8"/>
      <c r="AV142" s="8"/>
      <c r="AW142" s="8"/>
      <c r="AX142" s="8"/>
      <c r="AY142" s="15"/>
      <c r="AZ142" s="33" t="e">
        <v>#NAME?</v>
      </c>
      <c r="BA142" s="20"/>
      <c r="BB142" s="8"/>
      <c r="BC142" s="8"/>
      <c r="BD142" s="8"/>
      <c r="BE142" s="8"/>
      <c r="BF142" s="47"/>
      <c r="BG142" s="64" t="e">
        <v>#NAME?</v>
      </c>
      <c r="BH142" s="298"/>
      <c r="BI142" s="298"/>
      <c r="BJ142" s="21"/>
      <c r="BK142" s="5"/>
      <c r="BL142" s="5"/>
      <c r="BM142" s="5"/>
      <c r="BN142" s="5"/>
      <c r="BO142" s="5"/>
      <c r="BP142" s="5"/>
      <c r="BQ142" s="5"/>
      <c r="BR142" s="298"/>
      <c r="BS142" s="5"/>
      <c r="BT142" s="5"/>
      <c r="BU142" s="5"/>
      <c r="BV142" s="5"/>
      <c r="BW142" s="5"/>
      <c r="BX142" s="5"/>
      <c r="BY142" s="5"/>
      <c r="BZ142" s="5"/>
      <c r="CA142" s="5"/>
      <c r="CB142" s="55"/>
      <c r="CC142" s="5"/>
      <c r="CD142" s="5"/>
      <c r="CE142" s="5"/>
      <c r="CF142" s="5"/>
      <c r="CG142" s="5"/>
      <c r="CH142" s="5"/>
      <c r="CI142" s="3"/>
    </row>
    <row r="143" spans="1:87" ht="12" customHeight="1">
      <c r="A143" s="217"/>
      <c r="B143" s="218"/>
      <c r="C143" s="13" t="s">
        <v>88</v>
      </c>
      <c r="D143" s="245">
        <v>38.769760900000001</v>
      </c>
      <c r="E143" s="246">
        <v>37.8985822</v>
      </c>
      <c r="F143" s="246">
        <v>38.230668100000003</v>
      </c>
      <c r="G143" s="246">
        <v>37.390124299999997</v>
      </c>
      <c r="H143" s="246">
        <v>37.718709099999998</v>
      </c>
      <c r="I143" s="246">
        <v>38.456484199999998</v>
      </c>
      <c r="J143" s="246">
        <v>42.460526700000003</v>
      </c>
      <c r="K143" s="246">
        <v>40.173665200000002</v>
      </c>
      <c r="L143" s="246">
        <v>39.2817796</v>
      </c>
      <c r="M143" s="246">
        <v>39.1850314</v>
      </c>
      <c r="N143" s="246">
        <v>39.720795000000003</v>
      </c>
      <c r="O143" s="246">
        <v>38.657275599999998</v>
      </c>
      <c r="P143" s="246">
        <v>38.749707700000002</v>
      </c>
      <c r="Q143" s="246">
        <v>39.324622300000001</v>
      </c>
      <c r="R143" s="5">
        <v>40.3103312</v>
      </c>
      <c r="S143" s="5">
        <v>40.549745899999998</v>
      </c>
      <c r="T143" s="5">
        <v>41.354955199999999</v>
      </c>
      <c r="U143" s="5">
        <v>40.334680300000002</v>
      </c>
      <c r="V143" s="5">
        <v>41.091169899999997</v>
      </c>
      <c r="W143" s="5">
        <v>40.1648985</v>
      </c>
      <c r="X143" s="5">
        <v>40.404634700000003</v>
      </c>
      <c r="Y143" s="5">
        <v>40.336944099999997</v>
      </c>
      <c r="Z143" s="225" t="e">
        <v>#NAME?</v>
      </c>
      <c r="AA143" s="21">
        <v>40.3103312</v>
      </c>
      <c r="AB143" s="5">
        <v>40.549745899999998</v>
      </c>
      <c r="AC143" s="5">
        <v>41.354955199999999</v>
      </c>
      <c r="AD143" s="5">
        <v>40.310757000000002</v>
      </c>
      <c r="AE143" s="5">
        <v>41.346634100000003</v>
      </c>
      <c r="AF143" s="5">
        <v>40.515486699999997</v>
      </c>
      <c r="AG143" s="5">
        <v>40.483168900000003</v>
      </c>
      <c r="AH143" s="16">
        <v>40.404444699999999</v>
      </c>
      <c r="AI143" s="34" t="e">
        <v>#NAME?</v>
      </c>
      <c r="AJ143" s="21"/>
      <c r="AK143" s="5"/>
      <c r="AL143" s="5"/>
      <c r="AM143" s="5"/>
      <c r="AN143" s="5"/>
      <c r="AO143" s="5"/>
      <c r="AP143" s="5"/>
      <c r="AQ143" s="48"/>
      <c r="AR143" s="34"/>
      <c r="AS143" s="21"/>
      <c r="AT143" s="5"/>
      <c r="AU143" s="5"/>
      <c r="AV143" s="5"/>
      <c r="AW143" s="5"/>
      <c r="AX143" s="5"/>
      <c r="AY143" s="16"/>
      <c r="AZ143" s="33" t="e">
        <v>#NAME?</v>
      </c>
      <c r="BA143" s="21"/>
      <c r="BB143" s="5"/>
      <c r="BC143" s="5"/>
      <c r="BD143" s="5"/>
      <c r="BE143" s="5"/>
      <c r="BF143" s="48"/>
      <c r="BG143" s="64" t="e">
        <v>#NAME?</v>
      </c>
      <c r="BH143" s="298"/>
      <c r="BI143" s="298"/>
      <c r="BJ143" s="21"/>
      <c r="BK143" s="5"/>
      <c r="BL143" s="5"/>
      <c r="BM143" s="5"/>
      <c r="BN143" s="5"/>
      <c r="BO143" s="5"/>
      <c r="BP143" s="5"/>
      <c r="BQ143" s="5"/>
      <c r="BR143" s="298"/>
      <c r="BS143" s="5"/>
      <c r="BT143" s="5"/>
      <c r="BU143" s="5"/>
      <c r="BV143" s="5"/>
      <c r="BW143" s="5"/>
      <c r="BX143" s="5"/>
      <c r="BY143" s="5"/>
      <c r="BZ143" s="5"/>
      <c r="CA143" s="5"/>
      <c r="CB143" s="55"/>
      <c r="CC143" s="5"/>
      <c r="CD143" s="5"/>
      <c r="CE143" s="5"/>
      <c r="CF143" s="5"/>
      <c r="CG143" s="5"/>
      <c r="CH143" s="5"/>
      <c r="CI143" s="3"/>
    </row>
    <row r="144" spans="1:87" ht="12" customHeight="1">
      <c r="A144" s="217"/>
      <c r="B144" s="218"/>
      <c r="C144" s="13" t="s">
        <v>89</v>
      </c>
      <c r="D144" s="245">
        <v>54.707279900000003</v>
      </c>
      <c r="E144" s="246">
        <v>55.006711699999997</v>
      </c>
      <c r="F144" s="246">
        <v>55.402123699999997</v>
      </c>
      <c r="G144" s="246">
        <v>54.574078800000002</v>
      </c>
      <c r="H144" s="246">
        <v>53.977977799999998</v>
      </c>
      <c r="I144" s="246">
        <v>53.1989242</v>
      </c>
      <c r="J144" s="246">
        <v>53.506209499999997</v>
      </c>
      <c r="K144" s="246">
        <v>55.0705478</v>
      </c>
      <c r="L144" s="246">
        <v>56.1965316</v>
      </c>
      <c r="M144" s="246">
        <v>54.816853500000001</v>
      </c>
      <c r="N144" s="246">
        <v>54.611883200000001</v>
      </c>
      <c r="O144" s="246">
        <v>53.584683599999998</v>
      </c>
      <c r="P144" s="246">
        <v>53.738162299999999</v>
      </c>
      <c r="Q144" s="246">
        <v>53.963000100000002</v>
      </c>
      <c r="R144" s="5">
        <v>54.373545499999999</v>
      </c>
      <c r="S144" s="5">
        <v>54.464480799999997</v>
      </c>
      <c r="T144" s="5">
        <v>54.584730999999998</v>
      </c>
      <c r="U144" s="5">
        <v>56.362140500000002</v>
      </c>
      <c r="V144" s="5">
        <v>53.306631899999999</v>
      </c>
      <c r="W144" s="5">
        <v>53.186941500000003</v>
      </c>
      <c r="X144" s="5">
        <v>52.879569400000001</v>
      </c>
      <c r="Y144" s="5">
        <v>51.778008100000001</v>
      </c>
      <c r="Z144" s="225" t="e">
        <v>#NAME?</v>
      </c>
      <c r="AA144" s="21">
        <v>54.772434199999999</v>
      </c>
      <c r="AB144" s="5">
        <v>54.822548300000001</v>
      </c>
      <c r="AC144" s="5">
        <v>55.471810099999999</v>
      </c>
      <c r="AD144" s="5">
        <v>57.435302700000001</v>
      </c>
      <c r="AE144" s="5">
        <v>53.940595799999997</v>
      </c>
      <c r="AF144" s="5">
        <v>53.849246200000003</v>
      </c>
      <c r="AG144" s="5">
        <v>51.919900699999999</v>
      </c>
      <c r="AH144" s="16">
        <v>51.320238799999998</v>
      </c>
      <c r="AI144" s="34" t="e">
        <v>#NAME?</v>
      </c>
      <c r="AJ144" s="21"/>
      <c r="AK144" s="5"/>
      <c r="AL144" s="5"/>
      <c r="AM144" s="5"/>
      <c r="AN144" s="5"/>
      <c r="AO144" s="5"/>
      <c r="AP144" s="5"/>
      <c r="AQ144" s="48"/>
      <c r="AR144" s="34"/>
      <c r="AS144" s="21"/>
      <c r="AT144" s="5"/>
      <c r="AU144" s="5"/>
      <c r="AV144" s="5"/>
      <c r="AW144" s="5"/>
      <c r="AX144" s="5"/>
      <c r="AY144" s="16"/>
      <c r="AZ144" s="33" t="e">
        <v>#NAME?</v>
      </c>
      <c r="BA144" s="21"/>
      <c r="BB144" s="5"/>
      <c r="BC144" s="5"/>
      <c r="BD144" s="5"/>
      <c r="BE144" s="5"/>
      <c r="BF144" s="48"/>
      <c r="BG144" s="64" t="e">
        <v>#NAME?</v>
      </c>
      <c r="BH144" s="298"/>
      <c r="BI144" s="298"/>
      <c r="BJ144" s="21"/>
      <c r="BK144" s="5"/>
      <c r="BL144" s="5"/>
      <c r="BM144" s="5"/>
      <c r="BN144" s="5"/>
      <c r="BO144" s="5"/>
      <c r="BP144" s="5"/>
      <c r="BQ144" s="5"/>
      <c r="BR144" s="298"/>
      <c r="BS144" s="5"/>
      <c r="BT144" s="5"/>
      <c r="BU144" s="5"/>
      <c r="BV144" s="5"/>
      <c r="BW144" s="5"/>
      <c r="BX144" s="5"/>
      <c r="BY144" s="5"/>
      <c r="BZ144" s="5"/>
      <c r="CA144" s="5"/>
      <c r="CB144" s="55"/>
      <c r="CC144" s="5"/>
      <c r="CD144" s="5"/>
      <c r="CE144" s="5"/>
      <c r="CF144" s="5"/>
      <c r="CG144" s="5"/>
      <c r="CH144" s="5"/>
      <c r="CI144" s="3"/>
    </row>
    <row r="145" spans="1:87" ht="12" customHeight="1">
      <c r="A145" s="217"/>
      <c r="B145" s="218"/>
      <c r="C145" s="59" t="s">
        <v>342</v>
      </c>
      <c r="D145" s="245"/>
      <c r="E145" s="246"/>
      <c r="F145" s="246"/>
      <c r="G145" s="246"/>
      <c r="H145" s="246">
        <v>43.273278500000004</v>
      </c>
      <c r="I145" s="246">
        <v>46.952823600000002</v>
      </c>
      <c r="J145" s="246">
        <v>45.223449299999999</v>
      </c>
      <c r="K145" s="246">
        <v>43.388323</v>
      </c>
      <c r="L145" s="246">
        <v>42.888926699999999</v>
      </c>
      <c r="M145" s="246">
        <v>43.028109299999997</v>
      </c>
      <c r="N145" s="246">
        <v>43.037400300000002</v>
      </c>
      <c r="O145" s="246">
        <v>42.665429899999999</v>
      </c>
      <c r="P145" s="246">
        <v>42.350708500000003</v>
      </c>
      <c r="Q145" s="246">
        <v>40.775889800000002</v>
      </c>
      <c r="R145" s="5">
        <v>40.3977182</v>
      </c>
      <c r="S145" s="5">
        <v>42.053903800000001</v>
      </c>
      <c r="T145" s="5">
        <v>42.422674800000003</v>
      </c>
      <c r="U145" s="5">
        <v>42.982212199999999</v>
      </c>
      <c r="V145" s="5">
        <v>44.930136500000003</v>
      </c>
      <c r="W145" s="5">
        <v>46.262314600000003</v>
      </c>
      <c r="X145" s="5">
        <v>46.021898899999997</v>
      </c>
      <c r="Y145" s="5">
        <v>45.837880699999999</v>
      </c>
      <c r="Z145" s="225" t="e">
        <v>#NAME?</v>
      </c>
      <c r="AA145" s="21">
        <v>40.981487000000001</v>
      </c>
      <c r="AB145" s="5">
        <v>41.788845100000003</v>
      </c>
      <c r="AC145" s="5">
        <v>43.024129000000002</v>
      </c>
      <c r="AD145" s="5">
        <v>42.921470399999997</v>
      </c>
      <c r="AE145" s="5">
        <v>43.588557000000002</v>
      </c>
      <c r="AF145" s="5">
        <v>44.210794399999997</v>
      </c>
      <c r="AG145" s="5">
        <v>44.270225400000001</v>
      </c>
      <c r="AH145" s="16">
        <v>44.332507399999997</v>
      </c>
      <c r="AI145" s="34" t="e">
        <v>#NAME?</v>
      </c>
      <c r="AJ145" s="21"/>
      <c r="AK145" s="5"/>
      <c r="AL145" s="5"/>
      <c r="AM145" s="5"/>
      <c r="AN145" s="5"/>
      <c r="AO145" s="5"/>
      <c r="AP145" s="5"/>
      <c r="AQ145" s="48"/>
      <c r="AR145" s="34"/>
      <c r="AS145" s="21"/>
      <c r="AT145" s="5"/>
      <c r="AU145" s="5"/>
      <c r="AV145" s="5"/>
      <c r="AW145" s="5"/>
      <c r="AX145" s="5"/>
      <c r="AY145" s="16"/>
      <c r="AZ145" s="33" t="e">
        <v>#NAME?</v>
      </c>
      <c r="BA145" s="21"/>
      <c r="BB145" s="5"/>
      <c r="BC145" s="5"/>
      <c r="BD145" s="5"/>
      <c r="BE145" s="5"/>
      <c r="BF145" s="48"/>
      <c r="BG145" s="64" t="e">
        <v>#NAME?</v>
      </c>
      <c r="BH145" s="298"/>
      <c r="BI145" s="298"/>
      <c r="BJ145" s="21"/>
      <c r="BK145" s="5"/>
      <c r="BL145" s="5"/>
      <c r="BM145" s="5"/>
      <c r="BN145" s="5"/>
      <c r="BO145" s="5"/>
      <c r="BP145" s="5"/>
      <c r="BQ145" s="5"/>
      <c r="BR145" s="298"/>
      <c r="BS145" s="5"/>
      <c r="BT145" s="5"/>
      <c r="BU145" s="5"/>
      <c r="BV145" s="5"/>
      <c r="BW145" s="5"/>
      <c r="BX145" s="5"/>
      <c r="BY145" s="5"/>
      <c r="BZ145" s="5"/>
      <c r="CA145" s="5"/>
      <c r="CB145" s="55"/>
      <c r="CC145" s="5"/>
      <c r="CD145" s="5"/>
      <c r="CE145" s="5"/>
      <c r="CF145" s="5"/>
      <c r="CG145" s="5"/>
      <c r="CH145" s="5"/>
      <c r="CI145" s="3"/>
    </row>
    <row r="146" spans="1:87" ht="12" customHeight="1">
      <c r="A146" s="217"/>
      <c r="B146" s="218"/>
      <c r="C146" s="13" t="s">
        <v>93</v>
      </c>
      <c r="D146" s="245">
        <v>43.904726400000001</v>
      </c>
      <c r="E146" s="246">
        <v>43.1830882</v>
      </c>
      <c r="F146" s="246">
        <v>43.481214700000002</v>
      </c>
      <c r="G146" s="246">
        <v>44.0818455</v>
      </c>
      <c r="H146" s="246">
        <v>43.084365200000001</v>
      </c>
      <c r="I146" s="246">
        <v>42.002920699999997</v>
      </c>
      <c r="J146" s="246">
        <v>41.870909300000001</v>
      </c>
      <c r="K146" s="246">
        <v>42.142368599999998</v>
      </c>
      <c r="L146" s="246">
        <v>41.575939200000001</v>
      </c>
      <c r="M146" s="246">
        <v>42.154347700000002</v>
      </c>
      <c r="N146" s="246">
        <v>44.804860300000001</v>
      </c>
      <c r="O146" s="246">
        <v>44.898522200000002</v>
      </c>
      <c r="P146" s="246">
        <v>45.823593000000002</v>
      </c>
      <c r="Q146" s="246">
        <v>44.763461900000003</v>
      </c>
      <c r="R146" s="5">
        <v>44.033797200000002</v>
      </c>
      <c r="S146" s="5">
        <v>46.0705831</v>
      </c>
      <c r="T146" s="5">
        <v>46.6789469</v>
      </c>
      <c r="U146" s="5">
        <v>46.775615199999997</v>
      </c>
      <c r="V146" s="5">
        <v>48.201177299999998</v>
      </c>
      <c r="W146" s="5">
        <v>44.869213600000002</v>
      </c>
      <c r="X146" s="5">
        <v>44.544014099999998</v>
      </c>
      <c r="Y146" s="5">
        <v>44.698645499999998</v>
      </c>
      <c r="Z146" s="225" t="e">
        <v>#NAME?</v>
      </c>
      <c r="AA146" s="21">
        <v>44.230945599999998</v>
      </c>
      <c r="AB146" s="5">
        <v>46.2448166</v>
      </c>
      <c r="AC146" s="5">
        <v>46.779874300000003</v>
      </c>
      <c r="AD146" s="5">
        <v>46.940480000000001</v>
      </c>
      <c r="AE146" s="5">
        <v>48.459540500000003</v>
      </c>
      <c r="AF146" s="5">
        <v>46.429619899999999</v>
      </c>
      <c r="AG146" s="5">
        <v>47.048789399999997</v>
      </c>
      <c r="AH146" s="16">
        <v>46.766607</v>
      </c>
      <c r="AI146" s="34" t="e">
        <v>#NAME?</v>
      </c>
      <c r="AJ146" s="21"/>
      <c r="AK146" s="5"/>
      <c r="AL146" s="5"/>
      <c r="AM146" s="5"/>
      <c r="AN146" s="5"/>
      <c r="AO146" s="5"/>
      <c r="AP146" s="5"/>
      <c r="AQ146" s="48"/>
      <c r="AR146" s="34"/>
      <c r="AS146" s="21"/>
      <c r="AT146" s="5"/>
      <c r="AU146" s="5"/>
      <c r="AV146" s="5"/>
      <c r="AW146" s="5"/>
      <c r="AX146" s="5"/>
      <c r="AY146" s="16"/>
      <c r="AZ146" s="33" t="e">
        <v>#NAME?</v>
      </c>
      <c r="BA146" s="21"/>
      <c r="BB146" s="5"/>
      <c r="BC146" s="5"/>
      <c r="BD146" s="5"/>
      <c r="BE146" s="5"/>
      <c r="BF146" s="48"/>
      <c r="BG146" s="64" t="e">
        <v>#NAME?</v>
      </c>
      <c r="BH146" s="298"/>
      <c r="BI146" s="298"/>
      <c r="BJ146" s="21"/>
      <c r="BK146" s="5"/>
      <c r="BL146" s="5"/>
      <c r="BM146" s="5"/>
      <c r="BN146" s="5"/>
      <c r="BO146" s="5"/>
      <c r="BP146" s="5"/>
      <c r="BQ146" s="5"/>
      <c r="BR146" s="298"/>
      <c r="BS146" s="5"/>
      <c r="BT146" s="5"/>
      <c r="BU146" s="5"/>
      <c r="BV146" s="5"/>
      <c r="BW146" s="5"/>
      <c r="BX146" s="5"/>
      <c r="BY146" s="5"/>
      <c r="BZ146" s="5"/>
      <c r="CA146" s="5"/>
      <c r="CB146" s="55"/>
      <c r="CC146" s="5"/>
      <c r="CD146" s="5"/>
      <c r="CE146" s="5"/>
      <c r="CF146" s="5"/>
      <c r="CG146" s="5"/>
      <c r="CH146" s="5"/>
      <c r="CI146" s="3"/>
    </row>
    <row r="147" spans="1:87" ht="12" customHeight="1">
      <c r="A147" s="217"/>
      <c r="B147" s="218"/>
      <c r="C147" s="13" t="s">
        <v>94</v>
      </c>
      <c r="D147" s="245">
        <v>42.516888799999997</v>
      </c>
      <c r="E147" s="246">
        <v>40.970912599999998</v>
      </c>
      <c r="F147" s="246">
        <v>41.142781599999999</v>
      </c>
      <c r="G147" s="246">
        <v>39.100734600000003</v>
      </c>
      <c r="H147" s="246">
        <v>40.263854600000002</v>
      </c>
      <c r="I147" s="246">
        <v>40.5558975</v>
      </c>
      <c r="J147" s="246">
        <v>39.714751800000002</v>
      </c>
      <c r="K147" s="246">
        <v>38.546205899999997</v>
      </c>
      <c r="L147" s="246">
        <v>40.433179099999997</v>
      </c>
      <c r="M147" s="246">
        <v>41.1055463</v>
      </c>
      <c r="N147" s="246">
        <v>41.355417000000003</v>
      </c>
      <c r="O147" s="246">
        <v>40.695017100000001</v>
      </c>
      <c r="P147" s="246">
        <v>37.789679100000001</v>
      </c>
      <c r="Q147" s="246">
        <v>38.465354499999997</v>
      </c>
      <c r="R147" s="5">
        <v>39.052503700000003</v>
      </c>
      <c r="S147" s="5">
        <v>39.147674799999997</v>
      </c>
      <c r="T147" s="5">
        <v>38.481859100000001</v>
      </c>
      <c r="U147" s="5">
        <v>38.636495400000001</v>
      </c>
      <c r="V147" s="5">
        <v>38.919646200000003</v>
      </c>
      <c r="W147" s="5">
        <v>38.783933900000001</v>
      </c>
      <c r="X147" s="5">
        <v>39.5555679</v>
      </c>
      <c r="Y147" s="5">
        <v>40.300477700000002</v>
      </c>
      <c r="Z147" s="225" t="e">
        <v>#NAME?</v>
      </c>
      <c r="AA147" s="21">
        <v>38.950915000000002</v>
      </c>
      <c r="AB147" s="5">
        <v>39.049044100000003</v>
      </c>
      <c r="AC147" s="5">
        <v>38.380787099999999</v>
      </c>
      <c r="AD147" s="5">
        <v>38.679167999999997</v>
      </c>
      <c r="AE147" s="5">
        <v>38.943759200000002</v>
      </c>
      <c r="AF147" s="5">
        <v>39.131018699999998</v>
      </c>
      <c r="AG147" s="5">
        <v>39.472679599999999</v>
      </c>
      <c r="AH147" s="16">
        <v>39.796040599999998</v>
      </c>
      <c r="AI147" s="34" t="e">
        <v>#NAME?</v>
      </c>
      <c r="AJ147" s="21"/>
      <c r="AK147" s="5"/>
      <c r="AL147" s="5"/>
      <c r="AM147" s="5"/>
      <c r="AN147" s="5"/>
      <c r="AO147" s="5"/>
      <c r="AP147" s="5"/>
      <c r="AQ147" s="48"/>
      <c r="AR147" s="34"/>
      <c r="AS147" s="21"/>
      <c r="AT147" s="5"/>
      <c r="AU147" s="5"/>
      <c r="AV147" s="5"/>
      <c r="AW147" s="5"/>
      <c r="AX147" s="5"/>
      <c r="AY147" s="16"/>
      <c r="AZ147" s="33" t="e">
        <v>#NAME?</v>
      </c>
      <c r="BA147" s="21"/>
      <c r="BB147" s="5"/>
      <c r="BC147" s="5"/>
      <c r="BD147" s="5"/>
      <c r="BE147" s="5"/>
      <c r="BF147" s="48"/>
      <c r="BG147" s="64" t="e">
        <v>#NAME?</v>
      </c>
      <c r="BH147" s="298"/>
      <c r="BI147" s="298"/>
      <c r="BJ147" s="21"/>
      <c r="BK147" s="5"/>
      <c r="BL147" s="5"/>
      <c r="BM147" s="5"/>
      <c r="BN147" s="5"/>
      <c r="BO147" s="5"/>
      <c r="BP147" s="5"/>
      <c r="BQ147" s="5"/>
      <c r="BR147" s="298"/>
      <c r="BS147" s="5"/>
      <c r="BT147" s="5"/>
      <c r="BU147" s="5"/>
      <c r="BV147" s="5"/>
      <c r="BW147" s="5"/>
      <c r="BX147" s="5"/>
      <c r="BY147" s="5"/>
      <c r="BZ147" s="5"/>
      <c r="CA147" s="5"/>
      <c r="CB147" s="55"/>
      <c r="CC147" s="5"/>
      <c r="CD147" s="5"/>
      <c r="CE147" s="5"/>
      <c r="CF147" s="5"/>
      <c r="CG147" s="5"/>
      <c r="CH147" s="5"/>
      <c r="CI147" s="3"/>
    </row>
    <row r="148" spans="1:87" ht="12" customHeight="1">
      <c r="A148" s="217"/>
      <c r="B148" s="218"/>
      <c r="C148" s="13" t="s">
        <v>95</v>
      </c>
      <c r="D148" s="245">
        <v>29.993654899999999</v>
      </c>
      <c r="E148" s="246">
        <v>32.367900499999998</v>
      </c>
      <c r="F148" s="246">
        <v>34.609242299999998</v>
      </c>
      <c r="G148" s="246">
        <v>33.769054099999998</v>
      </c>
      <c r="H148" s="246">
        <v>32.617268000000003</v>
      </c>
      <c r="I148" s="246">
        <v>32.875974599999999</v>
      </c>
      <c r="J148" s="246">
        <v>31.7437869</v>
      </c>
      <c r="K148" s="246">
        <v>32.156249899999999</v>
      </c>
      <c r="L148" s="246">
        <v>32.264548599999998</v>
      </c>
      <c r="M148" s="246">
        <v>33.0804258</v>
      </c>
      <c r="N148" s="246">
        <v>34.469169800000003</v>
      </c>
      <c r="O148" s="246">
        <v>32.387169399999998</v>
      </c>
      <c r="P148" s="246">
        <v>30.5403126</v>
      </c>
      <c r="Q148" s="246">
        <v>32.954126799999997</v>
      </c>
      <c r="R148" s="5">
        <v>33.901823</v>
      </c>
      <c r="S148" s="5">
        <v>33.567748899999998</v>
      </c>
      <c r="T148" s="5">
        <v>33.239831500000001</v>
      </c>
      <c r="U148" s="5">
        <v>33.6179378</v>
      </c>
      <c r="V148" s="5">
        <v>34.970143499999999</v>
      </c>
      <c r="W148" s="5">
        <v>31.647759600000001</v>
      </c>
      <c r="X148" s="5">
        <v>30.460213100000001</v>
      </c>
      <c r="Y148" s="5">
        <v>30.936604899999999</v>
      </c>
      <c r="Z148" s="225" t="e">
        <v>#NAME?</v>
      </c>
      <c r="AA148" s="21">
        <v>33.718022300000001</v>
      </c>
      <c r="AB148" s="5">
        <v>33.5681352</v>
      </c>
      <c r="AC148" s="5">
        <v>33.286297400000002</v>
      </c>
      <c r="AD148" s="5">
        <v>33.578470299999999</v>
      </c>
      <c r="AE148" s="5">
        <v>34.9034549</v>
      </c>
      <c r="AF148" s="5">
        <v>31.638375199999999</v>
      </c>
      <c r="AG148" s="5">
        <v>31.496064400000002</v>
      </c>
      <c r="AH148" s="16">
        <v>31.899475200000001</v>
      </c>
      <c r="AI148" s="34" t="e">
        <v>#NAME?</v>
      </c>
      <c r="AJ148" s="21"/>
      <c r="AK148" s="5"/>
      <c r="AL148" s="5"/>
      <c r="AM148" s="5"/>
      <c r="AN148" s="5"/>
      <c r="AO148" s="5"/>
      <c r="AP148" s="5"/>
      <c r="AQ148" s="48"/>
      <c r="AR148" s="34"/>
      <c r="AS148" s="21"/>
      <c r="AT148" s="5"/>
      <c r="AU148" s="5"/>
      <c r="AV148" s="5"/>
      <c r="AW148" s="5"/>
      <c r="AX148" s="5"/>
      <c r="AY148" s="16"/>
      <c r="AZ148" s="33" t="e">
        <v>#NAME?</v>
      </c>
      <c r="BA148" s="21"/>
      <c r="BB148" s="5"/>
      <c r="BC148" s="5"/>
      <c r="BD148" s="5"/>
      <c r="BE148" s="5"/>
      <c r="BF148" s="48"/>
      <c r="BG148" s="64" t="e">
        <v>#NAME?</v>
      </c>
      <c r="BH148" s="298"/>
      <c r="BI148" s="298"/>
      <c r="BJ148" s="21"/>
      <c r="BK148" s="5"/>
      <c r="BL148" s="5"/>
      <c r="BM148" s="5"/>
      <c r="BN148" s="5"/>
      <c r="BO148" s="5"/>
      <c r="BP148" s="5"/>
      <c r="BQ148" s="5"/>
      <c r="BR148" s="298"/>
      <c r="BS148" s="5"/>
      <c r="BT148" s="5"/>
      <c r="BU148" s="5"/>
      <c r="BV148" s="5"/>
      <c r="BW148" s="5"/>
      <c r="BX148" s="5"/>
      <c r="BY148" s="5"/>
      <c r="BZ148" s="5"/>
      <c r="CA148" s="5"/>
      <c r="CB148" s="55"/>
      <c r="CC148" s="5"/>
      <c r="CD148" s="5"/>
      <c r="CE148" s="5"/>
      <c r="CF148" s="5"/>
      <c r="CG148" s="5"/>
      <c r="CH148" s="5"/>
      <c r="CI148" s="3"/>
    </row>
    <row r="149" spans="1:87" ht="12" customHeight="1">
      <c r="A149" s="217"/>
      <c r="B149" s="218"/>
      <c r="C149" s="13" t="s">
        <v>96</v>
      </c>
      <c r="D149" s="245">
        <v>57.702991300000001</v>
      </c>
      <c r="E149" s="246">
        <v>57.859150999999997</v>
      </c>
      <c r="F149" s="246">
        <v>57.071641</v>
      </c>
      <c r="G149" s="246">
        <v>56.582287200000003</v>
      </c>
      <c r="H149" s="246">
        <v>54.199255100000002</v>
      </c>
      <c r="I149" s="246">
        <v>52.485878700000001</v>
      </c>
      <c r="J149" s="246">
        <v>52.761586999999999</v>
      </c>
      <c r="K149" s="246">
        <v>52.791882000000001</v>
      </c>
      <c r="L149" s="246">
        <v>54.201280099999998</v>
      </c>
      <c r="M149" s="246">
        <v>53.241009200000001</v>
      </c>
      <c r="N149" s="246">
        <v>52.690539100000002</v>
      </c>
      <c r="O149" s="246">
        <v>51.967809600000002</v>
      </c>
      <c r="P149" s="246">
        <v>52.029263100000001</v>
      </c>
      <c r="Q149" s="246">
        <v>50.780115000000002</v>
      </c>
      <c r="R149" s="5">
        <v>50.106643499999997</v>
      </c>
      <c r="S149" s="5">
        <v>50.375162799999998</v>
      </c>
      <c r="T149" s="5">
        <v>50.641010199999997</v>
      </c>
      <c r="U149" s="5">
        <v>49.566708300000002</v>
      </c>
      <c r="V149" s="5">
        <v>49.814279499999998</v>
      </c>
      <c r="W149" s="5">
        <v>50.622275399999999</v>
      </c>
      <c r="X149" s="5">
        <v>50.3394397</v>
      </c>
      <c r="Y149" s="5">
        <v>49.652329299999998</v>
      </c>
      <c r="Z149" s="225" t="e">
        <v>#NAME?</v>
      </c>
      <c r="AA149" s="21">
        <v>50.459213599999998</v>
      </c>
      <c r="AB149" s="5">
        <v>50.758032999999998</v>
      </c>
      <c r="AC149" s="5">
        <v>51.023963700000003</v>
      </c>
      <c r="AD149" s="5">
        <v>49.953769999999999</v>
      </c>
      <c r="AE149" s="5">
        <v>50.453545499999997</v>
      </c>
      <c r="AF149" s="5">
        <v>49.8406369</v>
      </c>
      <c r="AG149" s="5">
        <v>49.858656099999997</v>
      </c>
      <c r="AH149" s="16">
        <v>49.769142899999999</v>
      </c>
      <c r="AI149" s="34" t="e">
        <v>#NAME?</v>
      </c>
      <c r="AJ149" s="21"/>
      <c r="AK149" s="5"/>
      <c r="AL149" s="5"/>
      <c r="AM149" s="5"/>
      <c r="AN149" s="5"/>
      <c r="AO149" s="5"/>
      <c r="AP149" s="5"/>
      <c r="AQ149" s="48"/>
      <c r="AR149" s="34"/>
      <c r="AS149" s="21"/>
      <c r="AT149" s="5"/>
      <c r="AU149" s="5"/>
      <c r="AV149" s="5"/>
      <c r="AW149" s="5"/>
      <c r="AX149" s="5"/>
      <c r="AY149" s="16"/>
      <c r="AZ149" s="33" t="e">
        <v>#NAME?</v>
      </c>
      <c r="BA149" s="21"/>
      <c r="BB149" s="5"/>
      <c r="BC149" s="5"/>
      <c r="BD149" s="5"/>
      <c r="BE149" s="5"/>
      <c r="BF149" s="48"/>
      <c r="BG149" s="64" t="e">
        <v>#NAME?</v>
      </c>
      <c r="BH149" s="298"/>
      <c r="BI149" s="298"/>
      <c r="BJ149" s="21"/>
      <c r="BK149" s="5"/>
      <c r="BL149" s="5"/>
      <c r="BM149" s="5"/>
      <c r="BN149" s="5"/>
      <c r="BO149" s="5"/>
      <c r="BP149" s="5"/>
      <c r="BQ149" s="5"/>
      <c r="BR149" s="298"/>
      <c r="BS149" s="5"/>
      <c r="BT149" s="5"/>
      <c r="BU149" s="5"/>
      <c r="BV149" s="5"/>
      <c r="BW149" s="5"/>
      <c r="BX149" s="5"/>
      <c r="BY149" s="5"/>
      <c r="BZ149" s="5"/>
      <c r="CA149" s="5"/>
      <c r="CB149" s="55"/>
      <c r="CC149" s="5"/>
      <c r="CD149" s="5"/>
      <c r="CE149" s="5"/>
      <c r="CF149" s="5"/>
      <c r="CG149" s="5"/>
      <c r="CH149" s="5"/>
      <c r="CI149" s="3"/>
    </row>
    <row r="150" spans="1:87" ht="12" customHeight="1">
      <c r="A150" s="217"/>
      <c r="B150" s="218"/>
      <c r="C150" s="14" t="s">
        <v>97</v>
      </c>
      <c r="D150" s="245">
        <v>33.723979900000003</v>
      </c>
      <c r="E150" s="246">
        <v>35.242734200000001</v>
      </c>
      <c r="F150" s="246">
        <v>36.007972600000002</v>
      </c>
      <c r="G150" s="246">
        <v>36.812192500000002</v>
      </c>
      <c r="H150" s="246">
        <v>36.857757399999997</v>
      </c>
      <c r="I150" s="246">
        <v>35.792223300000003</v>
      </c>
      <c r="J150" s="246">
        <v>35.743846499999997</v>
      </c>
      <c r="K150" s="246">
        <v>37.0475791</v>
      </c>
      <c r="L150" s="246">
        <v>38.206891900000002</v>
      </c>
      <c r="M150" s="246">
        <v>38.060521999999999</v>
      </c>
      <c r="N150" s="246">
        <v>38.389654800000002</v>
      </c>
      <c r="O150" s="246">
        <v>39.434786199999998</v>
      </c>
      <c r="P150" s="246">
        <v>37.402519499999997</v>
      </c>
      <c r="Q150" s="246">
        <v>38.375519099999998</v>
      </c>
      <c r="R150" s="5">
        <v>38.719204499999996</v>
      </c>
      <c r="S150" s="5">
        <v>37.829191899999998</v>
      </c>
      <c r="T150" s="5">
        <v>38.774782399999999</v>
      </c>
      <c r="U150" s="5">
        <v>37.738954900000003</v>
      </c>
      <c r="V150" s="5">
        <v>38.128813100000002</v>
      </c>
      <c r="W150" s="5">
        <v>38.556703400000004</v>
      </c>
      <c r="X150" s="5">
        <v>39.131435500000002</v>
      </c>
      <c r="Y150" s="5">
        <v>38.684485500000001</v>
      </c>
      <c r="Z150" s="226" t="e">
        <v>#NAME?</v>
      </c>
      <c r="AA150" s="22">
        <v>38.822458599999997</v>
      </c>
      <c r="AB150" s="9">
        <v>38.0653881</v>
      </c>
      <c r="AC150" s="9">
        <v>39.020604599999999</v>
      </c>
      <c r="AD150" s="9">
        <v>37.951966599999999</v>
      </c>
      <c r="AE150" s="9">
        <v>38.513374499999998</v>
      </c>
      <c r="AF150" s="9">
        <v>39.196033200000002</v>
      </c>
      <c r="AG150" s="9">
        <v>39.312654199999997</v>
      </c>
      <c r="AH150" s="17">
        <v>39.038818800000001</v>
      </c>
      <c r="AI150" s="35" t="e">
        <v>#NAME?</v>
      </c>
      <c r="AJ150" s="22"/>
      <c r="AK150" s="9"/>
      <c r="AL150" s="9"/>
      <c r="AM150" s="9"/>
      <c r="AN150" s="9"/>
      <c r="AO150" s="9"/>
      <c r="AP150" s="9"/>
      <c r="AQ150" s="49"/>
      <c r="AR150" s="35"/>
      <c r="AS150" s="22"/>
      <c r="AT150" s="9"/>
      <c r="AU150" s="9"/>
      <c r="AV150" s="9"/>
      <c r="AW150" s="9"/>
      <c r="AX150" s="9"/>
      <c r="AY150" s="17"/>
      <c r="AZ150" s="33" t="e">
        <v>#NAME?</v>
      </c>
      <c r="BA150" s="22"/>
      <c r="BB150" s="9"/>
      <c r="BC150" s="9"/>
      <c r="BD150" s="9"/>
      <c r="BE150" s="9"/>
      <c r="BF150" s="49"/>
      <c r="BG150" s="64" t="e">
        <v>#NAME?</v>
      </c>
      <c r="BH150" s="298"/>
      <c r="BI150" s="298"/>
      <c r="BJ150" s="21"/>
      <c r="BK150" s="5"/>
      <c r="BL150" s="5"/>
      <c r="BM150" s="5"/>
      <c r="BN150" s="5"/>
      <c r="BO150" s="5"/>
      <c r="BP150" s="5"/>
      <c r="BQ150" s="5"/>
      <c r="BR150" s="298"/>
      <c r="BS150" s="5"/>
      <c r="BT150" s="5"/>
      <c r="BU150" s="5"/>
      <c r="BV150" s="5"/>
      <c r="BW150" s="5"/>
      <c r="BX150" s="5"/>
      <c r="BY150" s="5"/>
      <c r="BZ150" s="5"/>
      <c r="CA150" s="5"/>
      <c r="CB150" s="55"/>
      <c r="CC150" s="5"/>
      <c r="CD150" s="5"/>
      <c r="CE150" s="5"/>
      <c r="CF150" s="5"/>
      <c r="CG150" s="5"/>
      <c r="CH150" s="5"/>
      <c r="CI150" s="3"/>
    </row>
    <row r="151" spans="1:87" ht="12" customHeight="1">
      <c r="A151" s="217"/>
      <c r="B151" s="218"/>
      <c r="C151" s="11" t="s">
        <v>98</v>
      </c>
      <c r="D151" s="285"/>
      <c r="E151" s="288"/>
      <c r="F151" s="288"/>
      <c r="G151" s="288"/>
      <c r="H151" s="288">
        <v>43.512745500000001</v>
      </c>
      <c r="I151" s="288">
        <v>42.936100000000003</v>
      </c>
      <c r="J151" s="288">
        <v>42.971923799999999</v>
      </c>
      <c r="K151" s="288">
        <v>42.9034665</v>
      </c>
      <c r="L151" s="288">
        <v>43.323995400000001</v>
      </c>
      <c r="M151" s="288">
        <v>43.609774199999997</v>
      </c>
      <c r="N151" s="288">
        <v>43.760655700000001</v>
      </c>
      <c r="O151" s="288">
        <v>43.7314395</v>
      </c>
      <c r="P151" s="288">
        <v>43.445505300000001</v>
      </c>
      <c r="Q151" s="288">
        <v>43.4965604</v>
      </c>
      <c r="R151" s="208">
        <v>44.024614300000003</v>
      </c>
      <c r="S151" s="208">
        <v>44.6771806</v>
      </c>
      <c r="T151" s="208">
        <v>45.3442626</v>
      </c>
      <c r="U151" s="208">
        <v>45.044433900000001</v>
      </c>
      <c r="V151" s="208">
        <v>44.656506</v>
      </c>
      <c r="W151" s="208">
        <v>44.6884972</v>
      </c>
      <c r="X151" s="208">
        <v>44.857926599999999</v>
      </c>
      <c r="Y151" s="208">
        <v>44.5837468</v>
      </c>
      <c r="Z151" s="227" t="e">
        <v>#NAME?</v>
      </c>
      <c r="AA151" s="23">
        <v>44.011665200000003</v>
      </c>
      <c r="AB151" s="10">
        <v>44.704082999999997</v>
      </c>
      <c r="AC151" s="10">
        <v>45.375894600000002</v>
      </c>
      <c r="AD151" s="10">
        <v>45.155900000000003</v>
      </c>
      <c r="AE151" s="10">
        <v>44.912460699999997</v>
      </c>
      <c r="AF151" s="10">
        <v>44.885772199999998</v>
      </c>
      <c r="AG151" s="10">
        <v>44.883386199999997</v>
      </c>
      <c r="AH151" s="18">
        <v>44.705630200000002</v>
      </c>
      <c r="AI151" s="36" t="e">
        <v>#NAME?</v>
      </c>
      <c r="AJ151" s="23"/>
      <c r="AK151" s="10"/>
      <c r="AL151" s="10"/>
      <c r="AM151" s="10"/>
      <c r="AN151" s="10"/>
      <c r="AO151" s="10"/>
      <c r="AP151" s="10"/>
      <c r="AQ151" s="50"/>
      <c r="AR151" s="36"/>
      <c r="AS151" s="23"/>
      <c r="AT151" s="10"/>
      <c r="AU151" s="10"/>
      <c r="AV151" s="10"/>
      <c r="AW151" s="10"/>
      <c r="AX151" s="10"/>
      <c r="AY151" s="18"/>
      <c r="AZ151" s="207" t="s">
        <v>86</v>
      </c>
      <c r="BA151" s="10" t="s">
        <v>86</v>
      </c>
      <c r="BB151" s="10" t="s">
        <v>86</v>
      </c>
      <c r="BC151" s="10" t="s">
        <v>86</v>
      </c>
      <c r="BD151" s="10" t="s">
        <v>86</v>
      </c>
      <c r="BE151" s="10" t="s">
        <v>86</v>
      </c>
      <c r="BF151" s="50" t="s">
        <v>86</v>
      </c>
      <c r="BG151" s="64" t="e">
        <v>#NAME?</v>
      </c>
      <c r="BH151" s="298"/>
      <c r="BI151" s="298"/>
      <c r="BJ151" s="21"/>
      <c r="BK151" s="5"/>
      <c r="BL151" s="5"/>
      <c r="BM151" s="5"/>
      <c r="BN151" s="5"/>
      <c r="BO151" s="5"/>
      <c r="BP151" s="5"/>
      <c r="BQ151" s="5"/>
      <c r="BR151" s="298"/>
      <c r="BS151" s="5"/>
      <c r="BT151" s="5"/>
      <c r="BU151" s="5"/>
      <c r="BV151" s="5"/>
      <c r="BW151" s="5"/>
      <c r="BX151" s="5"/>
      <c r="BY151" s="5"/>
      <c r="BZ151" s="5"/>
      <c r="CA151" s="5"/>
      <c r="CB151" s="55"/>
      <c r="CC151" s="5"/>
      <c r="CD151" s="5"/>
      <c r="CE151" s="5"/>
      <c r="CF151" s="5"/>
      <c r="CG151" s="5"/>
      <c r="CH151" s="5"/>
      <c r="CI151" s="3"/>
    </row>
    <row r="152" spans="1:87" ht="12" customHeight="1">
      <c r="A152" s="217"/>
      <c r="B152" s="218"/>
      <c r="C152" s="29" t="s">
        <v>68</v>
      </c>
      <c r="D152" s="245"/>
      <c r="E152" s="246"/>
      <c r="F152" s="246"/>
      <c r="G152" s="246"/>
      <c r="H152" s="246"/>
      <c r="I152" s="246"/>
      <c r="J152" s="246"/>
      <c r="K152" s="246"/>
      <c r="L152" s="246">
        <v>31.106353200000001</v>
      </c>
      <c r="M152" s="246">
        <v>32.038205300000001</v>
      </c>
      <c r="N152" s="246">
        <v>32.240625199999997</v>
      </c>
      <c r="O152" s="246">
        <v>31.950352200000001</v>
      </c>
      <c r="P152" s="246">
        <v>30.9164639</v>
      </c>
      <c r="Q152" s="246">
        <v>30.5892889</v>
      </c>
      <c r="R152" s="5">
        <v>31.550044400000001</v>
      </c>
      <c r="S152" s="5">
        <v>32.311359400000001</v>
      </c>
      <c r="T152" s="5">
        <v>33.120385800000001</v>
      </c>
      <c r="U152" s="5">
        <v>34.820131699999997</v>
      </c>
      <c r="V152" s="5">
        <v>35.730220600000003</v>
      </c>
      <c r="W152" s="5">
        <v>35.673049300000002</v>
      </c>
      <c r="X152" s="5">
        <v>35.416234899999999</v>
      </c>
      <c r="Y152" s="5">
        <v>35.313415800000001</v>
      </c>
      <c r="Z152" s="289" t="e">
        <v>#NAME?</v>
      </c>
      <c r="AA152" s="21">
        <v>33.032683599999999</v>
      </c>
      <c r="AB152" s="5">
        <v>33.100043599999999</v>
      </c>
      <c r="AC152" s="5">
        <v>34.793732300000002</v>
      </c>
      <c r="AD152" s="5">
        <v>35.847797100000001</v>
      </c>
      <c r="AE152" s="5">
        <v>36.090526300000001</v>
      </c>
      <c r="AF152" s="5">
        <v>36.348035899999999</v>
      </c>
      <c r="AG152" s="5">
        <v>36.586252600000002</v>
      </c>
      <c r="AH152" s="16">
        <v>36.586081</v>
      </c>
      <c r="AI152" s="219" t="s">
        <v>86</v>
      </c>
      <c r="AJ152" s="21" t="s">
        <v>86</v>
      </c>
      <c r="AK152" s="5" t="s">
        <v>86</v>
      </c>
      <c r="AL152" s="5" t="s">
        <v>86</v>
      </c>
      <c r="AM152" s="5" t="s">
        <v>86</v>
      </c>
      <c r="AN152" s="5" t="s">
        <v>86</v>
      </c>
      <c r="AO152" s="5" t="s">
        <v>86</v>
      </c>
      <c r="AP152" s="5" t="s">
        <v>86</v>
      </c>
      <c r="AQ152" s="5" t="s">
        <v>86</v>
      </c>
      <c r="AR152" s="219" t="s">
        <v>86</v>
      </c>
      <c r="AS152" s="21" t="s">
        <v>86</v>
      </c>
      <c r="AT152" s="5" t="s">
        <v>86</v>
      </c>
      <c r="AU152" s="5" t="s">
        <v>86</v>
      </c>
      <c r="AV152" s="5" t="s">
        <v>86</v>
      </c>
      <c r="AW152" s="5" t="s">
        <v>86</v>
      </c>
      <c r="AX152" s="5" t="s">
        <v>86</v>
      </c>
      <c r="AY152" s="16" t="s">
        <v>86</v>
      </c>
      <c r="AZ152" s="207" t="s">
        <v>86</v>
      </c>
      <c r="BA152" s="21" t="s">
        <v>86</v>
      </c>
      <c r="BB152" s="5" t="s">
        <v>86</v>
      </c>
      <c r="BC152" s="5" t="s">
        <v>86</v>
      </c>
      <c r="BD152" s="5" t="s">
        <v>86</v>
      </c>
      <c r="BE152" s="5" t="s">
        <v>86</v>
      </c>
      <c r="BF152" s="48" t="s">
        <v>86</v>
      </c>
      <c r="BG152" s="64" t="e">
        <v>#NAME?</v>
      </c>
      <c r="BH152" s="298"/>
      <c r="BI152" s="298"/>
      <c r="BJ152" s="21"/>
      <c r="BK152" s="5"/>
      <c r="BL152" s="5"/>
      <c r="BM152" s="5"/>
      <c r="BN152" s="5"/>
      <c r="BO152" s="5"/>
      <c r="BP152" s="5"/>
      <c r="BQ152" s="5"/>
      <c r="BR152" s="298"/>
      <c r="BS152" s="5"/>
      <c r="BT152" s="5"/>
      <c r="BU152" s="5"/>
      <c r="BV152" s="5"/>
      <c r="BW152" s="5"/>
      <c r="BX152" s="5"/>
      <c r="BY152" s="5"/>
      <c r="BZ152" s="5"/>
      <c r="CA152" s="5"/>
      <c r="CB152" s="55"/>
      <c r="CC152" s="5"/>
      <c r="CD152" s="5"/>
      <c r="CE152" s="5"/>
      <c r="CF152" s="5"/>
      <c r="CG152" s="5"/>
      <c r="CH152" s="5"/>
      <c r="CI152" s="3"/>
    </row>
    <row r="153" spans="1:87" ht="12" customHeight="1" thickBot="1">
      <c r="A153" s="217"/>
      <c r="B153" s="218"/>
      <c r="C153" s="24" t="s">
        <v>69</v>
      </c>
      <c r="D153" s="281">
        <v>33.772155400000003</v>
      </c>
      <c r="E153" s="282">
        <v>34.104860700000003</v>
      </c>
      <c r="F153" s="282">
        <v>34.054768899999999</v>
      </c>
      <c r="G153" s="282">
        <v>34.522003300000002</v>
      </c>
      <c r="H153" s="282">
        <v>33.629422499999997</v>
      </c>
      <c r="I153" s="282">
        <v>31.331942600000001</v>
      </c>
      <c r="J153" s="282">
        <v>30.729043399999998</v>
      </c>
      <c r="K153" s="282">
        <v>30.913995199999999</v>
      </c>
      <c r="L153" s="282">
        <v>32.295264099999997</v>
      </c>
      <c r="M153" s="282">
        <v>33.217279300000001</v>
      </c>
      <c r="N153" s="282">
        <v>33.399044000000004</v>
      </c>
      <c r="O153" s="282">
        <v>32.446210899999997</v>
      </c>
      <c r="P153" s="282">
        <v>30.3049027</v>
      </c>
      <c r="Q153" s="282">
        <v>30.9238058</v>
      </c>
      <c r="R153" s="283">
        <v>31.224888700000001</v>
      </c>
      <c r="S153" s="283">
        <v>31.1680934</v>
      </c>
      <c r="T153" s="283">
        <v>33.3820567</v>
      </c>
      <c r="U153" s="283">
        <v>33.284984700000003</v>
      </c>
      <c r="V153" s="283">
        <v>33.384576799999998</v>
      </c>
      <c r="W153" s="283">
        <v>32.877816899999999</v>
      </c>
      <c r="X153" s="283">
        <v>32.852254899999998</v>
      </c>
      <c r="Y153" s="283">
        <v>32.503228200000002</v>
      </c>
      <c r="Z153" s="229" t="e">
        <v>#NAME?</v>
      </c>
      <c r="AA153" s="25">
        <v>31.224888700000001</v>
      </c>
      <c r="AB153" s="26">
        <v>31.1680934</v>
      </c>
      <c r="AC153" s="26">
        <v>33.359799899999999</v>
      </c>
      <c r="AD153" s="26">
        <v>33.061869399999999</v>
      </c>
      <c r="AE153" s="26">
        <v>33.2206525</v>
      </c>
      <c r="AF153" s="26">
        <v>33.235961799999998</v>
      </c>
      <c r="AG153" s="26">
        <v>33.528985400000003</v>
      </c>
      <c r="AH153" s="27">
        <v>33.724158000000003</v>
      </c>
      <c r="AI153" s="39" t="s">
        <v>86</v>
      </c>
      <c r="AJ153" s="25" t="s">
        <v>86</v>
      </c>
      <c r="AK153" s="26" t="s">
        <v>86</v>
      </c>
      <c r="AL153" s="26" t="s">
        <v>86</v>
      </c>
      <c r="AM153" s="26" t="s">
        <v>86</v>
      </c>
      <c r="AN153" s="26" t="s">
        <v>86</v>
      </c>
      <c r="AO153" s="26" t="s">
        <v>86</v>
      </c>
      <c r="AP153" s="26" t="s">
        <v>86</v>
      </c>
      <c r="AQ153" s="26" t="s">
        <v>86</v>
      </c>
      <c r="AR153" s="39" t="s">
        <v>86</v>
      </c>
      <c r="AS153" s="25" t="s">
        <v>86</v>
      </c>
      <c r="AT153" s="26" t="s">
        <v>86</v>
      </c>
      <c r="AU153" s="26" t="s">
        <v>86</v>
      </c>
      <c r="AV153" s="26" t="s">
        <v>86</v>
      </c>
      <c r="AW153" s="26" t="s">
        <v>86</v>
      </c>
      <c r="AX153" s="26" t="s">
        <v>86</v>
      </c>
      <c r="AY153" s="27" t="s">
        <v>86</v>
      </c>
      <c r="AZ153" s="207" t="s">
        <v>86</v>
      </c>
      <c r="BA153" s="25" t="s">
        <v>86</v>
      </c>
      <c r="BB153" s="26" t="s">
        <v>86</v>
      </c>
      <c r="BC153" s="26" t="s">
        <v>86</v>
      </c>
      <c r="BD153" s="26" t="s">
        <v>86</v>
      </c>
      <c r="BE153" s="26" t="s">
        <v>86</v>
      </c>
      <c r="BF153" s="51" t="s">
        <v>86</v>
      </c>
      <c r="BG153" s="64" t="e">
        <v>#NAME?</v>
      </c>
      <c r="BH153" s="298"/>
      <c r="BI153" s="298"/>
      <c r="BJ153" s="21"/>
      <c r="BK153" s="5"/>
      <c r="BL153" s="5"/>
      <c r="BM153" s="5"/>
      <c r="BN153" s="5"/>
      <c r="BO153" s="5"/>
      <c r="BP153" s="5"/>
      <c r="BQ153" s="5"/>
      <c r="BR153" s="298"/>
      <c r="BS153" s="5"/>
      <c r="BT153" s="5"/>
      <c r="BU153" s="5"/>
      <c r="BV153" s="5"/>
      <c r="BW153" s="5"/>
      <c r="BX153" s="5"/>
      <c r="BY153" s="5"/>
      <c r="BZ153" s="5"/>
      <c r="CA153" s="5"/>
      <c r="CB153" s="55"/>
      <c r="CC153" s="5"/>
      <c r="CD153" s="5"/>
      <c r="CE153" s="5"/>
      <c r="CF153" s="5"/>
      <c r="CG153" s="5"/>
      <c r="CH153" s="5"/>
      <c r="CI153" s="3"/>
    </row>
    <row r="154" spans="1:87" ht="32.25" customHeight="1" thickTop="1">
      <c r="C154" s="672" t="str">
        <f>C117</f>
        <v>Sources: European Commission's Winter 2017 and Autumn 2016 economic forecast, ECB March 2017 MPE, ECB December 2016 BMPE, Spring 2016 update of stability and convergence programmes, OECD Economic Outlook November 2016, IMF World Economic Outlook October 2016, October 2016 EDP Notifications and ECB calculations.</v>
      </c>
      <c r="D154" s="673"/>
      <c r="E154" s="673"/>
      <c r="F154" s="673"/>
      <c r="G154" s="673"/>
      <c r="H154" s="673"/>
      <c r="I154" s="673"/>
      <c r="J154" s="673"/>
      <c r="K154" s="673"/>
      <c r="L154" s="673"/>
      <c r="M154" s="673"/>
      <c r="N154" s="673"/>
      <c r="O154" s="673"/>
      <c r="P154" s="673"/>
      <c r="Q154" s="673"/>
      <c r="R154" s="673"/>
      <c r="S154" s="673"/>
      <c r="T154" s="673"/>
      <c r="U154" s="673"/>
      <c r="V154" s="673"/>
      <c r="W154" s="673"/>
      <c r="X154" s="673"/>
      <c r="Y154" s="673"/>
      <c r="Z154" s="672"/>
      <c r="AA154" s="672"/>
      <c r="AB154" s="672"/>
      <c r="AC154" s="672"/>
      <c r="AD154" s="672"/>
      <c r="AE154" s="672"/>
      <c r="AF154" s="672"/>
      <c r="AG154" s="672"/>
      <c r="AH154" s="672"/>
      <c r="AI154" s="672"/>
      <c r="AJ154" s="672"/>
      <c r="AK154" s="672"/>
      <c r="AL154" s="672"/>
      <c r="AM154" s="672"/>
      <c r="AN154" s="672"/>
      <c r="AO154" s="672"/>
      <c r="AP154" s="672"/>
      <c r="AQ154" s="672"/>
      <c r="AR154" s="672"/>
      <c r="AS154" s="672"/>
      <c r="AT154" s="672"/>
      <c r="AU154" s="672"/>
      <c r="AV154" s="672"/>
      <c r="AW154" s="672"/>
      <c r="AX154" s="672"/>
      <c r="AY154" s="672"/>
      <c r="AZ154" s="672"/>
      <c r="BA154" s="672"/>
      <c r="BB154" s="672"/>
      <c r="BC154" s="672"/>
      <c r="BD154" s="672"/>
      <c r="BE154" s="672"/>
      <c r="BF154" s="672"/>
      <c r="BG154" s="672"/>
      <c r="BH154" s="673"/>
      <c r="BI154" s="673"/>
      <c r="BJ154" s="673"/>
      <c r="BK154" s="673"/>
      <c r="BL154" s="673"/>
      <c r="BM154" s="673"/>
      <c r="BN154" s="673"/>
      <c r="BO154" s="673"/>
      <c r="BP154" s="673"/>
      <c r="BQ154" s="673"/>
      <c r="BR154" s="673"/>
      <c r="BS154" s="673"/>
      <c r="BT154" s="673"/>
      <c r="BU154" s="673"/>
      <c r="BV154" s="673"/>
      <c r="BW154" s="673"/>
      <c r="BX154" s="223"/>
      <c r="BY154" s="223"/>
      <c r="BZ154" s="223"/>
      <c r="CA154" s="223"/>
      <c r="CB154" s="65"/>
      <c r="CC154" s="65"/>
      <c r="CD154" s="65"/>
      <c r="CE154" s="65"/>
      <c r="CF154" s="65"/>
      <c r="CG154" s="65"/>
      <c r="CH154" s="65"/>
      <c r="CI154" s="2"/>
    </row>
    <row r="155" spans="1:87" s="3" customFormat="1" ht="12" customHeight="1">
      <c r="A155" s="197"/>
      <c r="B155" s="197"/>
      <c r="BR155" s="42"/>
    </row>
    <row r="156" spans="1:87" ht="23.25" customHeight="1" thickBot="1">
      <c r="C156" s="4" t="s">
        <v>344</v>
      </c>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41"/>
      <c r="BS156" s="2"/>
      <c r="BT156" s="2"/>
      <c r="BU156" s="2"/>
      <c r="BV156" s="2"/>
      <c r="BW156" s="2"/>
      <c r="BX156" s="2"/>
      <c r="BY156" s="2"/>
      <c r="BZ156" s="2"/>
      <c r="CA156" s="2"/>
      <c r="CB156" s="3"/>
      <c r="CC156" s="3"/>
      <c r="CD156" s="3"/>
      <c r="CE156" s="3"/>
      <c r="CF156" s="3"/>
      <c r="CG156" s="3"/>
      <c r="CH156" s="3"/>
      <c r="CI156" s="2"/>
    </row>
    <row r="157" spans="1:87" ht="31.5" customHeight="1" thickTop="1">
      <c r="A157" s="197"/>
      <c r="B157" s="197"/>
      <c r="C157" s="56"/>
      <c r="D157" s="666" t="str">
        <f>D83</f>
        <v>European Commission's 
Spring 2018 economic forecast</v>
      </c>
      <c r="E157" s="667"/>
      <c r="F157" s="667"/>
      <c r="G157" s="667"/>
      <c r="H157" s="667"/>
      <c r="I157" s="667"/>
      <c r="J157" s="667"/>
      <c r="K157" s="667"/>
      <c r="L157" s="667"/>
      <c r="M157" s="667"/>
      <c r="N157" s="667"/>
      <c r="O157" s="667"/>
      <c r="P157" s="667"/>
      <c r="Q157" s="667"/>
      <c r="R157" s="667"/>
      <c r="S157" s="667"/>
      <c r="T157" s="667"/>
      <c r="U157" s="667"/>
      <c r="V157" s="667"/>
      <c r="W157" s="667"/>
      <c r="X157" s="667"/>
      <c r="Y157" s="668"/>
      <c r="Z157" s="30"/>
      <c r="AA157" s="674" t="str">
        <f>AA83</f>
        <v>European Commission's 
Autumn 2016 economic forecast</v>
      </c>
      <c r="AB157" s="675"/>
      <c r="AC157" s="675"/>
      <c r="AD157" s="675"/>
      <c r="AE157" s="675"/>
      <c r="AF157" s="675"/>
      <c r="AG157" s="675"/>
      <c r="AH157" s="676"/>
      <c r="AI157" s="30"/>
      <c r="AJ157" s="666" t="str">
        <f>AJ83</f>
        <v>ESCB June 2017 BMPE</v>
      </c>
      <c r="AK157" s="667"/>
      <c r="AL157" s="667"/>
      <c r="AM157" s="667"/>
      <c r="AN157" s="667"/>
      <c r="AO157" s="667"/>
      <c r="AP157" s="667"/>
      <c r="AQ157" s="668"/>
      <c r="AR157" s="30"/>
      <c r="AS157" s="674" t="str">
        <f>AS83</f>
        <v>ESCB December 2017 BMPE</v>
      </c>
      <c r="AT157" s="675"/>
      <c r="AU157" s="675"/>
      <c r="AV157" s="675"/>
      <c r="AW157" s="675"/>
      <c r="AX157" s="675"/>
      <c r="AY157" s="677"/>
      <c r="AZ157" s="31"/>
      <c r="BA157" s="669" t="str">
        <f>BA83</f>
        <v>2017 Stability program
 (Spring 2017)</v>
      </c>
      <c r="BB157" s="670"/>
      <c r="BC157" s="670"/>
      <c r="BD157" s="670"/>
      <c r="BE157" s="670"/>
      <c r="BF157" s="671"/>
      <c r="BG157" s="7"/>
      <c r="BH157" s="299"/>
      <c r="BI157" s="299"/>
      <c r="BJ157" s="692"/>
      <c r="BK157" s="683"/>
      <c r="BL157" s="683"/>
      <c r="BM157" s="683"/>
      <c r="BN157" s="683"/>
      <c r="BO157" s="683"/>
      <c r="BP157" s="683"/>
      <c r="BQ157" s="683"/>
      <c r="BR157" s="299"/>
      <c r="BS157" s="683"/>
      <c r="BT157" s="683"/>
      <c r="BU157" s="683"/>
      <c r="BV157" s="683"/>
      <c r="BW157" s="683"/>
      <c r="BX157" s="683"/>
      <c r="BY157" s="683"/>
      <c r="BZ157" s="683"/>
      <c r="CA157" s="683"/>
      <c r="CB157" s="3"/>
      <c r="CC157" s="3"/>
      <c r="CD157" s="3"/>
      <c r="CE157" s="3"/>
      <c r="CF157" s="3"/>
      <c r="CG157" s="3"/>
      <c r="CH157" s="3"/>
      <c r="CI157" s="3"/>
    </row>
    <row r="158" spans="1:87" ht="12" customHeight="1">
      <c r="A158" s="216"/>
      <c r="B158" s="216"/>
      <c r="C158" s="57"/>
      <c r="D158" s="254">
        <v>1997</v>
      </c>
      <c r="E158" s="254">
        <v>1998</v>
      </c>
      <c r="F158" s="254">
        <v>1999</v>
      </c>
      <c r="G158" s="254">
        <v>2000</v>
      </c>
      <c r="H158" s="254">
        <v>2001</v>
      </c>
      <c r="I158" s="254">
        <v>2002</v>
      </c>
      <c r="J158" s="254">
        <v>2003</v>
      </c>
      <c r="K158" s="254">
        <v>2004</v>
      </c>
      <c r="L158" s="254">
        <v>2005</v>
      </c>
      <c r="M158" s="254">
        <v>2006</v>
      </c>
      <c r="N158" s="254">
        <v>2007</v>
      </c>
      <c r="O158" s="254">
        <v>2008</v>
      </c>
      <c r="P158" s="254">
        <v>2009</v>
      </c>
      <c r="Q158" s="254">
        <v>2010</v>
      </c>
      <c r="R158" s="199">
        <f>R$8</f>
        <v>2011</v>
      </c>
      <c r="S158" s="6">
        <f t="shared" ref="S158:AY158" si="20">S$8</f>
        <v>2012</v>
      </c>
      <c r="T158" s="6">
        <f t="shared" si="20"/>
        <v>2013</v>
      </c>
      <c r="U158" s="6">
        <f t="shared" si="20"/>
        <v>2014</v>
      </c>
      <c r="V158" s="6">
        <f t="shared" si="20"/>
        <v>2015</v>
      </c>
      <c r="W158" s="6">
        <f t="shared" si="20"/>
        <v>2016</v>
      </c>
      <c r="X158" s="6">
        <f t="shared" si="20"/>
        <v>2017</v>
      </c>
      <c r="Y158" s="6">
        <f t="shared" si="20"/>
        <v>2018</v>
      </c>
      <c r="Z158" s="6"/>
      <c r="AA158" s="6">
        <f t="shared" si="20"/>
        <v>2011</v>
      </c>
      <c r="AB158" s="6">
        <f t="shared" si="20"/>
        <v>2012</v>
      </c>
      <c r="AC158" s="6">
        <f t="shared" si="20"/>
        <v>2013</v>
      </c>
      <c r="AD158" s="6">
        <f t="shared" si="20"/>
        <v>2014</v>
      </c>
      <c r="AE158" s="6">
        <f t="shared" si="20"/>
        <v>2015</v>
      </c>
      <c r="AF158" s="6">
        <f t="shared" si="20"/>
        <v>2016</v>
      </c>
      <c r="AG158" s="6"/>
      <c r="AH158" s="6">
        <f t="shared" si="20"/>
        <v>2018</v>
      </c>
      <c r="AI158" s="6"/>
      <c r="AJ158" s="6">
        <f t="shared" si="20"/>
        <v>2012</v>
      </c>
      <c r="AK158" s="6">
        <f t="shared" si="20"/>
        <v>2013</v>
      </c>
      <c r="AL158" s="6">
        <f t="shared" si="20"/>
        <v>2014</v>
      </c>
      <c r="AM158" s="6">
        <f t="shared" si="20"/>
        <v>2015</v>
      </c>
      <c r="AN158" s="6">
        <f t="shared" si="20"/>
        <v>2016</v>
      </c>
      <c r="AO158" s="6">
        <f t="shared" si="20"/>
        <v>2017</v>
      </c>
      <c r="AP158" s="6">
        <f t="shared" si="20"/>
        <v>2018</v>
      </c>
      <c r="AQ158" s="6">
        <f t="shared" si="20"/>
        <v>2019</v>
      </c>
      <c r="AR158" s="6"/>
      <c r="AS158" s="6">
        <f t="shared" si="20"/>
        <v>2012</v>
      </c>
      <c r="AT158" s="6">
        <f t="shared" si="20"/>
        <v>2013</v>
      </c>
      <c r="AU158" s="6">
        <f t="shared" si="20"/>
        <v>2014</v>
      </c>
      <c r="AV158" s="6">
        <f t="shared" si="20"/>
        <v>2015</v>
      </c>
      <c r="AW158" s="6">
        <f t="shared" si="20"/>
        <v>2016</v>
      </c>
      <c r="AX158" s="6">
        <f t="shared" si="20"/>
        <v>2017</v>
      </c>
      <c r="AY158" s="6">
        <f t="shared" si="20"/>
        <v>2018</v>
      </c>
      <c r="AZ158" s="43"/>
      <c r="BA158" s="19">
        <f t="shared" ref="BA158:BF158" si="21">BA121</f>
        <v>2016</v>
      </c>
      <c r="BB158" s="6">
        <f t="shared" si="21"/>
        <v>2017</v>
      </c>
      <c r="BC158" s="6">
        <f t="shared" si="21"/>
        <v>2018</v>
      </c>
      <c r="BD158" s="6">
        <f t="shared" si="21"/>
        <v>2019</v>
      </c>
      <c r="BE158" s="6">
        <f t="shared" si="21"/>
        <v>2020</v>
      </c>
      <c r="BF158" s="32">
        <f t="shared" si="21"/>
        <v>2021</v>
      </c>
      <c r="BG158" s="6"/>
      <c r="BH158" s="300"/>
      <c r="BI158" s="300"/>
      <c r="BJ158" s="302"/>
      <c r="BK158" s="300"/>
      <c r="BL158" s="300"/>
      <c r="BM158" s="300"/>
      <c r="BN158" s="300"/>
      <c r="BO158" s="300"/>
      <c r="BP158" s="300"/>
      <c r="BQ158" s="300"/>
      <c r="BR158" s="301"/>
      <c r="BS158" s="300"/>
      <c r="BT158" s="300"/>
      <c r="BU158" s="300"/>
      <c r="BV158" s="300"/>
      <c r="BW158" s="300"/>
      <c r="BX158" s="300"/>
      <c r="BY158" s="300"/>
      <c r="BZ158" s="300"/>
      <c r="CA158" s="300"/>
      <c r="CB158" s="3"/>
      <c r="CC158" s="3"/>
      <c r="CD158" s="3"/>
      <c r="CE158" s="3"/>
      <c r="CF158" s="3"/>
      <c r="CG158" s="3"/>
      <c r="CH158" s="3"/>
      <c r="CI158" s="3"/>
    </row>
    <row r="159" spans="1:87" ht="12" customHeight="1">
      <c r="A159" s="217"/>
      <c r="B159" s="218"/>
      <c r="C159" s="12" t="s">
        <v>8</v>
      </c>
      <c r="D159" s="245">
        <v>5.6252924000000002</v>
      </c>
      <c r="E159" s="246">
        <v>6.4617791000000002</v>
      </c>
      <c r="F159" s="246">
        <v>6.3308983999999997</v>
      </c>
      <c r="G159" s="246">
        <v>6.5942870999999998</v>
      </c>
      <c r="H159" s="246">
        <v>6.7074410000000002</v>
      </c>
      <c r="I159" s="246">
        <v>5.8462524</v>
      </c>
      <c r="J159" s="246">
        <v>3.6282999999999999</v>
      </c>
      <c r="K159" s="246">
        <v>4.6480408000000004</v>
      </c>
      <c r="L159" s="246">
        <v>1.5968560999999999</v>
      </c>
      <c r="M159" s="246">
        <v>4.3128358000000002</v>
      </c>
      <c r="N159" s="246">
        <v>4.0462994999999999</v>
      </c>
      <c r="O159" s="246">
        <v>2.8599478</v>
      </c>
      <c r="P159" s="246">
        <v>-1.5589434</v>
      </c>
      <c r="Q159" s="246">
        <v>-0.39397369999999998</v>
      </c>
      <c r="R159" s="5">
        <v>-0.531223</v>
      </c>
      <c r="S159" s="8">
        <v>-0.62972890000000004</v>
      </c>
      <c r="T159" s="8">
        <v>0.16862930000000001</v>
      </c>
      <c r="U159" s="8">
        <v>0.18261839999999999</v>
      </c>
      <c r="V159" s="8">
        <v>0.54527490000000001</v>
      </c>
      <c r="W159" s="8">
        <v>0.3838568</v>
      </c>
      <c r="X159" s="8">
        <v>1.4261618</v>
      </c>
      <c r="Y159" s="15">
        <v>1.1626257</v>
      </c>
      <c r="Z159" s="33" t="e">
        <v>#NAME?</v>
      </c>
      <c r="AA159" s="20">
        <v>-0.51180899999999996</v>
      </c>
      <c r="AB159" s="8">
        <v>-0.60572890000000001</v>
      </c>
      <c r="AC159" s="8">
        <v>0.27418110000000001</v>
      </c>
      <c r="AD159" s="8">
        <v>0.21234749999999999</v>
      </c>
      <c r="AE159" s="8">
        <v>0.4759099</v>
      </c>
      <c r="AF159" s="8">
        <v>-0.4550225</v>
      </c>
      <c r="AG159" s="8">
        <v>8.8207800000000003E-2</v>
      </c>
      <c r="AH159" s="15">
        <v>-0.192468</v>
      </c>
      <c r="AI159" s="33" t="e">
        <v>#NAME?</v>
      </c>
      <c r="AJ159" s="20"/>
      <c r="AK159" s="8"/>
      <c r="AL159" s="8"/>
      <c r="AM159" s="8"/>
      <c r="AN159" s="8"/>
      <c r="AO159" s="8"/>
      <c r="AP159" s="8"/>
      <c r="AQ159" s="47"/>
      <c r="AR159" s="33" t="e">
        <v>#NAME?</v>
      </c>
      <c r="AS159" s="20"/>
      <c r="AT159" s="8"/>
      <c r="AU159" s="8"/>
      <c r="AV159" s="8"/>
      <c r="AW159" s="8"/>
      <c r="AX159" s="8"/>
      <c r="AY159" s="15"/>
      <c r="AZ159" s="33" t="e">
        <v>#NAME?</v>
      </c>
      <c r="BA159" s="20"/>
      <c r="BB159" s="8"/>
      <c r="BC159" s="8"/>
      <c r="BD159" s="8"/>
      <c r="BE159" s="8"/>
      <c r="BF159" s="47"/>
      <c r="BG159" s="64" t="e">
        <v>#NAME?</v>
      </c>
      <c r="BH159" s="298"/>
      <c r="BI159" s="298"/>
      <c r="BJ159" s="21"/>
      <c r="BK159" s="5"/>
      <c r="BL159" s="5"/>
      <c r="BM159" s="5"/>
      <c r="BN159" s="5"/>
      <c r="BO159" s="5"/>
      <c r="BP159" s="5"/>
      <c r="BQ159" s="5"/>
      <c r="BR159" s="298"/>
      <c r="BS159" s="5"/>
      <c r="BT159" s="5"/>
      <c r="BU159" s="5"/>
      <c r="BV159" s="5"/>
      <c r="BW159" s="5"/>
      <c r="BX159" s="5"/>
      <c r="BY159" s="5"/>
      <c r="BZ159" s="5"/>
      <c r="CA159" s="5"/>
      <c r="CB159" s="3"/>
      <c r="CC159" s="3"/>
      <c r="CD159" s="3"/>
      <c r="CE159" s="3"/>
      <c r="CF159" s="3"/>
      <c r="CG159" s="3"/>
      <c r="CH159" s="3"/>
      <c r="CI159" s="3"/>
    </row>
    <row r="160" spans="1:87" ht="12" customHeight="1">
      <c r="A160" s="217"/>
      <c r="B160" s="218"/>
      <c r="C160" s="13" t="s">
        <v>70</v>
      </c>
      <c r="D160" s="245">
        <v>0.38971270000000002</v>
      </c>
      <c r="E160" s="246">
        <v>0.77047710000000003</v>
      </c>
      <c r="F160" s="246">
        <v>1.3426929999999999</v>
      </c>
      <c r="G160" s="246">
        <v>3.9957381999999999</v>
      </c>
      <c r="H160" s="246">
        <v>-0.1063376</v>
      </c>
      <c r="I160" s="246">
        <v>-0.99760559999999998</v>
      </c>
      <c r="J160" s="246">
        <v>-1.2647742</v>
      </c>
      <c r="K160" s="246">
        <v>-0.95647879999999996</v>
      </c>
      <c r="L160" s="246">
        <v>-0.67370459999999999</v>
      </c>
      <c r="M160" s="246">
        <v>0.98125980000000002</v>
      </c>
      <c r="N160" s="246">
        <v>2.8529024000000001</v>
      </c>
      <c r="O160" s="246">
        <v>2.4958817</v>
      </c>
      <c r="P160" s="246">
        <v>-0.5945665</v>
      </c>
      <c r="Q160" s="246">
        <v>-1.7462385</v>
      </c>
      <c r="R160" s="5">
        <v>1.5403312</v>
      </c>
      <c r="S160" s="5">
        <v>2.2535584000000002</v>
      </c>
      <c r="T160" s="5">
        <v>1.8239780999999999</v>
      </c>
      <c r="U160" s="5">
        <v>2.0721780999999999</v>
      </c>
      <c r="V160" s="5">
        <v>2.1631265000000002</v>
      </c>
      <c r="W160" s="5">
        <v>2.1396288000000001</v>
      </c>
      <c r="X160" s="5">
        <v>2.3141251</v>
      </c>
      <c r="Y160" s="16">
        <v>2.2375799999999999</v>
      </c>
      <c r="Z160" s="34" t="e">
        <v>#NAME?</v>
      </c>
      <c r="AA160" s="21">
        <v>1.5403312</v>
      </c>
      <c r="AB160" s="5">
        <v>2.2535584000000002</v>
      </c>
      <c r="AC160" s="5">
        <v>1.7935844000000001</v>
      </c>
      <c r="AD160" s="5">
        <v>2.0702273999999998</v>
      </c>
      <c r="AE160" s="5">
        <v>2.2486003000000001</v>
      </c>
      <c r="AF160" s="5">
        <v>1.9658511000000001</v>
      </c>
      <c r="AG160" s="5">
        <v>1.6160878999999999</v>
      </c>
      <c r="AH160" s="16">
        <v>1.4095329999999999</v>
      </c>
      <c r="AI160" s="34" t="e">
        <v>#NAME?</v>
      </c>
      <c r="AJ160" s="21"/>
      <c r="AK160" s="5"/>
      <c r="AL160" s="5"/>
      <c r="AM160" s="5"/>
      <c r="AN160" s="5"/>
      <c r="AO160" s="5"/>
      <c r="AP160" s="5"/>
      <c r="AQ160" s="48"/>
      <c r="AR160" s="34" t="e">
        <v>#NAME?</v>
      </c>
      <c r="AS160" s="21"/>
      <c r="AT160" s="5"/>
      <c r="AU160" s="5"/>
      <c r="AV160" s="5"/>
      <c r="AW160" s="5"/>
      <c r="AX160" s="5"/>
      <c r="AY160" s="16"/>
      <c r="AZ160" s="33" t="e">
        <v>#NAME?</v>
      </c>
      <c r="BA160" s="21"/>
      <c r="BB160" s="5"/>
      <c r="BC160" s="5"/>
      <c r="BD160" s="5"/>
      <c r="BE160" s="5"/>
      <c r="BF160" s="48"/>
      <c r="BG160" s="298" t="e">
        <v>#NAME?</v>
      </c>
      <c r="BH160" s="298"/>
      <c r="BI160" s="298"/>
      <c r="BJ160" s="21"/>
      <c r="BK160" s="5"/>
      <c r="BL160" s="5"/>
      <c r="BM160" s="5"/>
      <c r="BN160" s="5"/>
      <c r="BO160" s="5"/>
      <c r="BP160" s="5"/>
      <c r="BQ160" s="5"/>
      <c r="BR160" s="298"/>
      <c r="BS160" s="5"/>
      <c r="BT160" s="5"/>
      <c r="BU160" s="5"/>
      <c r="BV160" s="5"/>
      <c r="BW160" s="5"/>
      <c r="BX160" s="5"/>
      <c r="BY160" s="5"/>
      <c r="BZ160" s="5"/>
      <c r="CA160" s="5"/>
      <c r="CB160" s="3"/>
      <c r="CC160" s="3"/>
      <c r="CD160" s="3"/>
      <c r="CE160" s="3"/>
      <c r="CF160" s="3"/>
      <c r="CG160" s="3"/>
      <c r="CH160" s="3"/>
      <c r="CI160" s="3"/>
    </row>
    <row r="161" spans="1:87" ht="12" customHeight="1">
      <c r="A161" s="217"/>
      <c r="B161" s="218"/>
      <c r="C161" s="13" t="s">
        <v>90</v>
      </c>
      <c r="D161" s="245">
        <v>2.5318314000000002</v>
      </c>
      <c r="E161" s="246">
        <v>-0.1762648</v>
      </c>
      <c r="F161" s="246">
        <v>-2.9430903000000002</v>
      </c>
      <c r="G161" s="246">
        <v>0.21715280000000001</v>
      </c>
      <c r="H161" s="246">
        <v>0.41998920000000001</v>
      </c>
      <c r="I161" s="246">
        <v>0.68177370000000004</v>
      </c>
      <c r="J161" s="246">
        <v>2.0335565999999998</v>
      </c>
      <c r="K161" s="246">
        <v>2.6082496000000002</v>
      </c>
      <c r="L161" s="246">
        <v>1.3132309</v>
      </c>
      <c r="M161" s="246">
        <v>3.0728361999999998</v>
      </c>
      <c r="N161" s="246">
        <v>2.8824847</v>
      </c>
      <c r="O161" s="246">
        <v>-2.4598496000000001</v>
      </c>
      <c r="P161" s="246">
        <v>-1.9942230000000001</v>
      </c>
      <c r="Q161" s="246">
        <v>0.31936880000000001</v>
      </c>
      <c r="R161" s="5">
        <v>1.2875255999999999</v>
      </c>
      <c r="S161" s="5">
        <v>-0.1126296</v>
      </c>
      <c r="T161" s="5">
        <v>-5.7045400000000003E-2</v>
      </c>
      <c r="U161" s="5">
        <v>0.78213929999999998</v>
      </c>
      <c r="V161" s="5">
        <v>0.16218050000000001</v>
      </c>
      <c r="W161" s="5">
        <v>-0.2384078</v>
      </c>
      <c r="X161" s="5">
        <v>-0.2478013</v>
      </c>
      <c r="Y161" s="16">
        <v>4.1891400000000002E-2</v>
      </c>
      <c r="Z161" s="34" t="e">
        <v>#NAME?</v>
      </c>
      <c r="AA161" s="21">
        <v>1.2875255999999999</v>
      </c>
      <c r="AB161" s="5">
        <v>-0.1126296</v>
      </c>
      <c r="AC161" s="5">
        <v>-5.7172800000000003E-2</v>
      </c>
      <c r="AD161" s="5">
        <v>0.78194989999999998</v>
      </c>
      <c r="AE161" s="5">
        <v>0.2291166</v>
      </c>
      <c r="AF161" s="5">
        <v>0.56100130000000004</v>
      </c>
      <c r="AG161" s="5">
        <v>-0.27259939999999999</v>
      </c>
      <c r="AH161" s="16">
        <v>-0.1081622</v>
      </c>
      <c r="AI161" s="34" t="e">
        <v>#NAME?</v>
      </c>
      <c r="AJ161" s="21"/>
      <c r="AK161" s="5"/>
      <c r="AL161" s="5"/>
      <c r="AM161" s="5"/>
      <c r="AN161" s="5"/>
      <c r="AO161" s="5"/>
      <c r="AP161" s="5"/>
      <c r="AQ161" s="48"/>
      <c r="AR161" s="34" t="e">
        <v>#NAME?</v>
      </c>
      <c r="AS161" s="21"/>
      <c r="AT161" s="5"/>
      <c r="AU161" s="5"/>
      <c r="AV161" s="5"/>
      <c r="AW161" s="5"/>
      <c r="AX161" s="5"/>
      <c r="AY161" s="16"/>
      <c r="AZ161" s="33" t="e">
        <v>#NAME?</v>
      </c>
      <c r="BA161" s="21"/>
      <c r="BB161" s="5"/>
      <c r="BC161" s="5"/>
      <c r="BD161" s="5"/>
      <c r="BE161" s="5"/>
      <c r="BF161" s="48"/>
      <c r="BG161" s="298" t="e">
        <v>#NAME?</v>
      </c>
      <c r="BH161" s="298"/>
      <c r="BI161" s="298"/>
      <c r="BJ161" s="21"/>
      <c r="BK161" s="5"/>
      <c r="BL161" s="5"/>
      <c r="BM161" s="5"/>
      <c r="BN161" s="5"/>
      <c r="BO161" s="5"/>
      <c r="BP161" s="5"/>
      <c r="BQ161" s="5"/>
      <c r="BR161" s="298"/>
      <c r="BS161" s="5"/>
      <c r="BT161" s="5"/>
      <c r="BU161" s="5"/>
      <c r="BV161" s="5"/>
      <c r="BW161" s="5"/>
      <c r="BX161" s="5"/>
      <c r="BY161" s="5"/>
      <c r="BZ161" s="5"/>
      <c r="CA161" s="5"/>
      <c r="CB161" s="3"/>
      <c r="CC161" s="3"/>
      <c r="CD161" s="3"/>
      <c r="CE161" s="3"/>
      <c r="CF161" s="3"/>
      <c r="CG161" s="3"/>
      <c r="CH161" s="3"/>
      <c r="CI161" s="3"/>
    </row>
    <row r="162" spans="1:87" ht="12" customHeight="1">
      <c r="A162" s="217"/>
      <c r="B162" s="218"/>
      <c r="C162" s="13" t="s">
        <v>71</v>
      </c>
      <c r="D162" s="245">
        <v>5.0287581000000001</v>
      </c>
      <c r="E162" s="246">
        <v>5.3710528999999996</v>
      </c>
      <c r="F162" s="246">
        <v>4.7819415000000003</v>
      </c>
      <c r="G162" s="246">
        <v>6.8112018000000001</v>
      </c>
      <c r="H162" s="246">
        <v>2.4104375</v>
      </c>
      <c r="I162" s="246">
        <v>0.82626010000000005</v>
      </c>
      <c r="J162" s="246">
        <v>1.6088241999999999</v>
      </c>
      <c r="K162" s="246">
        <v>2.4389601999999999</v>
      </c>
      <c r="L162" s="246">
        <v>2.63991</v>
      </c>
      <c r="M162" s="246">
        <v>3.8223764999999998</v>
      </c>
      <c r="N162" s="246">
        <v>1.3232895</v>
      </c>
      <c r="O162" s="246">
        <v>-5.6756270999999998</v>
      </c>
      <c r="P162" s="246">
        <v>-11.7877163</v>
      </c>
      <c r="Q162" s="246">
        <v>-29.217973799999999</v>
      </c>
      <c r="R162" s="5">
        <v>-9.3685769000000008</v>
      </c>
      <c r="S162" s="5">
        <v>-3.8776237</v>
      </c>
      <c r="T162" s="5">
        <v>-1.7993572</v>
      </c>
      <c r="U162" s="5">
        <v>0.27066319999999999</v>
      </c>
      <c r="V162" s="5">
        <v>0.72397789999999995</v>
      </c>
      <c r="W162" s="5">
        <v>1.7211821</v>
      </c>
      <c r="X162" s="5">
        <v>1.6198675</v>
      </c>
      <c r="Y162" s="16">
        <v>1.4855752</v>
      </c>
      <c r="Z162" s="34" t="e">
        <v>#NAME?</v>
      </c>
      <c r="AA162" s="21">
        <v>-9.3155661999999992</v>
      </c>
      <c r="AB162" s="5">
        <v>-3.8883212</v>
      </c>
      <c r="AC162" s="5">
        <v>-1.4310939</v>
      </c>
      <c r="AD162" s="5">
        <v>0.13093289999999999</v>
      </c>
      <c r="AE162" s="5">
        <v>0.74565599999999999</v>
      </c>
      <c r="AF162" s="5">
        <v>1.4319483</v>
      </c>
      <c r="AG162" s="5">
        <v>1.6844612000000001</v>
      </c>
      <c r="AH162" s="16">
        <v>1.6297064000000001</v>
      </c>
      <c r="AI162" s="34" t="e">
        <v>#NAME?</v>
      </c>
      <c r="AJ162" s="21"/>
      <c r="AK162" s="5"/>
      <c r="AL162" s="5"/>
      <c r="AM162" s="5"/>
      <c r="AN162" s="5"/>
      <c r="AO162" s="5"/>
      <c r="AP162" s="5"/>
      <c r="AQ162" s="48"/>
      <c r="AR162" s="34" t="e">
        <v>#NAME?</v>
      </c>
      <c r="AS162" s="21"/>
      <c r="AT162" s="5"/>
      <c r="AU162" s="5"/>
      <c r="AV162" s="5"/>
      <c r="AW162" s="5"/>
      <c r="AX162" s="5"/>
      <c r="AY162" s="16"/>
      <c r="AZ162" s="33" t="e">
        <v>#NAME?</v>
      </c>
      <c r="BA162" s="21"/>
      <c r="BB162" s="5"/>
      <c r="BC162" s="5"/>
      <c r="BD162" s="5"/>
      <c r="BE162" s="5"/>
      <c r="BF162" s="48"/>
      <c r="BG162" s="298" t="e">
        <v>#NAME?</v>
      </c>
      <c r="BH162" s="298"/>
      <c r="BI162" s="298"/>
      <c r="BJ162" s="21"/>
      <c r="BK162" s="5"/>
      <c r="BL162" s="5"/>
      <c r="BM162" s="5"/>
      <c r="BN162" s="5"/>
      <c r="BO162" s="5"/>
      <c r="BP162" s="5"/>
      <c r="BQ162" s="5"/>
      <c r="BR162" s="298"/>
      <c r="BS162" s="5"/>
      <c r="BT162" s="5"/>
      <c r="BU162" s="5"/>
      <c r="BV162" s="5"/>
      <c r="BW162" s="5"/>
      <c r="BX162" s="5"/>
      <c r="BY162" s="5"/>
      <c r="BZ162" s="5"/>
      <c r="CA162" s="5"/>
      <c r="CB162" s="3"/>
      <c r="CC162" s="3"/>
      <c r="CD162" s="3"/>
      <c r="CE162" s="3"/>
      <c r="CF162" s="3"/>
      <c r="CG162" s="3"/>
      <c r="CH162" s="3"/>
      <c r="CI162" s="3"/>
    </row>
    <row r="163" spans="1:87" ht="12" customHeight="1">
      <c r="A163" s="217"/>
      <c r="B163" s="218"/>
      <c r="C163" s="13" t="s">
        <v>72</v>
      </c>
      <c r="D163" s="245">
        <v>2.2735162</v>
      </c>
      <c r="E163" s="246">
        <v>1.4305952</v>
      </c>
      <c r="F163" s="246">
        <v>1.7886409000000001</v>
      </c>
      <c r="G163" s="246">
        <v>2.7894342000000001</v>
      </c>
      <c r="H163" s="246">
        <v>0.81934989999999996</v>
      </c>
      <c r="I163" s="246">
        <v>-0.45515509999999998</v>
      </c>
      <c r="J163" s="246">
        <v>-2.9334020000000001</v>
      </c>
      <c r="K163" s="246">
        <v>-4.0430358000000002</v>
      </c>
      <c r="L163" s="246">
        <v>-1.4936586999999999</v>
      </c>
      <c r="M163" s="246">
        <v>-1.5289524999999999</v>
      </c>
      <c r="N163" s="246">
        <v>-2.2080445000000002</v>
      </c>
      <c r="O163" s="246">
        <v>-5.3605434000000001</v>
      </c>
      <c r="P163" s="246">
        <v>-10.1012831</v>
      </c>
      <c r="Q163" s="246">
        <v>-5.3399649</v>
      </c>
      <c r="R163" s="5">
        <v>-2.9966834000000002</v>
      </c>
      <c r="S163" s="5">
        <v>-3.7682283999999999</v>
      </c>
      <c r="T163" s="5">
        <v>-9.1279321000000007</v>
      </c>
      <c r="U163" s="5">
        <v>0.35711090000000001</v>
      </c>
      <c r="V163" s="5">
        <v>-2.1201053000000001</v>
      </c>
      <c r="W163" s="5">
        <v>3.8513424000000001</v>
      </c>
      <c r="X163" s="5">
        <v>3.9834584999999998</v>
      </c>
      <c r="Y163" s="16">
        <v>3.7129224000000001</v>
      </c>
      <c r="Z163" s="34" t="e">
        <v>#NAME?</v>
      </c>
      <c r="AA163" s="21">
        <v>-2.9966834000000002</v>
      </c>
      <c r="AB163" s="5">
        <v>-3.7452144999999999</v>
      </c>
      <c r="AC163" s="5">
        <v>-9.1240714000000001</v>
      </c>
      <c r="AD163" s="5">
        <v>0.3849591</v>
      </c>
      <c r="AE163" s="5">
        <v>-3.9340454999999999</v>
      </c>
      <c r="AF163" s="5">
        <v>0.81807989999999997</v>
      </c>
      <c r="AG163" s="5">
        <v>2.1268359999999999</v>
      </c>
      <c r="AH163" s="16">
        <v>3.6806668999999999</v>
      </c>
      <c r="AI163" s="34" t="e">
        <v>#NAME?</v>
      </c>
      <c r="AJ163" s="21"/>
      <c r="AK163" s="5"/>
      <c r="AL163" s="5"/>
      <c r="AM163" s="5"/>
      <c r="AN163" s="5"/>
      <c r="AO163" s="5"/>
      <c r="AP163" s="5"/>
      <c r="AQ163" s="48"/>
      <c r="AR163" s="34" t="e">
        <v>#NAME?</v>
      </c>
      <c r="AS163" s="21"/>
      <c r="AT163" s="5"/>
      <c r="AU163" s="5"/>
      <c r="AV163" s="5"/>
      <c r="AW163" s="5"/>
      <c r="AX163" s="5"/>
      <c r="AY163" s="16"/>
      <c r="AZ163" s="33" t="e">
        <v>#NAME?</v>
      </c>
      <c r="BA163" s="21"/>
      <c r="BB163" s="5"/>
      <c r="BC163" s="5"/>
      <c r="BD163" s="5"/>
      <c r="BE163" s="5"/>
      <c r="BF163" s="48"/>
      <c r="BG163" s="298" t="e">
        <v>#NAME?</v>
      </c>
      <c r="BH163" s="298"/>
      <c r="BI163" s="298"/>
      <c r="BJ163" s="21"/>
      <c r="BK163" s="5"/>
      <c r="BL163" s="5"/>
      <c r="BM163" s="5"/>
      <c r="BN163" s="5"/>
      <c r="BO163" s="5"/>
      <c r="BP163" s="5"/>
      <c r="BQ163" s="5"/>
      <c r="BR163" s="298"/>
      <c r="BS163" s="5"/>
      <c r="BT163" s="5"/>
      <c r="BU163" s="5"/>
      <c r="BV163" s="5"/>
      <c r="BW163" s="5"/>
      <c r="BX163" s="5"/>
      <c r="BY163" s="5"/>
      <c r="BZ163" s="5"/>
      <c r="CA163" s="5"/>
      <c r="CB163" s="3"/>
      <c r="CC163" s="3"/>
      <c r="CD163" s="3"/>
      <c r="CE163" s="3"/>
      <c r="CF163" s="3"/>
      <c r="CG163" s="3"/>
      <c r="CH163" s="3"/>
      <c r="CI163" s="3"/>
    </row>
    <row r="164" spans="1:87" ht="12" customHeight="1">
      <c r="A164" s="217"/>
      <c r="B164" s="218"/>
      <c r="C164" s="13" t="s">
        <v>73</v>
      </c>
      <c r="D164" s="245">
        <v>0.62136979999999997</v>
      </c>
      <c r="E164" s="246">
        <v>1.1127315</v>
      </c>
      <c r="F164" s="246">
        <v>2.0956864999999998</v>
      </c>
      <c r="G164" s="246">
        <v>2.0608124000000001</v>
      </c>
      <c r="H164" s="246">
        <v>2.4126268</v>
      </c>
      <c r="I164" s="246">
        <v>2.2171715000000001</v>
      </c>
      <c r="J164" s="246">
        <v>1.9392088000000001</v>
      </c>
      <c r="K164" s="246">
        <v>1.9459728999999999</v>
      </c>
      <c r="L164" s="246">
        <v>2.9526116</v>
      </c>
      <c r="M164" s="246">
        <v>3.797221</v>
      </c>
      <c r="N164" s="246">
        <v>3.4866540000000001</v>
      </c>
      <c r="O164" s="246">
        <v>-2.871912</v>
      </c>
      <c r="P164" s="246">
        <v>-9.2502493000000001</v>
      </c>
      <c r="Q164" s="246">
        <v>-7.5050765999999998</v>
      </c>
      <c r="R164" s="5">
        <v>-7.1799777000000002</v>
      </c>
      <c r="S164" s="5">
        <v>-7.4902746999999996</v>
      </c>
      <c r="T164" s="5">
        <v>-3.5128444999999999</v>
      </c>
      <c r="U164" s="5">
        <v>-2.4943632</v>
      </c>
      <c r="V164" s="5">
        <v>-2.1965781</v>
      </c>
      <c r="W164" s="5">
        <v>-1.6983126</v>
      </c>
      <c r="X164" s="5">
        <v>-0.5497301</v>
      </c>
      <c r="Y164" s="16">
        <v>-0.1596727</v>
      </c>
      <c r="Z164" s="34" t="e">
        <v>#NAME?</v>
      </c>
      <c r="AA164" s="21">
        <v>-7.1554624000000002</v>
      </c>
      <c r="AB164" s="5">
        <v>-7.4999183</v>
      </c>
      <c r="AC164" s="5">
        <v>-3.5330341999999999</v>
      </c>
      <c r="AD164" s="5">
        <v>-2.5219257000000002</v>
      </c>
      <c r="AE164" s="5">
        <v>-2.0393458999999998</v>
      </c>
      <c r="AF164" s="5">
        <v>-1.7904335</v>
      </c>
      <c r="AG164" s="5">
        <v>-1.1431555</v>
      </c>
      <c r="AH164" s="16">
        <v>-0.7138504</v>
      </c>
      <c r="AI164" s="34" t="e">
        <v>#NAME?</v>
      </c>
      <c r="AJ164" s="21"/>
      <c r="AK164" s="5"/>
      <c r="AL164" s="5"/>
      <c r="AM164" s="5"/>
      <c r="AN164" s="5"/>
      <c r="AO164" s="5"/>
      <c r="AP164" s="5"/>
      <c r="AQ164" s="48"/>
      <c r="AR164" s="34" t="e">
        <v>#NAME?</v>
      </c>
      <c r="AS164" s="21"/>
      <c r="AT164" s="5"/>
      <c r="AU164" s="5"/>
      <c r="AV164" s="5"/>
      <c r="AW164" s="5"/>
      <c r="AX164" s="5"/>
      <c r="AY164" s="16"/>
      <c r="AZ164" s="33" t="e">
        <v>#NAME?</v>
      </c>
      <c r="BA164" s="21"/>
      <c r="BB164" s="5"/>
      <c r="BC164" s="5"/>
      <c r="BD164" s="5"/>
      <c r="BE164" s="5"/>
      <c r="BF164" s="48"/>
      <c r="BG164" s="298" t="e">
        <v>#NAME?</v>
      </c>
      <c r="BH164" s="298"/>
      <c r="BI164" s="298"/>
      <c r="BJ164" s="21"/>
      <c r="BK164" s="5"/>
      <c r="BL164" s="5"/>
      <c r="BM164" s="5"/>
      <c r="BN164" s="5"/>
      <c r="BO164" s="5"/>
      <c r="BP164" s="5"/>
      <c r="BQ164" s="5"/>
      <c r="BR164" s="298"/>
      <c r="BS164" s="5"/>
      <c r="BT164" s="5"/>
      <c r="BU164" s="5"/>
      <c r="BV164" s="5"/>
      <c r="BW164" s="5"/>
      <c r="BX164" s="5"/>
      <c r="BY164" s="5"/>
      <c r="BZ164" s="5"/>
      <c r="CA164" s="5"/>
      <c r="CB164" s="3"/>
      <c r="CC164" s="3"/>
      <c r="CD164" s="3"/>
      <c r="CE164" s="3"/>
      <c r="CF164" s="3"/>
      <c r="CG164" s="3"/>
      <c r="CH164" s="3"/>
      <c r="CI164" s="3"/>
    </row>
    <row r="165" spans="1:87" ht="12" customHeight="1">
      <c r="A165" s="217"/>
      <c r="B165" s="218"/>
      <c r="C165" s="13" t="s">
        <v>74</v>
      </c>
      <c r="D165" s="245">
        <v>-0.1279488</v>
      </c>
      <c r="E165" s="246">
        <v>0.97896930000000004</v>
      </c>
      <c r="F165" s="246">
        <v>1.4328638</v>
      </c>
      <c r="G165" s="246">
        <v>1.6002122000000001</v>
      </c>
      <c r="H165" s="246">
        <v>1.6273162999999999</v>
      </c>
      <c r="I165" s="246">
        <v>-0.17506569999999999</v>
      </c>
      <c r="J165" s="246">
        <v>-1.1693267000000001</v>
      </c>
      <c r="K165" s="246">
        <v>-0.8120368</v>
      </c>
      <c r="L165" s="246">
        <v>-0.65147540000000004</v>
      </c>
      <c r="M165" s="246">
        <v>0.15777540000000001</v>
      </c>
      <c r="N165" s="246">
        <v>5.3966E-2</v>
      </c>
      <c r="O165" s="246">
        <v>-0.38549990000000001</v>
      </c>
      <c r="P165" s="246">
        <v>-4.6252301999999998</v>
      </c>
      <c r="Q165" s="246">
        <v>-4.3524557000000001</v>
      </c>
      <c r="R165" s="5">
        <v>-2.4474526000000001</v>
      </c>
      <c r="S165" s="5">
        <v>-2.3651499</v>
      </c>
      <c r="T165" s="5">
        <v>-1.7772790000000001</v>
      </c>
      <c r="U165" s="5">
        <v>-1.7443302000000001</v>
      </c>
      <c r="V165" s="5">
        <v>-1.6324361999999999</v>
      </c>
      <c r="W165" s="5">
        <v>-1.5237139</v>
      </c>
      <c r="X165" s="5">
        <v>-0.83325970000000005</v>
      </c>
      <c r="Y165" s="16">
        <v>-0.62075420000000003</v>
      </c>
      <c r="Z165" s="34" t="e">
        <v>#NAME?</v>
      </c>
      <c r="AA165" s="21">
        <v>-2.4927595999999999</v>
      </c>
      <c r="AB165" s="5">
        <v>-2.2328024000000002</v>
      </c>
      <c r="AC165" s="5">
        <v>-1.7580849999999999</v>
      </c>
      <c r="AD165" s="5">
        <v>-1.7964321000000001</v>
      </c>
      <c r="AE165" s="5">
        <v>-1.5000935</v>
      </c>
      <c r="AF165" s="5">
        <v>-1.4645914</v>
      </c>
      <c r="AG165" s="5">
        <v>-1.1522737999999999</v>
      </c>
      <c r="AH165" s="16">
        <v>-1.2784089999999999</v>
      </c>
      <c r="AI165" s="34" t="e">
        <v>#NAME?</v>
      </c>
      <c r="AJ165" s="21"/>
      <c r="AK165" s="5"/>
      <c r="AL165" s="5"/>
      <c r="AM165" s="5"/>
      <c r="AN165" s="5"/>
      <c r="AO165" s="5"/>
      <c r="AP165" s="5"/>
      <c r="AQ165" s="48"/>
      <c r="AR165" s="34" t="e">
        <v>#NAME?</v>
      </c>
      <c r="AS165" s="21"/>
      <c r="AT165" s="5"/>
      <c r="AU165" s="5"/>
      <c r="AV165" s="5"/>
      <c r="AW165" s="5"/>
      <c r="AX165" s="5"/>
      <c r="AY165" s="16"/>
      <c r="AZ165" s="33" t="e">
        <v>#NAME?</v>
      </c>
      <c r="BA165" s="21"/>
      <c r="BB165" s="5"/>
      <c r="BC165" s="5"/>
      <c r="BD165" s="5"/>
      <c r="BE165" s="5"/>
      <c r="BF165" s="48"/>
      <c r="BG165" s="298" t="e">
        <v>#NAME?</v>
      </c>
      <c r="BH165" s="298"/>
      <c r="BI165" s="298"/>
      <c r="BJ165" s="21"/>
      <c r="BK165" s="5"/>
      <c r="BL165" s="5"/>
      <c r="BM165" s="5"/>
      <c r="BN165" s="5"/>
      <c r="BO165" s="5"/>
      <c r="BP165" s="5"/>
      <c r="BQ165" s="5"/>
      <c r="BR165" s="298"/>
      <c r="BS165" s="5"/>
      <c r="BT165" s="5"/>
      <c r="BU165" s="5"/>
      <c r="BV165" s="5"/>
      <c r="BW165" s="5"/>
      <c r="BX165" s="5"/>
      <c r="BY165" s="5"/>
      <c r="BZ165" s="5"/>
      <c r="CA165" s="5"/>
      <c r="CB165" s="3"/>
      <c r="CC165" s="3"/>
      <c r="CD165" s="3"/>
      <c r="CE165" s="3"/>
      <c r="CF165" s="3"/>
      <c r="CG165" s="3"/>
      <c r="CH165" s="3"/>
      <c r="CI165" s="3"/>
    </row>
    <row r="166" spans="1:87" ht="12" customHeight="1">
      <c r="A166" s="217"/>
      <c r="B166" s="218"/>
      <c r="C166" s="13" t="s">
        <v>75</v>
      </c>
      <c r="D166" s="245">
        <v>6.1525547999999999</v>
      </c>
      <c r="E166" s="246">
        <v>4.8486855000000002</v>
      </c>
      <c r="F166" s="246">
        <v>4.5915979</v>
      </c>
      <c r="G166" s="246">
        <v>3.6912970000000001</v>
      </c>
      <c r="H166" s="246">
        <v>2.6923754</v>
      </c>
      <c r="I166" s="246">
        <v>2.4603316</v>
      </c>
      <c r="J166" s="246">
        <v>1.6327636000000001</v>
      </c>
      <c r="K166" s="246">
        <v>1.1103571999999999</v>
      </c>
      <c r="L166" s="246">
        <v>0.40403420000000001</v>
      </c>
      <c r="M166" s="246">
        <v>0.9243943</v>
      </c>
      <c r="N166" s="246">
        <v>3.2980008999999999</v>
      </c>
      <c r="O166" s="246">
        <v>2.2987459000000001</v>
      </c>
      <c r="P166" s="246">
        <v>-0.83229580000000003</v>
      </c>
      <c r="Q166" s="246">
        <v>7.8709200000000007E-2</v>
      </c>
      <c r="R166" s="5">
        <v>0.9884193</v>
      </c>
      <c r="S166" s="5">
        <v>2.2617487000000001</v>
      </c>
      <c r="T166" s="5">
        <v>1.9139983</v>
      </c>
      <c r="U166" s="5">
        <v>1.6001088000000001</v>
      </c>
      <c r="V166" s="5">
        <v>1.5400373000000001</v>
      </c>
      <c r="W166" s="5">
        <v>1.4754768</v>
      </c>
      <c r="X166" s="5">
        <v>1.5114145000000001</v>
      </c>
      <c r="Y166" s="16">
        <v>1.8635223000000001</v>
      </c>
      <c r="Z166" s="34" t="e">
        <v>#NAME?</v>
      </c>
      <c r="AA166" s="21">
        <v>0.95483079999999998</v>
      </c>
      <c r="AB166" s="5">
        <v>2.2531946999999999</v>
      </c>
      <c r="AC166" s="5">
        <v>2.1407216999999998</v>
      </c>
      <c r="AD166" s="5">
        <v>1.5956123</v>
      </c>
      <c r="AE166" s="5">
        <v>1.5394743</v>
      </c>
      <c r="AF166" s="5">
        <v>1.6045088999999999</v>
      </c>
      <c r="AG166" s="5">
        <v>1.4269894000000001</v>
      </c>
      <c r="AH166" s="16">
        <v>1.1342631000000001</v>
      </c>
      <c r="AI166" s="34" t="e">
        <v>#NAME?</v>
      </c>
      <c r="AJ166" s="21"/>
      <c r="AK166" s="5"/>
      <c r="AL166" s="5"/>
      <c r="AM166" s="5"/>
      <c r="AN166" s="5"/>
      <c r="AO166" s="5"/>
      <c r="AP166" s="5"/>
      <c r="AQ166" s="48"/>
      <c r="AR166" s="34" t="e">
        <v>#NAME?</v>
      </c>
      <c r="AS166" s="21"/>
      <c r="AT166" s="5"/>
      <c r="AU166" s="5"/>
      <c r="AV166" s="5"/>
      <c r="AW166" s="5"/>
      <c r="AX166" s="5"/>
      <c r="AY166" s="16"/>
      <c r="AZ166" s="33" t="e">
        <v>#NAME?</v>
      </c>
      <c r="BA166" s="21"/>
      <c r="BB166" s="5"/>
      <c r="BC166" s="5"/>
      <c r="BD166" s="5"/>
      <c r="BE166" s="5"/>
      <c r="BF166" s="48"/>
      <c r="BG166" s="298" t="e">
        <v>#NAME?</v>
      </c>
      <c r="BH166" s="298"/>
      <c r="BI166" s="298"/>
      <c r="BJ166" s="21"/>
      <c r="BK166" s="5"/>
      <c r="BL166" s="5"/>
      <c r="BM166" s="5"/>
      <c r="BN166" s="5"/>
      <c r="BO166" s="5"/>
      <c r="BP166" s="5"/>
      <c r="BQ166" s="5"/>
      <c r="BR166" s="298"/>
      <c r="BS166" s="5"/>
      <c r="BT166" s="5"/>
      <c r="BU166" s="5"/>
      <c r="BV166" s="5"/>
      <c r="BW166" s="5"/>
      <c r="BX166" s="5"/>
      <c r="BY166" s="5"/>
      <c r="BZ166" s="5"/>
      <c r="CA166" s="5"/>
      <c r="CB166" s="55"/>
      <c r="CC166" s="5"/>
      <c r="CD166" s="5"/>
      <c r="CE166" s="5"/>
      <c r="CF166" s="5"/>
      <c r="CG166" s="5"/>
      <c r="CH166" s="5"/>
      <c r="CI166" s="3"/>
    </row>
    <row r="167" spans="1:87" ht="12" customHeight="1">
      <c r="A167" s="217"/>
      <c r="B167" s="218"/>
      <c r="C167" s="13" t="s">
        <v>76</v>
      </c>
      <c r="D167" s="245">
        <v>-2.4625512000000001</v>
      </c>
      <c r="E167" s="246">
        <v>-0.90399549999999995</v>
      </c>
      <c r="F167" s="246">
        <v>-1.1447290999999999</v>
      </c>
      <c r="G167" s="246">
        <v>0.97876540000000001</v>
      </c>
      <c r="H167" s="246">
        <v>1.0983727000000001</v>
      </c>
      <c r="I167" s="246">
        <v>-1.0945488000000001</v>
      </c>
      <c r="J167" s="246">
        <v>-2.7138352000000001</v>
      </c>
      <c r="K167" s="246">
        <v>-0.71519089999999996</v>
      </c>
      <c r="L167" s="246">
        <v>0.99984419999999996</v>
      </c>
      <c r="M167" s="246">
        <v>1.9249976</v>
      </c>
      <c r="N167" s="246">
        <v>6.0320084999999999</v>
      </c>
      <c r="O167" s="246">
        <v>3.4925500999999999</v>
      </c>
      <c r="P167" s="246">
        <v>-3.1204597999999999</v>
      </c>
      <c r="Q167" s="246">
        <v>-2.7549921999999998</v>
      </c>
      <c r="R167" s="5">
        <v>-3.6516179000000002</v>
      </c>
      <c r="S167" s="5">
        <v>-2.6567851999999998</v>
      </c>
      <c r="T167" s="5">
        <v>-1.2959959000000001</v>
      </c>
      <c r="U167" s="5">
        <v>-5.5146286</v>
      </c>
      <c r="V167" s="5">
        <v>2.4675910000000001</v>
      </c>
      <c r="W167" s="5">
        <v>3.6362937999999998</v>
      </c>
      <c r="X167" s="5">
        <v>4.9683039999999998</v>
      </c>
      <c r="Y167" s="16">
        <v>5.0070437999999999</v>
      </c>
      <c r="Z167" s="34" t="e">
        <v>#NAME?</v>
      </c>
      <c r="AA167" s="21">
        <v>-3.5081744000000001</v>
      </c>
      <c r="AB167" s="5">
        <v>-2.8951707999999998</v>
      </c>
      <c r="AC167" s="5">
        <v>-1.8081266</v>
      </c>
      <c r="AD167" s="5">
        <v>-5.9519336999999997</v>
      </c>
      <c r="AE167" s="5">
        <v>1.6952803999999999</v>
      </c>
      <c r="AF167" s="5">
        <v>2.3004131000000001</v>
      </c>
      <c r="AG167" s="5">
        <v>2.0453027000000001</v>
      </c>
      <c r="AH167" s="16">
        <v>2.5286458000000001</v>
      </c>
      <c r="AI167" s="34" t="e">
        <v>#NAME?</v>
      </c>
      <c r="AJ167" s="21"/>
      <c r="AK167" s="5"/>
      <c r="AL167" s="5"/>
      <c r="AM167" s="5"/>
      <c r="AN167" s="5"/>
      <c r="AO167" s="5"/>
      <c r="AP167" s="5"/>
      <c r="AQ167" s="48"/>
      <c r="AR167" s="34" t="e">
        <v>#NAME?</v>
      </c>
      <c r="AS167" s="21"/>
      <c r="AT167" s="5"/>
      <c r="AU167" s="5"/>
      <c r="AV167" s="5"/>
      <c r="AW167" s="5"/>
      <c r="AX167" s="5"/>
      <c r="AY167" s="16"/>
      <c r="AZ167" s="33" t="e">
        <v>#NAME?</v>
      </c>
      <c r="BA167" s="21"/>
      <c r="BB167" s="5"/>
      <c r="BC167" s="5"/>
      <c r="BD167" s="5"/>
      <c r="BE167" s="5"/>
      <c r="BF167" s="48"/>
      <c r="BG167" s="298" t="e">
        <v>#NAME?</v>
      </c>
      <c r="BH167" s="298"/>
      <c r="BI167" s="298"/>
      <c r="BJ167" s="21"/>
      <c r="BK167" s="5"/>
      <c r="BL167" s="5"/>
      <c r="BM167" s="5"/>
      <c r="BN167" s="5"/>
      <c r="BO167" s="5"/>
      <c r="BP167" s="5"/>
      <c r="BQ167" s="5"/>
      <c r="BR167" s="298"/>
      <c r="BS167" s="5"/>
      <c r="BT167" s="5"/>
      <c r="BU167" s="5"/>
      <c r="BV167" s="5"/>
      <c r="BW167" s="5"/>
      <c r="BX167" s="5"/>
      <c r="BY167" s="5"/>
      <c r="BZ167" s="5"/>
      <c r="CA167" s="5"/>
      <c r="CB167" s="55"/>
      <c r="CC167" s="5"/>
      <c r="CD167" s="5"/>
      <c r="CE167" s="5"/>
      <c r="CF167" s="5"/>
      <c r="CG167" s="5"/>
      <c r="CH167" s="5"/>
      <c r="CI167" s="3"/>
    </row>
    <row r="168" spans="1:87" ht="12" customHeight="1">
      <c r="A168" s="217"/>
      <c r="B168" s="218"/>
      <c r="C168" s="13" t="s">
        <v>91</v>
      </c>
      <c r="D168" s="245">
        <v>2.2845246000000001</v>
      </c>
      <c r="E168" s="246">
        <v>0.67369979999999996</v>
      </c>
      <c r="F168" s="246">
        <v>-3.0971934999999999</v>
      </c>
      <c r="G168" s="246">
        <v>-1.7921868999999999</v>
      </c>
      <c r="H168" s="246">
        <v>-1.0415382</v>
      </c>
      <c r="I168" s="246">
        <v>-1.5617388999999999</v>
      </c>
      <c r="J168" s="246">
        <v>-0.72294080000000005</v>
      </c>
      <c r="K168" s="246">
        <v>-0.2212924</v>
      </c>
      <c r="L168" s="246">
        <v>0.1487803</v>
      </c>
      <c r="M168" s="246">
        <v>-6.0870599999999997E-2</v>
      </c>
      <c r="N168" s="246">
        <v>-0.160632</v>
      </c>
      <c r="O168" s="246">
        <v>-3.6535715999999998</v>
      </c>
      <c r="P168" s="246">
        <v>-7.6099813999999997</v>
      </c>
      <c r="Q168" s="246">
        <v>-6.9400063000000003</v>
      </c>
      <c r="R168" s="5">
        <v>-2.5259619999999998</v>
      </c>
      <c r="S168" s="5">
        <v>0.45057000000000003</v>
      </c>
      <c r="T168" s="5">
        <v>0.32387470000000002</v>
      </c>
      <c r="U168" s="5">
        <v>-5.7117099999999997E-2</v>
      </c>
      <c r="V168" s="5">
        <v>-2.4917399999999999E-2</v>
      </c>
      <c r="W168" s="5">
        <v>1.0877965000000001</v>
      </c>
      <c r="X168" s="5">
        <v>0.44927509999999998</v>
      </c>
      <c r="Y168" s="16">
        <v>-0.25824320000000001</v>
      </c>
      <c r="Z168" s="34" t="e">
        <v>#NAME?</v>
      </c>
      <c r="AA168" s="21">
        <v>-1.5953644</v>
      </c>
      <c r="AB168" s="5">
        <v>0.81190969999999996</v>
      </c>
      <c r="AC168" s="5">
        <v>0.5739436</v>
      </c>
      <c r="AD168" s="5">
        <v>-0.13499729999999999</v>
      </c>
      <c r="AE168" s="5">
        <v>5.6348500000000003E-2</v>
      </c>
      <c r="AF168" s="5">
        <v>0.31511040000000001</v>
      </c>
      <c r="AG168" s="5">
        <v>-4.48314E-2</v>
      </c>
      <c r="AH168" s="16">
        <v>-0.25070720000000002</v>
      </c>
      <c r="AI168" s="34" t="e">
        <v>#NAME?</v>
      </c>
      <c r="AJ168" s="21"/>
      <c r="AK168" s="5"/>
      <c r="AL168" s="5"/>
      <c r="AM168" s="5"/>
      <c r="AN168" s="5"/>
      <c r="AO168" s="5"/>
      <c r="AP168" s="5"/>
      <c r="AQ168" s="48"/>
      <c r="AR168" s="34" t="e">
        <v>#NAME?</v>
      </c>
      <c r="AS168" s="21"/>
      <c r="AT168" s="5"/>
      <c r="AU168" s="5"/>
      <c r="AV168" s="5"/>
      <c r="AW168" s="5"/>
      <c r="AX168" s="5"/>
      <c r="AY168" s="16"/>
      <c r="AZ168" s="33" t="e">
        <v>#NAME?</v>
      </c>
      <c r="BA168" s="21"/>
      <c r="BB168" s="5"/>
      <c r="BC168" s="5"/>
      <c r="BD168" s="5"/>
      <c r="BE168" s="5"/>
      <c r="BF168" s="48"/>
      <c r="BG168" s="298" t="e">
        <v>#NAME?</v>
      </c>
      <c r="BH168" s="298"/>
      <c r="BI168" s="298"/>
      <c r="BJ168" s="21"/>
      <c r="BK168" s="5"/>
      <c r="BL168" s="5"/>
      <c r="BM168" s="5"/>
      <c r="BN168" s="5"/>
      <c r="BO168" s="5"/>
      <c r="BP168" s="5"/>
      <c r="BQ168" s="5"/>
      <c r="BR168" s="298"/>
      <c r="BS168" s="5"/>
      <c r="BT168" s="5"/>
      <c r="BU168" s="5"/>
      <c r="BV168" s="5"/>
      <c r="BW168" s="5"/>
      <c r="BX168" s="5"/>
      <c r="BY168" s="5"/>
      <c r="BZ168" s="5"/>
      <c r="CA168" s="5"/>
      <c r="CB168" s="55"/>
      <c r="CC168" s="5"/>
      <c r="CD168" s="5"/>
      <c r="CE168" s="5"/>
      <c r="CF168" s="5"/>
      <c r="CG168" s="5"/>
      <c r="CH168" s="5"/>
      <c r="CI168" s="3"/>
    </row>
    <row r="169" spans="1:87" ht="12" customHeight="1">
      <c r="A169" s="217"/>
      <c r="B169" s="218"/>
      <c r="C169" s="13" t="s">
        <v>92</v>
      </c>
      <c r="D169" s="245">
        <v>-11.02126</v>
      </c>
      <c r="E169" s="246">
        <v>-1.8994835999999999</v>
      </c>
      <c r="F169" s="246">
        <v>-1.3513131</v>
      </c>
      <c r="G169" s="246">
        <v>-1.4515065</v>
      </c>
      <c r="H169" s="246">
        <v>-2.0225411000000002</v>
      </c>
      <c r="I169" s="246">
        <v>-0.54985569999999995</v>
      </c>
      <c r="J169" s="246">
        <v>-2.9516799999999999E-2</v>
      </c>
      <c r="K169" s="246">
        <v>-0.4945794</v>
      </c>
      <c r="L169" s="246">
        <v>0.42219089999999998</v>
      </c>
      <c r="M169" s="246">
        <v>0.4256374</v>
      </c>
      <c r="N169" s="246">
        <v>-0.15313009999999999</v>
      </c>
      <c r="O169" s="246">
        <v>-2.4282273000000001</v>
      </c>
      <c r="P169" s="246">
        <v>-7.8685878999999996</v>
      </c>
      <c r="Q169" s="246">
        <v>-5.0815872999999998</v>
      </c>
      <c r="R169" s="5">
        <v>-7.0991439999999999</v>
      </c>
      <c r="S169" s="5">
        <v>-1.170668</v>
      </c>
      <c r="T169" s="5">
        <v>-0.85129569999999999</v>
      </c>
      <c r="U169" s="5">
        <v>0.98719380000000001</v>
      </c>
      <c r="V169" s="5">
        <v>1.2746816000000001</v>
      </c>
      <c r="W169" s="5">
        <v>1.6027857000000001</v>
      </c>
      <c r="X169" s="5">
        <v>1.6530328999999999</v>
      </c>
      <c r="Y169" s="16">
        <v>1.3366308</v>
      </c>
      <c r="Z169" s="34" t="e">
        <v>#NAME?</v>
      </c>
      <c r="AA169" s="21">
        <v>-7.0991439999999999</v>
      </c>
      <c r="AB169" s="5">
        <v>-1.1706779</v>
      </c>
      <c r="AC169" s="5">
        <v>-0.86317679999999997</v>
      </c>
      <c r="AD169" s="5">
        <v>0.91743649999999999</v>
      </c>
      <c r="AE169" s="5">
        <v>1.3212788</v>
      </c>
      <c r="AF169" s="5">
        <v>1.0054803000000001</v>
      </c>
      <c r="AG169" s="5">
        <v>0.81822090000000003</v>
      </c>
      <c r="AH169" s="16">
        <v>0.89475170000000004</v>
      </c>
      <c r="AI169" s="34" t="e">
        <v>#NAME?</v>
      </c>
      <c r="AJ169" s="21"/>
      <c r="AK169" s="5"/>
      <c r="AL169" s="5"/>
      <c r="AM169" s="5"/>
      <c r="AN169" s="5"/>
      <c r="AO169" s="5"/>
      <c r="AP169" s="5"/>
      <c r="AQ169" s="48"/>
      <c r="AR169" s="34" t="e">
        <v>#NAME?</v>
      </c>
      <c r="AS169" s="21"/>
      <c r="AT169" s="5"/>
      <c r="AU169" s="5"/>
      <c r="AV169" s="5"/>
      <c r="AW169" s="5"/>
      <c r="AX169" s="5"/>
      <c r="AY169" s="16"/>
      <c r="AZ169" s="33" t="e">
        <v>#NAME?</v>
      </c>
      <c r="BA169" s="21"/>
      <c r="BB169" s="5"/>
      <c r="BC169" s="5"/>
      <c r="BD169" s="5"/>
      <c r="BE169" s="5"/>
      <c r="BF169" s="48"/>
      <c r="BG169" s="298" t="e">
        <v>#NAME?</v>
      </c>
      <c r="BH169" s="298"/>
      <c r="BI169" s="298"/>
      <c r="BJ169" s="21"/>
      <c r="BK169" s="5"/>
      <c r="BL169" s="5"/>
      <c r="BM169" s="5"/>
      <c r="BN169" s="5"/>
      <c r="BO169" s="5"/>
      <c r="BP169" s="5"/>
      <c r="BQ169" s="5"/>
      <c r="BR169" s="298"/>
      <c r="BS169" s="5"/>
      <c r="BT169" s="5"/>
      <c r="BU169" s="5"/>
      <c r="BV169" s="5"/>
      <c r="BW169" s="5"/>
      <c r="BX169" s="5"/>
      <c r="BY169" s="5"/>
      <c r="BZ169" s="5"/>
      <c r="CA169" s="5"/>
      <c r="CB169" s="55"/>
      <c r="CC169" s="5"/>
      <c r="CD169" s="5"/>
      <c r="CE169" s="5"/>
      <c r="CF169" s="5"/>
      <c r="CG169" s="5"/>
      <c r="CH169" s="5"/>
      <c r="CI169" s="3"/>
    </row>
    <row r="170" spans="1:87" ht="12" customHeight="1">
      <c r="A170" s="217"/>
      <c r="B170" s="218"/>
      <c r="C170" s="13" t="s">
        <v>77</v>
      </c>
      <c r="D170" s="245">
        <v>3.2901557000000001</v>
      </c>
      <c r="E170" s="246">
        <v>3.7604136000000001</v>
      </c>
      <c r="F170" s="246">
        <v>3.9121944000000002</v>
      </c>
      <c r="G170" s="246">
        <v>6.2649755000000003</v>
      </c>
      <c r="H170" s="246">
        <v>6.2670553</v>
      </c>
      <c r="I170" s="246">
        <v>2.7571148999999999</v>
      </c>
      <c r="J170" s="246">
        <v>0.456625</v>
      </c>
      <c r="K170" s="246">
        <v>-1.0684601</v>
      </c>
      <c r="L170" s="246">
        <v>0.29915710000000001</v>
      </c>
      <c r="M170" s="246">
        <v>2.1835665</v>
      </c>
      <c r="N170" s="246">
        <v>4.4673762000000004</v>
      </c>
      <c r="O170" s="246">
        <v>3.7000066999999999</v>
      </c>
      <c r="P170" s="246">
        <v>-0.27225389999999999</v>
      </c>
      <c r="Q170" s="246">
        <v>-0.24471219999999999</v>
      </c>
      <c r="R170" s="5">
        <v>0.97973690000000002</v>
      </c>
      <c r="S170" s="5">
        <v>0.86692769999999997</v>
      </c>
      <c r="T170" s="5">
        <v>1.5185735</v>
      </c>
      <c r="U170" s="5">
        <v>1.7563473999999999</v>
      </c>
      <c r="V170" s="5">
        <v>1.7220099</v>
      </c>
      <c r="W170" s="5">
        <v>1.9432022</v>
      </c>
      <c r="X170" s="5">
        <v>1.8614039</v>
      </c>
      <c r="Y170" s="16">
        <v>1.2515776999999999</v>
      </c>
      <c r="Z170" s="34" t="e">
        <v>#NAME?</v>
      </c>
      <c r="AA170" s="21">
        <v>0.98678379999999999</v>
      </c>
      <c r="AB170" s="5">
        <v>0.87101790000000001</v>
      </c>
      <c r="AC170" s="5">
        <v>1.5126432000000001</v>
      </c>
      <c r="AD170" s="5">
        <v>1.8744232999999999</v>
      </c>
      <c r="AE170" s="5">
        <v>1.9614682999999999</v>
      </c>
      <c r="AF170" s="5">
        <v>1.6832697999999999</v>
      </c>
      <c r="AG170" s="5">
        <v>0.4011884</v>
      </c>
      <c r="AH170" s="16">
        <v>0.47980660000000003</v>
      </c>
      <c r="AI170" s="34" t="e">
        <v>#NAME?</v>
      </c>
      <c r="AJ170" s="21"/>
      <c r="AK170" s="5"/>
      <c r="AL170" s="5"/>
      <c r="AM170" s="5"/>
      <c r="AN170" s="5"/>
      <c r="AO170" s="5"/>
      <c r="AP170" s="5"/>
      <c r="AQ170" s="48"/>
      <c r="AR170" s="34" t="e">
        <v>#NAME?</v>
      </c>
      <c r="AS170" s="21"/>
      <c r="AT170" s="5"/>
      <c r="AU170" s="5"/>
      <c r="AV170" s="5"/>
      <c r="AW170" s="5"/>
      <c r="AX170" s="5"/>
      <c r="AY170" s="16"/>
      <c r="AZ170" s="33" t="e">
        <v>#NAME?</v>
      </c>
      <c r="BA170" s="21"/>
      <c r="BB170" s="5"/>
      <c r="BC170" s="5"/>
      <c r="BD170" s="5"/>
      <c r="BE170" s="5"/>
      <c r="BF170" s="48"/>
      <c r="BG170" s="298" t="e">
        <v>#NAME?</v>
      </c>
      <c r="BH170" s="298"/>
      <c r="BI170" s="298"/>
      <c r="BJ170" s="21"/>
      <c r="BK170" s="5"/>
      <c r="BL170" s="5"/>
      <c r="BM170" s="5"/>
      <c r="BN170" s="5"/>
      <c r="BO170" s="5"/>
      <c r="BP170" s="5"/>
      <c r="BQ170" s="5"/>
      <c r="BR170" s="298"/>
      <c r="BS170" s="5"/>
      <c r="BT170" s="5"/>
      <c r="BU170" s="5"/>
      <c r="BV170" s="5"/>
      <c r="BW170" s="5"/>
      <c r="BX170" s="5"/>
      <c r="BY170" s="5"/>
      <c r="BZ170" s="5"/>
      <c r="CA170" s="5"/>
      <c r="CB170" s="55"/>
      <c r="CC170" s="5"/>
      <c r="CD170" s="5"/>
      <c r="CE170" s="5"/>
      <c r="CF170" s="5"/>
      <c r="CG170" s="5"/>
      <c r="CH170" s="5"/>
      <c r="CI170" s="3"/>
    </row>
    <row r="171" spans="1:87" ht="12" customHeight="1">
      <c r="A171" s="217"/>
      <c r="B171" s="218"/>
      <c r="C171" s="13" t="s">
        <v>78</v>
      </c>
      <c r="D171" s="245">
        <v>-4.6390523000000004</v>
      </c>
      <c r="E171" s="246">
        <v>-6.3707421999999996</v>
      </c>
      <c r="F171" s="246">
        <v>-2.876582</v>
      </c>
      <c r="G171" s="246">
        <v>-1.4539873000000001</v>
      </c>
      <c r="H171" s="246">
        <v>-2.3833541</v>
      </c>
      <c r="I171" s="246">
        <v>-1.5267835000000001</v>
      </c>
      <c r="J171" s="246">
        <v>-5.482558</v>
      </c>
      <c r="K171" s="246">
        <v>-0.59866909999999995</v>
      </c>
      <c r="L171" s="246">
        <v>1.1486931</v>
      </c>
      <c r="M171" s="246">
        <v>1.1824794999999999</v>
      </c>
      <c r="N171" s="246">
        <v>1.3346117</v>
      </c>
      <c r="O171" s="246">
        <v>-0.83770080000000002</v>
      </c>
      <c r="P171" s="246">
        <v>3.22548E-2</v>
      </c>
      <c r="Q171" s="246">
        <v>0.68974820000000003</v>
      </c>
      <c r="R171" s="5">
        <v>0.76407320000000001</v>
      </c>
      <c r="S171" s="5">
        <v>-0.48724109999999998</v>
      </c>
      <c r="T171" s="5">
        <v>0.44121749999999998</v>
      </c>
      <c r="U171" s="5">
        <v>0.97219429999999996</v>
      </c>
      <c r="V171" s="5">
        <v>1.3051181999999999</v>
      </c>
      <c r="W171" s="5">
        <v>3.1282272</v>
      </c>
      <c r="X171" s="5">
        <v>5.791283</v>
      </c>
      <c r="Y171" s="16">
        <v>2.7359686000000001</v>
      </c>
      <c r="Z171" s="34" t="e">
        <v>#NAME?</v>
      </c>
      <c r="AA171" s="21">
        <v>0.61891629999999997</v>
      </c>
      <c r="AB171" s="5">
        <v>-0.64310730000000005</v>
      </c>
      <c r="AC171" s="5">
        <v>0.26149319999999998</v>
      </c>
      <c r="AD171" s="5">
        <v>0.80206169999999999</v>
      </c>
      <c r="AE171" s="5">
        <v>1.2230962999999999</v>
      </c>
      <c r="AF171" s="5">
        <v>1.5656779000000001</v>
      </c>
      <c r="AG171" s="5">
        <v>1.4986379999999999</v>
      </c>
      <c r="AH171" s="16">
        <v>1.4100033000000001</v>
      </c>
      <c r="AI171" s="34" t="e">
        <v>#NAME?</v>
      </c>
      <c r="AJ171" s="21"/>
      <c r="AK171" s="5"/>
      <c r="AL171" s="5"/>
      <c r="AM171" s="5"/>
      <c r="AN171" s="5"/>
      <c r="AO171" s="5"/>
      <c r="AP171" s="5"/>
      <c r="AQ171" s="48"/>
      <c r="AR171" s="34" t="e">
        <v>#NAME?</v>
      </c>
      <c r="AS171" s="21"/>
      <c r="AT171" s="5"/>
      <c r="AU171" s="5"/>
      <c r="AV171" s="5"/>
      <c r="AW171" s="5"/>
      <c r="AX171" s="5"/>
      <c r="AY171" s="16"/>
      <c r="AZ171" s="33" t="e">
        <v>#NAME?</v>
      </c>
      <c r="BA171" s="21"/>
      <c r="BB171" s="5"/>
      <c r="BC171" s="5"/>
      <c r="BD171" s="5"/>
      <c r="BE171" s="5"/>
      <c r="BF171" s="48"/>
      <c r="BG171" s="298" t="e">
        <v>#NAME?</v>
      </c>
      <c r="BH171" s="298"/>
      <c r="BI171" s="298"/>
      <c r="BJ171" s="21"/>
      <c r="BK171" s="5"/>
      <c r="BL171" s="5"/>
      <c r="BM171" s="5"/>
      <c r="BN171" s="5"/>
      <c r="BO171" s="5"/>
      <c r="BP171" s="5"/>
      <c r="BQ171" s="5"/>
      <c r="BR171" s="298"/>
      <c r="BS171" s="5"/>
      <c r="BT171" s="5"/>
      <c r="BU171" s="5"/>
      <c r="BV171" s="5"/>
      <c r="BW171" s="5"/>
      <c r="BX171" s="5"/>
      <c r="BY171" s="5"/>
      <c r="BZ171" s="5"/>
      <c r="CA171" s="5"/>
      <c r="CB171" s="55"/>
      <c r="CC171" s="5"/>
      <c r="CD171" s="5"/>
      <c r="CE171" s="5"/>
      <c r="CF171" s="5"/>
      <c r="CG171" s="5"/>
      <c r="CH171" s="5"/>
      <c r="CI171" s="3"/>
    </row>
    <row r="172" spans="1:87" ht="12" customHeight="1">
      <c r="A172" s="217"/>
      <c r="B172" s="218"/>
      <c r="C172" s="13" t="s">
        <v>79</v>
      </c>
      <c r="D172" s="245">
        <v>3.1902039000000002</v>
      </c>
      <c r="E172" s="246">
        <v>3.3122278999999999</v>
      </c>
      <c r="F172" s="246">
        <v>4.2001938000000001</v>
      </c>
      <c r="G172" s="246">
        <v>5.1841156000000002</v>
      </c>
      <c r="H172" s="246">
        <v>2.5479550999999998</v>
      </c>
      <c r="I172" s="246">
        <v>0.50556020000000002</v>
      </c>
      <c r="J172" s="246">
        <v>-0.64084980000000002</v>
      </c>
      <c r="K172" s="246">
        <v>0.59396230000000005</v>
      </c>
      <c r="L172" s="246">
        <v>1.9066768000000001</v>
      </c>
      <c r="M172" s="246">
        <v>2.2171501999999998</v>
      </c>
      <c r="N172" s="246">
        <v>2.1680145999999998</v>
      </c>
      <c r="O172" s="246">
        <v>2.2568578000000001</v>
      </c>
      <c r="P172" s="246">
        <v>-3.4077145</v>
      </c>
      <c r="Q172" s="246">
        <v>-3.2240084000000002</v>
      </c>
      <c r="R172" s="5">
        <v>-2.5316947999999999</v>
      </c>
      <c r="S172" s="5">
        <v>-2.2409805999999999</v>
      </c>
      <c r="T172" s="5">
        <v>-0.85546029999999995</v>
      </c>
      <c r="U172" s="5">
        <v>-0.84463540000000004</v>
      </c>
      <c r="V172" s="5">
        <v>-0.80882920000000003</v>
      </c>
      <c r="W172" s="5">
        <v>1.4419881999999999</v>
      </c>
      <c r="X172" s="5">
        <v>2.0521899000000001</v>
      </c>
      <c r="Y172" s="16">
        <v>1.5540042000000001</v>
      </c>
      <c r="Z172" s="34" t="e">
        <v>#NAME?</v>
      </c>
      <c r="AA172" s="21">
        <v>-2.5316947999999999</v>
      </c>
      <c r="AB172" s="5">
        <v>-2.2409805999999999</v>
      </c>
      <c r="AC172" s="5">
        <v>-0.85546029999999995</v>
      </c>
      <c r="AD172" s="5">
        <v>-0.84463540000000004</v>
      </c>
      <c r="AE172" s="5">
        <v>-0.63263919999999996</v>
      </c>
      <c r="AF172" s="5">
        <v>0.28131279999999997</v>
      </c>
      <c r="AG172" s="5">
        <v>0.71906049999999999</v>
      </c>
      <c r="AH172" s="16">
        <v>0.84118769999999998</v>
      </c>
      <c r="AI172" s="34" t="e">
        <v>#NAME?</v>
      </c>
      <c r="AJ172" s="21"/>
      <c r="AK172" s="5"/>
      <c r="AL172" s="5"/>
      <c r="AM172" s="5"/>
      <c r="AN172" s="5"/>
      <c r="AO172" s="5"/>
      <c r="AP172" s="5"/>
      <c r="AQ172" s="48"/>
      <c r="AR172" s="34" t="e">
        <v>#NAME?</v>
      </c>
      <c r="AS172" s="21"/>
      <c r="AT172" s="5"/>
      <c r="AU172" s="5"/>
      <c r="AV172" s="5"/>
      <c r="AW172" s="5"/>
      <c r="AX172" s="5"/>
      <c r="AY172" s="16"/>
      <c r="AZ172" s="33" t="e">
        <v>#NAME?</v>
      </c>
      <c r="BA172" s="21"/>
      <c r="BB172" s="5"/>
      <c r="BC172" s="5"/>
      <c r="BD172" s="5"/>
      <c r="BE172" s="5"/>
      <c r="BF172" s="48"/>
      <c r="BG172" s="298" t="e">
        <v>#NAME?</v>
      </c>
      <c r="BH172" s="298"/>
      <c r="BI172" s="298"/>
      <c r="BJ172" s="21"/>
      <c r="BK172" s="5"/>
      <c r="BL172" s="5"/>
      <c r="BM172" s="5"/>
      <c r="BN172" s="5"/>
      <c r="BO172" s="5"/>
      <c r="BP172" s="5"/>
      <c r="BQ172" s="5"/>
      <c r="BR172" s="298"/>
      <c r="BS172" s="5"/>
      <c r="BT172" s="5"/>
      <c r="BU172" s="5"/>
      <c r="BV172" s="5"/>
      <c r="BW172" s="5"/>
      <c r="BX172" s="5"/>
      <c r="BY172" s="5"/>
      <c r="BZ172" s="5"/>
      <c r="CA172" s="5"/>
      <c r="CB172" s="55"/>
      <c r="CC172" s="5"/>
      <c r="CD172" s="5"/>
      <c r="CE172" s="5"/>
      <c r="CF172" s="5"/>
      <c r="CG172" s="5"/>
      <c r="CH172" s="5"/>
      <c r="CI172" s="3"/>
    </row>
    <row r="173" spans="1:87" ht="12" customHeight="1">
      <c r="A173" s="217"/>
      <c r="B173" s="218"/>
      <c r="C173" s="13" t="s">
        <v>80</v>
      </c>
      <c r="D173" s="245">
        <v>1.0246299000000001</v>
      </c>
      <c r="E173" s="246">
        <v>0.88042770000000004</v>
      </c>
      <c r="F173" s="246">
        <v>0.83827580000000002</v>
      </c>
      <c r="G173" s="246">
        <v>1.1549509</v>
      </c>
      <c r="H173" s="246">
        <v>2.9436833</v>
      </c>
      <c r="I173" s="246">
        <v>2.0627187999999999</v>
      </c>
      <c r="J173" s="246">
        <v>1.3936754</v>
      </c>
      <c r="K173" s="246">
        <v>-1.7988411</v>
      </c>
      <c r="L173" s="246">
        <v>0.71394259999999998</v>
      </c>
      <c r="M173" s="246">
        <v>0.60026630000000003</v>
      </c>
      <c r="N173" s="246">
        <v>1.7802964999999999</v>
      </c>
      <c r="O173" s="246">
        <v>1.4515769000000001</v>
      </c>
      <c r="P173" s="246">
        <v>-2.1872178</v>
      </c>
      <c r="Q173" s="246">
        <v>-1.5478985999999999</v>
      </c>
      <c r="R173" s="5">
        <v>0.2308461</v>
      </c>
      <c r="S173" s="5">
        <v>0.52391149999999997</v>
      </c>
      <c r="T173" s="5">
        <v>0.65183500000000005</v>
      </c>
      <c r="U173" s="5">
        <v>-0.29201719999999998</v>
      </c>
      <c r="V173" s="5">
        <v>1.2967078999999999</v>
      </c>
      <c r="W173" s="5">
        <v>0.51423039999999998</v>
      </c>
      <c r="X173" s="5">
        <v>1.1338018999999999</v>
      </c>
      <c r="Y173" s="16">
        <v>1.1567193</v>
      </c>
      <c r="Z173" s="34" t="e">
        <v>#NAME?</v>
      </c>
      <c r="AA173" s="21">
        <v>0.20329829999999999</v>
      </c>
      <c r="AB173" s="5">
        <v>0.49854789999999999</v>
      </c>
      <c r="AC173" s="5">
        <v>1.239598</v>
      </c>
      <c r="AD173" s="5">
        <v>-0.27357799999999999</v>
      </c>
      <c r="AE173" s="5">
        <v>1.3287857000000001</v>
      </c>
      <c r="AF173" s="5">
        <v>0.68028089999999997</v>
      </c>
      <c r="AG173" s="5">
        <v>0.82672109999999999</v>
      </c>
      <c r="AH173" s="16">
        <v>1.0133931</v>
      </c>
      <c r="AI173" s="34" t="e">
        <v>#NAME?</v>
      </c>
      <c r="AJ173" s="21"/>
      <c r="AK173" s="5"/>
      <c r="AL173" s="5"/>
      <c r="AM173" s="5"/>
      <c r="AN173" s="5"/>
      <c r="AO173" s="5"/>
      <c r="AP173" s="5"/>
      <c r="AQ173" s="48"/>
      <c r="AR173" s="34" t="e">
        <v>#NAME?</v>
      </c>
      <c r="AS173" s="21"/>
      <c r="AT173" s="5"/>
      <c r="AU173" s="5"/>
      <c r="AV173" s="5"/>
      <c r="AW173" s="5"/>
      <c r="AX173" s="5"/>
      <c r="AY173" s="16"/>
      <c r="AZ173" s="33" t="e">
        <v>#NAME?</v>
      </c>
      <c r="BA173" s="21"/>
      <c r="BB173" s="5"/>
      <c r="BC173" s="5"/>
      <c r="BD173" s="5"/>
      <c r="BE173" s="5"/>
      <c r="BF173" s="48"/>
      <c r="BG173" s="298" t="e">
        <v>#NAME?</v>
      </c>
      <c r="BH173" s="298"/>
      <c r="BI173" s="298"/>
      <c r="BJ173" s="21"/>
      <c r="BK173" s="5"/>
      <c r="BL173" s="5"/>
      <c r="BM173" s="5"/>
      <c r="BN173" s="5"/>
      <c r="BO173" s="5"/>
      <c r="BP173" s="5"/>
      <c r="BQ173" s="5"/>
      <c r="BR173" s="298"/>
      <c r="BS173" s="5"/>
      <c r="BT173" s="5"/>
      <c r="BU173" s="5"/>
      <c r="BV173" s="5"/>
      <c r="BW173" s="5"/>
      <c r="BX173" s="5"/>
      <c r="BY173" s="5"/>
      <c r="BZ173" s="5"/>
      <c r="CA173" s="5"/>
      <c r="CB173" s="55"/>
      <c r="CC173" s="5"/>
      <c r="CD173" s="5"/>
      <c r="CE173" s="5"/>
      <c r="CF173" s="5"/>
      <c r="CG173" s="5"/>
      <c r="CH173" s="5"/>
      <c r="CI173" s="3"/>
    </row>
    <row r="174" spans="1:87" ht="12" customHeight="1">
      <c r="A174" s="217"/>
      <c r="B174" s="218"/>
      <c r="C174" s="13" t="s">
        <v>81</v>
      </c>
      <c r="D174" s="245">
        <v>0.12593190000000001</v>
      </c>
      <c r="E174" s="246">
        <v>-1.2473023000000001</v>
      </c>
      <c r="F174" s="246">
        <v>-8.5866499999999998E-2</v>
      </c>
      <c r="G174" s="246">
        <v>-0.20699590000000001</v>
      </c>
      <c r="H174" s="246">
        <v>-1.7990537</v>
      </c>
      <c r="I174" s="246">
        <v>-0.50406150000000005</v>
      </c>
      <c r="J174" s="246">
        <v>-1.7635607</v>
      </c>
      <c r="K174" s="246">
        <v>-3.6390780999999999</v>
      </c>
      <c r="L174" s="246">
        <v>-3.6434017000000001</v>
      </c>
      <c r="M174" s="246">
        <v>-1.5611428000000001</v>
      </c>
      <c r="N174" s="246">
        <v>-6.0096499999999997E-2</v>
      </c>
      <c r="O174" s="246">
        <v>-0.65943589999999996</v>
      </c>
      <c r="P174" s="246">
        <v>-6.8311960999999997</v>
      </c>
      <c r="Q174" s="246">
        <v>-8.2432700000000008</v>
      </c>
      <c r="R174" s="5">
        <v>-3.0662286000000001</v>
      </c>
      <c r="S174" s="5">
        <v>-0.7806864</v>
      </c>
      <c r="T174" s="5">
        <v>7.7054000000000003E-3</v>
      </c>
      <c r="U174" s="5">
        <v>-2.2644392</v>
      </c>
      <c r="V174" s="5">
        <v>0.16248899999999999</v>
      </c>
      <c r="W174" s="5">
        <v>2.2078937999999999</v>
      </c>
      <c r="X174" s="5">
        <v>0.91464000000000001</v>
      </c>
      <c r="Y174" s="16">
        <v>2.6534122999999998</v>
      </c>
      <c r="Z174" s="34" t="e">
        <v>#NAME?</v>
      </c>
      <c r="AA174" s="21">
        <v>-3.0662286000000001</v>
      </c>
      <c r="AB174" s="5">
        <v>-0.7806864</v>
      </c>
      <c r="AC174" s="5">
        <v>7.7054000000000003E-3</v>
      </c>
      <c r="AD174" s="5">
        <v>-2.2644392</v>
      </c>
      <c r="AE174" s="5">
        <v>0.20628289999999999</v>
      </c>
      <c r="AF174" s="5">
        <v>1.6897838999999999</v>
      </c>
      <c r="AG174" s="5">
        <v>2.2155165999999999</v>
      </c>
      <c r="AH174" s="16">
        <v>1.8426454999999999</v>
      </c>
      <c r="AI174" s="34" t="e">
        <v>#NAME?</v>
      </c>
      <c r="AJ174" s="21"/>
      <c r="AK174" s="5"/>
      <c r="AL174" s="5"/>
      <c r="AM174" s="5"/>
      <c r="AN174" s="5"/>
      <c r="AO174" s="5"/>
      <c r="AP174" s="5"/>
      <c r="AQ174" s="48"/>
      <c r="AR174" s="34" t="e">
        <v>#NAME?</v>
      </c>
      <c r="AS174" s="21"/>
      <c r="AT174" s="5"/>
      <c r="AU174" s="5"/>
      <c r="AV174" s="5"/>
      <c r="AW174" s="5"/>
      <c r="AX174" s="5"/>
      <c r="AY174" s="16"/>
      <c r="AZ174" s="33" t="e">
        <v>#NAME?</v>
      </c>
      <c r="BA174" s="21"/>
      <c r="BB174" s="5"/>
      <c r="BC174" s="5"/>
      <c r="BD174" s="5"/>
      <c r="BE174" s="5"/>
      <c r="BF174" s="48"/>
      <c r="BG174" s="298" t="e">
        <v>#NAME?</v>
      </c>
      <c r="BH174" s="298"/>
      <c r="BI174" s="298"/>
      <c r="BJ174" s="21"/>
      <c r="BK174" s="5"/>
      <c r="BL174" s="5"/>
      <c r="BM174" s="5"/>
      <c r="BN174" s="5"/>
      <c r="BO174" s="5"/>
      <c r="BP174" s="5"/>
      <c r="BQ174" s="5"/>
      <c r="BR174" s="298"/>
      <c r="BS174" s="5"/>
      <c r="BT174" s="5"/>
      <c r="BU174" s="5"/>
      <c r="BV174" s="5"/>
      <c r="BW174" s="5"/>
      <c r="BX174" s="5"/>
      <c r="BY174" s="5"/>
      <c r="BZ174" s="5"/>
      <c r="CA174" s="5"/>
      <c r="CB174" s="55"/>
      <c r="CC174" s="5"/>
      <c r="CD174" s="5"/>
      <c r="CE174" s="5"/>
      <c r="CF174" s="5"/>
      <c r="CG174" s="5"/>
      <c r="CH174" s="5"/>
      <c r="CI174" s="3"/>
    </row>
    <row r="175" spans="1:87" ht="12" customHeight="1">
      <c r="A175" s="217"/>
      <c r="B175" s="218"/>
      <c r="C175" s="13" t="s">
        <v>82</v>
      </c>
      <c r="D175" s="245">
        <v>1.7501699999999999E-2</v>
      </c>
      <c r="E175" s="246">
        <v>-0.18712490000000001</v>
      </c>
      <c r="F175" s="246">
        <v>-0.66779540000000004</v>
      </c>
      <c r="G175" s="246">
        <v>-1.28685</v>
      </c>
      <c r="H175" s="246">
        <v>-1.5704526000000001</v>
      </c>
      <c r="I175" s="246">
        <v>-0.25645050000000003</v>
      </c>
      <c r="J175" s="246">
        <v>-0.70435380000000003</v>
      </c>
      <c r="K175" s="246">
        <v>-0.30441550000000001</v>
      </c>
      <c r="L175" s="246">
        <v>0.19485669999999999</v>
      </c>
      <c r="M175" s="246">
        <v>0.1637122</v>
      </c>
      <c r="N175" s="246">
        <v>1.1625316999999999</v>
      </c>
      <c r="O175" s="246">
        <v>-0.317355</v>
      </c>
      <c r="P175" s="246">
        <v>-4.5297542999999996</v>
      </c>
      <c r="Q175" s="246">
        <v>-4.0043936000000002</v>
      </c>
      <c r="R175" s="5">
        <v>-4.7794765000000003</v>
      </c>
      <c r="S175" s="5">
        <v>-2.0204795</v>
      </c>
      <c r="T175" s="5">
        <v>-12.1185346</v>
      </c>
      <c r="U175" s="5">
        <v>-2.2738608999999999</v>
      </c>
      <c r="V175" s="5">
        <v>0.36769410000000002</v>
      </c>
      <c r="W175" s="5">
        <v>1.0866902000000001</v>
      </c>
      <c r="X175" s="5">
        <v>2.5106250999999999</v>
      </c>
      <c r="Y175" s="16">
        <v>2.5294264000000002</v>
      </c>
      <c r="Z175" s="34" t="e">
        <v>#NAME?</v>
      </c>
      <c r="AA175" s="21">
        <v>-4.7652203999999996</v>
      </c>
      <c r="AB175" s="5">
        <v>-2.0735228000000001</v>
      </c>
      <c r="AC175" s="5">
        <v>-12.4623709</v>
      </c>
      <c r="AD175" s="5">
        <v>-1.8663415999999999</v>
      </c>
      <c r="AE175" s="5">
        <v>0.27539530000000001</v>
      </c>
      <c r="AF175" s="5">
        <v>0.43077019999999999</v>
      </c>
      <c r="AG175" s="5">
        <v>0.66037679999999999</v>
      </c>
      <c r="AH175" s="16">
        <v>0.94109710000000002</v>
      </c>
      <c r="AI175" s="34" t="e">
        <v>#NAME?</v>
      </c>
      <c r="AJ175" s="21"/>
      <c r="AK175" s="5"/>
      <c r="AL175" s="5"/>
      <c r="AM175" s="5"/>
      <c r="AN175" s="5"/>
      <c r="AO175" s="5"/>
      <c r="AP175" s="5"/>
      <c r="AQ175" s="48"/>
      <c r="AR175" s="34" t="e">
        <v>#NAME?</v>
      </c>
      <c r="AS175" s="21"/>
      <c r="AT175" s="5"/>
      <c r="AU175" s="5"/>
      <c r="AV175" s="5"/>
      <c r="AW175" s="5"/>
      <c r="AX175" s="5"/>
      <c r="AY175" s="16"/>
      <c r="AZ175" s="33" t="e">
        <v>#NAME?</v>
      </c>
      <c r="BA175" s="21"/>
      <c r="BB175" s="5"/>
      <c r="BC175" s="5"/>
      <c r="BD175" s="5"/>
      <c r="BE175" s="5"/>
      <c r="BF175" s="48"/>
      <c r="BG175" s="298" t="e">
        <v>#NAME?</v>
      </c>
      <c r="BH175" s="298"/>
      <c r="BI175" s="298"/>
      <c r="BJ175" s="21"/>
      <c r="BK175" s="5"/>
      <c r="BL175" s="5"/>
      <c r="BM175" s="5"/>
      <c r="BN175" s="5"/>
      <c r="BO175" s="5"/>
      <c r="BP175" s="5"/>
      <c r="BQ175" s="5"/>
      <c r="BR175" s="298"/>
      <c r="BS175" s="5"/>
      <c r="BT175" s="5"/>
      <c r="BU175" s="5"/>
      <c r="BV175" s="5"/>
      <c r="BW175" s="5"/>
      <c r="BX175" s="5"/>
      <c r="BY175" s="5"/>
      <c r="BZ175" s="5"/>
      <c r="CA175" s="5"/>
      <c r="CB175" s="55"/>
      <c r="CC175" s="5"/>
      <c r="CD175" s="5"/>
      <c r="CE175" s="5"/>
      <c r="CF175" s="5"/>
      <c r="CG175" s="5"/>
      <c r="CH175" s="5"/>
      <c r="CI175" s="3"/>
    </row>
    <row r="176" spans="1:87" ht="12" customHeight="1">
      <c r="A176" s="217"/>
      <c r="B176" s="218"/>
      <c r="C176" s="13" t="s">
        <v>83</v>
      </c>
      <c r="D176" s="245">
        <v>-3.8040007999999998</v>
      </c>
      <c r="E176" s="246">
        <v>-2.7024401999999998</v>
      </c>
      <c r="F176" s="246">
        <v>-3.9299612000000002</v>
      </c>
      <c r="G176" s="246">
        <v>-8.0243559999999992</v>
      </c>
      <c r="H176" s="246">
        <v>-2.4631732</v>
      </c>
      <c r="I176" s="246">
        <v>-4.5889414000000004</v>
      </c>
      <c r="J176" s="246">
        <v>-0.24533650000000001</v>
      </c>
      <c r="K176" s="246">
        <v>-0.17511350000000001</v>
      </c>
      <c r="L176" s="246">
        <v>-1.1922621</v>
      </c>
      <c r="M176" s="246">
        <v>-2.1524844000000001</v>
      </c>
      <c r="N176" s="246">
        <v>-0.55928359999999999</v>
      </c>
      <c r="O176" s="246">
        <v>-1.1260794000000001</v>
      </c>
      <c r="P176" s="246">
        <v>-6.3730786999999998</v>
      </c>
      <c r="Q176" s="246">
        <v>-6.1867381999999997</v>
      </c>
      <c r="R176" s="5">
        <v>-2.7488839</v>
      </c>
      <c r="S176" s="5">
        <v>-2.5798204</v>
      </c>
      <c r="T176" s="5">
        <v>-0.8499004</v>
      </c>
      <c r="U176" s="5">
        <v>-0.80501750000000005</v>
      </c>
      <c r="V176" s="5">
        <v>-0.97780069999999997</v>
      </c>
      <c r="W176" s="5">
        <v>-0.56047780000000003</v>
      </c>
      <c r="X176" s="5">
        <v>0.3549677</v>
      </c>
      <c r="Y176" s="16">
        <v>0.3686238</v>
      </c>
      <c r="Z176" s="34" t="e">
        <v>#NAME?</v>
      </c>
      <c r="AA176" s="21">
        <v>-2.7488839</v>
      </c>
      <c r="AB176" s="5">
        <v>-2.5798203000000002</v>
      </c>
      <c r="AC176" s="5">
        <v>-0.84990030000000005</v>
      </c>
      <c r="AD176" s="5">
        <v>-0.80651660000000003</v>
      </c>
      <c r="AE176" s="5">
        <v>-0.95430409999999999</v>
      </c>
      <c r="AF176" s="5">
        <v>-0.67418599999999995</v>
      </c>
      <c r="AG176" s="5">
        <v>-9.7118499999999996E-2</v>
      </c>
      <c r="AH176" s="16">
        <v>0.79870949999999996</v>
      </c>
      <c r="AI176" s="34" t="e">
        <v>#NAME?</v>
      </c>
      <c r="AJ176" s="21"/>
      <c r="AK176" s="5"/>
      <c r="AL176" s="5"/>
      <c r="AM176" s="5"/>
      <c r="AN176" s="5"/>
      <c r="AO176" s="5"/>
      <c r="AP176" s="5"/>
      <c r="AQ176" s="48"/>
      <c r="AR176" s="34" t="e">
        <v>#NAME?</v>
      </c>
      <c r="AS176" s="21"/>
      <c r="AT176" s="5"/>
      <c r="AU176" s="5"/>
      <c r="AV176" s="5"/>
      <c r="AW176" s="5"/>
      <c r="AX176" s="5"/>
      <c r="AY176" s="16"/>
      <c r="AZ176" s="33" t="e">
        <v>#NAME?</v>
      </c>
      <c r="BA176" s="21"/>
      <c r="BB176" s="5"/>
      <c r="BC176" s="5"/>
      <c r="BD176" s="5"/>
      <c r="BE176" s="5"/>
      <c r="BF176" s="48"/>
      <c r="BG176" s="298" t="e">
        <v>#NAME?</v>
      </c>
      <c r="BH176" s="298"/>
      <c r="BI176" s="298"/>
      <c r="BJ176" s="21"/>
      <c r="BK176" s="5"/>
      <c r="BL176" s="5"/>
      <c r="BM176" s="5"/>
      <c r="BN176" s="5"/>
      <c r="BO176" s="5"/>
      <c r="BP176" s="5"/>
      <c r="BQ176" s="5"/>
      <c r="BR176" s="298"/>
      <c r="BS176" s="5"/>
      <c r="BT176" s="5"/>
      <c r="BU176" s="5"/>
      <c r="BV176" s="5"/>
      <c r="BW176" s="5"/>
      <c r="BX176" s="5"/>
      <c r="BY176" s="5"/>
      <c r="BZ176" s="5"/>
      <c r="CA176" s="5"/>
      <c r="CB176" s="55"/>
      <c r="CC176" s="5"/>
      <c r="CD176" s="5"/>
      <c r="CE176" s="5"/>
      <c r="CF176" s="5"/>
      <c r="CG176" s="5"/>
      <c r="CH176" s="5"/>
      <c r="CI176" s="3"/>
    </row>
    <row r="177" spans="1:87" ht="12" customHeight="1">
      <c r="A177" s="217"/>
      <c r="B177" s="218"/>
      <c r="C177" s="14" t="s">
        <v>84</v>
      </c>
      <c r="D177" s="245">
        <v>2.8508732000000001</v>
      </c>
      <c r="E177" s="246">
        <v>5.0505890000000004</v>
      </c>
      <c r="F177" s="246">
        <v>4.5830937</v>
      </c>
      <c r="G177" s="246">
        <v>9.5698696000000005</v>
      </c>
      <c r="H177" s="246">
        <v>7.5396193</v>
      </c>
      <c r="I177" s="246">
        <v>6.1029476000000003</v>
      </c>
      <c r="J177" s="246">
        <v>4.2594462000000002</v>
      </c>
      <c r="K177" s="246">
        <v>3.9046675999999998</v>
      </c>
      <c r="L177" s="246">
        <v>4.2071452999999996</v>
      </c>
      <c r="M177" s="246">
        <v>5.4265587000000002</v>
      </c>
      <c r="N177" s="246">
        <v>6.5530806999999998</v>
      </c>
      <c r="O177" s="246">
        <v>5.5809943999999998</v>
      </c>
      <c r="P177" s="246">
        <v>-1.1948361999999999</v>
      </c>
      <c r="Q177" s="246">
        <v>-1.2752539000000001</v>
      </c>
      <c r="R177" s="5">
        <v>0.34997889999999998</v>
      </c>
      <c r="S177" s="9">
        <v>-0.76178849999999998</v>
      </c>
      <c r="T177" s="9">
        <v>-1.3548868999999999</v>
      </c>
      <c r="U177" s="9">
        <v>-1.9978197</v>
      </c>
      <c r="V177" s="9">
        <v>-1.5906184999999999</v>
      </c>
      <c r="W177" s="9">
        <v>-0.70815159999999999</v>
      </c>
      <c r="X177" s="9">
        <v>0.40085539999999997</v>
      </c>
      <c r="Y177" s="17">
        <v>0.1706281</v>
      </c>
      <c r="Z177" s="35" t="e">
        <v>#NAME?</v>
      </c>
      <c r="AA177" s="22">
        <v>0.34997889999999998</v>
      </c>
      <c r="AB177" s="9">
        <v>-0.76178849999999998</v>
      </c>
      <c r="AC177" s="9">
        <v>-1.3548868999999999</v>
      </c>
      <c r="AD177" s="9">
        <v>-1.9492219</v>
      </c>
      <c r="AE177" s="9">
        <v>-1.5883413</v>
      </c>
      <c r="AF177" s="9">
        <v>-1.2335114</v>
      </c>
      <c r="AG177" s="9">
        <v>-1.4287782</v>
      </c>
      <c r="AH177" s="17">
        <v>-0.98425059999999998</v>
      </c>
      <c r="AI177" s="35" t="e">
        <v>#NAME?</v>
      </c>
      <c r="AJ177" s="22"/>
      <c r="AK177" s="9"/>
      <c r="AL177" s="9"/>
      <c r="AM177" s="9"/>
      <c r="AN177" s="9"/>
      <c r="AO177" s="9"/>
      <c r="AP177" s="9"/>
      <c r="AQ177" s="49"/>
      <c r="AR177" s="35" t="e">
        <v>#NAME?</v>
      </c>
      <c r="AS177" s="22"/>
      <c r="AT177" s="9"/>
      <c r="AU177" s="9"/>
      <c r="AV177" s="9"/>
      <c r="AW177" s="9"/>
      <c r="AX177" s="9"/>
      <c r="AY177" s="17"/>
      <c r="AZ177" s="33" t="e">
        <v>#NAME?</v>
      </c>
      <c r="BA177" s="22"/>
      <c r="BB177" s="9"/>
      <c r="BC177" s="9"/>
      <c r="BD177" s="9"/>
      <c r="BE177" s="9"/>
      <c r="BF177" s="49"/>
      <c r="BG177" s="303" t="e">
        <v>#NAME?</v>
      </c>
      <c r="BH177" s="298"/>
      <c r="BI177" s="298"/>
      <c r="BJ177" s="21"/>
      <c r="BK177" s="5"/>
      <c r="BL177" s="5"/>
      <c r="BM177" s="5"/>
      <c r="BN177" s="5"/>
      <c r="BO177" s="5"/>
      <c r="BP177" s="5"/>
      <c r="BQ177" s="5"/>
      <c r="BR177" s="298"/>
      <c r="BS177" s="5"/>
      <c r="BT177" s="5"/>
      <c r="BU177" s="5"/>
      <c r="BV177" s="5"/>
      <c r="BW177" s="5"/>
      <c r="BX177" s="5"/>
      <c r="BY177" s="5"/>
      <c r="BZ177" s="5"/>
      <c r="CA177" s="5"/>
      <c r="CB177" s="55"/>
      <c r="CC177" s="5"/>
      <c r="CD177" s="5"/>
      <c r="CE177" s="5"/>
      <c r="CF177" s="5"/>
      <c r="CG177" s="5"/>
      <c r="CH177" s="5"/>
      <c r="CI177" s="3"/>
    </row>
    <row r="178" spans="1:87" ht="12" customHeight="1">
      <c r="A178" s="217"/>
      <c r="B178" s="218"/>
      <c r="C178" s="57" t="s">
        <v>85</v>
      </c>
      <c r="D178" s="285">
        <v>1.8131877000000001</v>
      </c>
      <c r="E178" s="288">
        <v>2.0312054000000002</v>
      </c>
      <c r="F178" s="288">
        <v>2.4041214000000002</v>
      </c>
      <c r="G178" s="288">
        <v>3.3179932999999999</v>
      </c>
      <c r="H178" s="288">
        <v>1.6850467</v>
      </c>
      <c r="I178" s="288">
        <v>0.73424579999999995</v>
      </c>
      <c r="J178" s="288">
        <v>2.0664499999999999E-2</v>
      </c>
      <c r="K178" s="288">
        <v>7.4161199999999997E-2</v>
      </c>
      <c r="L178" s="288">
        <v>0.31244179999999999</v>
      </c>
      <c r="M178" s="288">
        <v>1.3333003999999999</v>
      </c>
      <c r="N178" s="288">
        <v>2.2193847999999998</v>
      </c>
      <c r="O178" s="288">
        <v>0.78448790000000002</v>
      </c>
      <c r="P178" s="288">
        <v>-3.4270038999999999</v>
      </c>
      <c r="Q178" s="288">
        <v>-3.4077628</v>
      </c>
      <c r="R178" s="208">
        <v>-1.2296281</v>
      </c>
      <c r="S178" s="10">
        <v>-0.64814709999999998</v>
      </c>
      <c r="T178" s="10">
        <v>-0.21542420000000001</v>
      </c>
      <c r="U178" s="10">
        <v>9.5015500000000003E-2</v>
      </c>
      <c r="V178" s="10">
        <v>0.27858169999999999</v>
      </c>
      <c r="W178" s="10">
        <v>0.64457679999999995</v>
      </c>
      <c r="X178" s="10">
        <v>1.0817007000000001</v>
      </c>
      <c r="Y178" s="18">
        <v>1.1662861</v>
      </c>
      <c r="Z178" s="36" t="e">
        <v>#NAME?</v>
      </c>
      <c r="AA178" s="23">
        <v>-1.2402759999999999</v>
      </c>
      <c r="AB178" s="10">
        <v>-0.62228450000000002</v>
      </c>
      <c r="AC178" s="10">
        <v>-0.15700040000000001</v>
      </c>
      <c r="AD178" s="10">
        <v>8.1373100000000004E-2</v>
      </c>
      <c r="AE178" s="10">
        <v>0.32881359999999998</v>
      </c>
      <c r="AF178" s="10">
        <v>0.42539979999999999</v>
      </c>
      <c r="AG178" s="10">
        <v>0.51164259999999995</v>
      </c>
      <c r="AH178" s="18">
        <v>0.46544140000000001</v>
      </c>
      <c r="AI178" s="36" t="e">
        <v>#NAME?</v>
      </c>
      <c r="AJ178" s="23"/>
      <c r="AK178" s="10"/>
      <c r="AL178" s="10"/>
      <c r="AM178" s="10"/>
      <c r="AN178" s="10"/>
      <c r="AO178" s="10"/>
      <c r="AP178" s="10"/>
      <c r="AQ178" s="50"/>
      <c r="AR178" s="36" t="e">
        <v>#NAME?</v>
      </c>
      <c r="AS178" s="23"/>
      <c r="AT178" s="10"/>
      <c r="AU178" s="10"/>
      <c r="AV178" s="10"/>
      <c r="AW178" s="10"/>
      <c r="AX178" s="10"/>
      <c r="AY178" s="18"/>
      <c r="AZ178" s="207" t="s">
        <v>86</v>
      </c>
      <c r="BA178" s="10" t="s">
        <v>86</v>
      </c>
      <c r="BB178" s="10" t="s">
        <v>86</v>
      </c>
      <c r="BC178" s="10" t="s">
        <v>86</v>
      </c>
      <c r="BD178" s="10" t="s">
        <v>86</v>
      </c>
      <c r="BE178" s="10" t="s">
        <v>86</v>
      </c>
      <c r="BF178" s="50" t="s">
        <v>86</v>
      </c>
      <c r="BG178" s="64" t="e">
        <v>#NAME?</v>
      </c>
      <c r="BH178" s="298"/>
      <c r="BI178" s="298"/>
      <c r="BJ178" s="21"/>
      <c r="BK178" s="5"/>
      <c r="BL178" s="5"/>
      <c r="BM178" s="5"/>
      <c r="BN178" s="5"/>
      <c r="BO178" s="5"/>
      <c r="BP178" s="5"/>
      <c r="BQ178" s="5"/>
      <c r="BR178" s="298"/>
      <c r="BS178" s="5"/>
      <c r="BT178" s="5"/>
      <c r="BU178" s="5"/>
      <c r="BV178" s="5"/>
      <c r="BW178" s="5"/>
      <c r="BX178" s="5"/>
      <c r="BY178" s="5"/>
      <c r="BZ178" s="5"/>
      <c r="CA178" s="5"/>
      <c r="CB178" s="55"/>
      <c r="CC178" s="5"/>
      <c r="CD178" s="5"/>
      <c r="CE178" s="5"/>
      <c r="CF178" s="5"/>
      <c r="CG178" s="5"/>
      <c r="CH178" s="5"/>
      <c r="CI178" s="3"/>
    </row>
    <row r="179" spans="1:87" ht="12" customHeight="1">
      <c r="A179" s="217"/>
      <c r="B179" s="218"/>
      <c r="C179" s="12" t="s">
        <v>87</v>
      </c>
      <c r="D179" s="277">
        <v>7.3180835000000002</v>
      </c>
      <c r="E179" s="278">
        <v>4.8175654999999997</v>
      </c>
      <c r="F179" s="278">
        <v>3.6838888000000001</v>
      </c>
      <c r="G179" s="278">
        <v>3.5668006000000001</v>
      </c>
      <c r="H179" s="278">
        <v>5.2598973999999998</v>
      </c>
      <c r="I179" s="278">
        <v>1.0587401000000001</v>
      </c>
      <c r="J179" s="278">
        <v>1.7995057000000001</v>
      </c>
      <c r="K179" s="278">
        <v>3.6690684</v>
      </c>
      <c r="L179" s="278">
        <v>2.5849167</v>
      </c>
      <c r="M179" s="278">
        <v>3.1201197999999999</v>
      </c>
      <c r="N179" s="278">
        <v>2.2178564999999999</v>
      </c>
      <c r="O179" s="278">
        <v>2.4289860999999999</v>
      </c>
      <c r="P179" s="278">
        <v>-3.3293974</v>
      </c>
      <c r="Q179" s="278">
        <v>-2.4171052</v>
      </c>
      <c r="R179" s="5">
        <v>-1.2480842999999999</v>
      </c>
      <c r="S179" s="8">
        <v>0.47676499999999999</v>
      </c>
      <c r="T179" s="8">
        <v>0.3728302</v>
      </c>
      <c r="U179" s="8">
        <v>-4.5886304000000004</v>
      </c>
      <c r="V179" s="8">
        <v>-0.67465399999999998</v>
      </c>
      <c r="W179" s="8">
        <v>1.1152671999999999</v>
      </c>
      <c r="X179" s="8">
        <v>1.7288657999999999</v>
      </c>
      <c r="Y179" s="15">
        <v>1.3200755</v>
      </c>
      <c r="Z179" s="37" t="e">
        <v>#NAME?</v>
      </c>
      <c r="AA179" s="20">
        <v>-1.2480842999999999</v>
      </c>
      <c r="AB179" s="8">
        <v>0.4767651</v>
      </c>
      <c r="AC179" s="8">
        <v>0.32024160000000002</v>
      </c>
      <c r="AD179" s="8">
        <v>-4.5864542000000004</v>
      </c>
      <c r="AE179" s="8">
        <v>-0.75278319999999999</v>
      </c>
      <c r="AF179" s="8">
        <v>6.1982200000000001E-2</v>
      </c>
      <c r="AG179" s="8">
        <v>-2.29918E-2</v>
      </c>
      <c r="AH179" s="15">
        <v>5.7384999999999999E-2</v>
      </c>
      <c r="AI179" s="37" t="e">
        <v>#NAME?</v>
      </c>
      <c r="AJ179" s="20"/>
      <c r="AK179" s="8"/>
      <c r="AL179" s="8"/>
      <c r="AM179" s="8"/>
      <c r="AN179" s="8"/>
      <c r="AO179" s="8"/>
      <c r="AP179" s="8"/>
      <c r="AQ179" s="47"/>
      <c r="AR179" s="37"/>
      <c r="AS179" s="20"/>
      <c r="AT179" s="8"/>
      <c r="AU179" s="8"/>
      <c r="AV179" s="8"/>
      <c r="AW179" s="8"/>
      <c r="AX179" s="8"/>
      <c r="AY179" s="15"/>
      <c r="AZ179" s="33" t="e">
        <v>#NAME?</v>
      </c>
      <c r="BA179" s="20"/>
      <c r="BB179" s="8"/>
      <c r="BC179" s="8"/>
      <c r="BD179" s="8"/>
      <c r="BE179" s="8"/>
      <c r="BF179" s="47"/>
      <c r="BG179" s="224" t="e">
        <v>#NAME?</v>
      </c>
      <c r="BH179" s="298"/>
      <c r="BI179" s="298"/>
      <c r="BJ179" s="21"/>
      <c r="BK179" s="5"/>
      <c r="BL179" s="5"/>
      <c r="BM179" s="5"/>
      <c r="BN179" s="5"/>
      <c r="BO179" s="5"/>
      <c r="BP179" s="5"/>
      <c r="BQ179" s="5"/>
      <c r="BR179" s="298"/>
      <c r="BS179" s="5"/>
      <c r="BT179" s="5"/>
      <c r="BU179" s="5"/>
      <c r="BV179" s="5"/>
      <c r="BW179" s="5"/>
      <c r="BX179" s="5"/>
      <c r="BY179" s="5"/>
      <c r="BZ179" s="5"/>
      <c r="CA179" s="5"/>
      <c r="CB179" s="55"/>
      <c r="CC179" s="5"/>
      <c r="CD179" s="5"/>
      <c r="CE179" s="5"/>
      <c r="CF179" s="5"/>
      <c r="CG179" s="5"/>
      <c r="CH179" s="5"/>
      <c r="CI179" s="3"/>
    </row>
    <row r="180" spans="1:87" ht="12" customHeight="1">
      <c r="A180" s="217"/>
      <c r="B180" s="218"/>
      <c r="C180" s="13" t="s">
        <v>88</v>
      </c>
      <c r="D180" s="245">
        <v>-2.1324586000000001</v>
      </c>
      <c r="E180" s="246">
        <v>-3.1090822999999999</v>
      </c>
      <c r="F180" s="246">
        <v>-2.2173842000000001</v>
      </c>
      <c r="G180" s="246">
        <v>-2.8111792000000002</v>
      </c>
      <c r="H180" s="246">
        <v>-4.5581743000000001</v>
      </c>
      <c r="I180" s="246">
        <v>-5.2572973999999997</v>
      </c>
      <c r="J180" s="246">
        <v>-5.8396331999999997</v>
      </c>
      <c r="K180" s="246">
        <v>-1.3000400999999999</v>
      </c>
      <c r="L180" s="246">
        <v>-1.9100557</v>
      </c>
      <c r="M180" s="246">
        <v>-1.1382095000000001</v>
      </c>
      <c r="N180" s="246">
        <v>0.4163154</v>
      </c>
      <c r="O180" s="246">
        <v>-0.98535899999999998</v>
      </c>
      <c r="P180" s="246">
        <v>-4.2208329999999998</v>
      </c>
      <c r="Q180" s="246">
        <v>-2.8763415999999999</v>
      </c>
      <c r="R180" s="5">
        <v>-1.4099269999999999</v>
      </c>
      <c r="S180" s="5">
        <v>-2.5054976999999998</v>
      </c>
      <c r="T180" s="5">
        <v>9.4872600000000001E-2</v>
      </c>
      <c r="U180" s="5">
        <v>-0.79802229999999996</v>
      </c>
      <c r="V180" s="5">
        <v>0.45852900000000002</v>
      </c>
      <c r="W180" s="5">
        <v>1.6432234999999999</v>
      </c>
      <c r="X180" s="5">
        <v>2.3427362999999999</v>
      </c>
      <c r="Y180" s="16">
        <v>2.1247828000000002</v>
      </c>
      <c r="Z180" s="34" t="e">
        <v>#NAME?</v>
      </c>
      <c r="AA180" s="21">
        <v>-1.4099269999999999</v>
      </c>
      <c r="AB180" s="5">
        <v>-2.5054976999999998</v>
      </c>
      <c r="AC180" s="5">
        <v>9.4872600000000001E-2</v>
      </c>
      <c r="AD180" s="5">
        <v>-0.62420759999999997</v>
      </c>
      <c r="AE180" s="5">
        <v>0.446602</v>
      </c>
      <c r="AF180" s="5">
        <v>0.97252479999999997</v>
      </c>
      <c r="AG180" s="5">
        <v>0.76696520000000001</v>
      </c>
      <c r="AH180" s="16">
        <v>0.82754320000000003</v>
      </c>
      <c r="AI180" s="34" t="e">
        <v>#NAME?</v>
      </c>
      <c r="AJ180" s="21"/>
      <c r="AK180" s="5"/>
      <c r="AL180" s="5"/>
      <c r="AM180" s="5"/>
      <c r="AN180" s="5"/>
      <c r="AO180" s="5"/>
      <c r="AP180" s="5"/>
      <c r="AQ180" s="48"/>
      <c r="AR180" s="34"/>
      <c r="AS180" s="21"/>
      <c r="AT180" s="5"/>
      <c r="AU180" s="5"/>
      <c r="AV180" s="5"/>
      <c r="AW180" s="5"/>
      <c r="AX180" s="5"/>
      <c r="AY180" s="16"/>
      <c r="AZ180" s="33" t="e">
        <v>#NAME?</v>
      </c>
      <c r="BA180" s="21"/>
      <c r="BB180" s="5"/>
      <c r="BC180" s="5"/>
      <c r="BD180" s="5"/>
      <c r="BE180" s="5"/>
      <c r="BF180" s="48"/>
      <c r="BG180" s="298" t="e">
        <v>#NAME?</v>
      </c>
      <c r="BH180" s="298"/>
      <c r="BI180" s="298"/>
      <c r="BJ180" s="21"/>
      <c r="BK180" s="5"/>
      <c r="BL180" s="5"/>
      <c r="BM180" s="5"/>
      <c r="BN180" s="5"/>
      <c r="BO180" s="5"/>
      <c r="BP180" s="5"/>
      <c r="BQ180" s="5"/>
      <c r="BR180" s="298"/>
      <c r="BS180" s="5"/>
      <c r="BT180" s="5"/>
      <c r="BU180" s="5"/>
      <c r="BV180" s="5"/>
      <c r="BW180" s="5"/>
      <c r="BX180" s="5"/>
      <c r="BY180" s="5"/>
      <c r="BZ180" s="5"/>
      <c r="CA180" s="5"/>
      <c r="CB180" s="55"/>
      <c r="CC180" s="5"/>
      <c r="CD180" s="5"/>
      <c r="CE180" s="5"/>
      <c r="CF180" s="5"/>
      <c r="CG180" s="5"/>
      <c r="CH180" s="5"/>
      <c r="CI180" s="3"/>
    </row>
    <row r="181" spans="1:87" ht="12" customHeight="1">
      <c r="A181" s="217"/>
      <c r="B181" s="218"/>
      <c r="C181" s="13" t="s">
        <v>89</v>
      </c>
      <c r="D181" s="245">
        <v>3.8285393999999999</v>
      </c>
      <c r="E181" s="246">
        <v>4.1455731</v>
      </c>
      <c r="F181" s="246">
        <v>5.0049897999999997</v>
      </c>
      <c r="G181" s="246">
        <v>5.6189106999999998</v>
      </c>
      <c r="H181" s="246">
        <v>4.5224808000000003</v>
      </c>
      <c r="I181" s="246">
        <v>3.0828117000000002</v>
      </c>
      <c r="J181" s="246">
        <v>2.6322584999999998</v>
      </c>
      <c r="K181" s="246">
        <v>4.5805414000000004</v>
      </c>
      <c r="L181" s="246">
        <v>7.0105373000000002</v>
      </c>
      <c r="M181" s="246">
        <v>6.7776680999999996</v>
      </c>
      <c r="N181" s="246">
        <v>6.6395796999999996</v>
      </c>
      <c r="O181" s="246">
        <v>4.6086806999999999</v>
      </c>
      <c r="P181" s="246">
        <v>-0.88024049999999998</v>
      </c>
      <c r="Q181" s="246">
        <v>-0.81008279999999999</v>
      </c>
      <c r="R181" s="5">
        <v>-8.4792800000000002E-2</v>
      </c>
      <c r="S181" s="5">
        <v>-1.6811064</v>
      </c>
      <c r="T181" s="5">
        <v>0.4277918</v>
      </c>
      <c r="U181" s="5">
        <v>2.6162383999999999</v>
      </c>
      <c r="V181" s="5">
        <v>0.1009813</v>
      </c>
      <c r="W181" s="5">
        <v>0.94793609999999995</v>
      </c>
      <c r="X181" s="5">
        <v>2.0692789999999999</v>
      </c>
      <c r="Y181" s="16">
        <v>0.99732229999999999</v>
      </c>
      <c r="Z181" s="34" t="e">
        <v>#NAME?</v>
      </c>
      <c r="AA181" s="21">
        <v>-8.5414900000000002E-2</v>
      </c>
      <c r="AB181" s="5">
        <v>-1.6921586</v>
      </c>
      <c r="AC181" s="5">
        <v>0.61559640000000004</v>
      </c>
      <c r="AD181" s="5">
        <v>2.9700131000000001</v>
      </c>
      <c r="AE181" s="5">
        <v>-9.2830099999999999E-2</v>
      </c>
      <c r="AF181" s="5">
        <v>0.37819999999999998</v>
      </c>
      <c r="AG181" s="5">
        <v>-0.8083707</v>
      </c>
      <c r="AH181" s="16">
        <v>-0.27086589999999999</v>
      </c>
      <c r="AI181" s="34" t="e">
        <v>#NAME?</v>
      </c>
      <c r="AJ181" s="21"/>
      <c r="AK181" s="5"/>
      <c r="AL181" s="5"/>
      <c r="AM181" s="5"/>
      <c r="AN181" s="5"/>
      <c r="AO181" s="5"/>
      <c r="AP181" s="5"/>
      <c r="AQ181" s="48"/>
      <c r="AR181" s="34"/>
      <c r="AS181" s="21"/>
      <c r="AT181" s="5"/>
      <c r="AU181" s="5"/>
      <c r="AV181" s="5"/>
      <c r="AW181" s="5"/>
      <c r="AX181" s="5"/>
      <c r="AY181" s="16"/>
      <c r="AZ181" s="33" t="e">
        <v>#NAME?</v>
      </c>
      <c r="BA181" s="21"/>
      <c r="BB181" s="5"/>
      <c r="BC181" s="5"/>
      <c r="BD181" s="5"/>
      <c r="BE181" s="5"/>
      <c r="BF181" s="48"/>
      <c r="BG181" s="298" t="e">
        <v>#NAME?</v>
      </c>
      <c r="BH181" s="298"/>
      <c r="BI181" s="298"/>
      <c r="BJ181" s="21"/>
      <c r="BK181" s="5"/>
      <c r="BL181" s="5"/>
      <c r="BM181" s="5"/>
      <c r="BN181" s="5"/>
      <c r="BO181" s="5"/>
      <c r="BP181" s="5"/>
      <c r="BQ181" s="5"/>
      <c r="BR181" s="298"/>
      <c r="BS181" s="5"/>
      <c r="BT181" s="5"/>
      <c r="BU181" s="5"/>
      <c r="BV181" s="5"/>
      <c r="BW181" s="5"/>
      <c r="BX181" s="5"/>
      <c r="BY181" s="5"/>
      <c r="BZ181" s="5"/>
      <c r="CA181" s="5"/>
      <c r="CB181" s="55"/>
      <c r="CC181" s="5"/>
      <c r="CD181" s="5"/>
      <c r="CE181" s="5"/>
      <c r="CF181" s="5"/>
      <c r="CG181" s="5"/>
      <c r="CH181" s="5"/>
      <c r="CI181" s="3"/>
    </row>
    <row r="182" spans="1:87" ht="12" customHeight="1">
      <c r="A182" s="217"/>
      <c r="B182" s="218"/>
      <c r="C182" s="59" t="s">
        <v>342</v>
      </c>
      <c r="D182" s="245"/>
      <c r="E182" s="246"/>
      <c r="F182" s="246"/>
      <c r="G182" s="246"/>
      <c r="H182" s="246">
        <v>-0.32014589999999998</v>
      </c>
      <c r="I182" s="246">
        <v>-1.7108843</v>
      </c>
      <c r="J182" s="246">
        <v>-2.8889635</v>
      </c>
      <c r="K182" s="246">
        <v>-3.2647650000000001</v>
      </c>
      <c r="L182" s="246">
        <v>-1.9082713</v>
      </c>
      <c r="M182" s="246">
        <v>-1.5042641000000001</v>
      </c>
      <c r="N182" s="246">
        <v>-0.58087</v>
      </c>
      <c r="O182" s="246">
        <v>-0.80034799999999995</v>
      </c>
      <c r="P182" s="246">
        <v>-3.6735916</v>
      </c>
      <c r="Q182" s="246">
        <v>-3.9934658999999999</v>
      </c>
      <c r="R182" s="5">
        <v>-5.0163843999999997</v>
      </c>
      <c r="S182" s="5">
        <v>-2.0711360999999999</v>
      </c>
      <c r="T182" s="5">
        <v>-2.0875873999999999</v>
      </c>
      <c r="U182" s="5">
        <v>-1.6924083999999999</v>
      </c>
      <c r="V182" s="5">
        <v>3.3645500000000002E-2</v>
      </c>
      <c r="W182" s="5">
        <v>2.1586504999999998</v>
      </c>
      <c r="X182" s="5">
        <v>3.4470236000000001</v>
      </c>
      <c r="Y182" s="16">
        <v>3.2626080000000002</v>
      </c>
      <c r="Z182" s="34" t="e">
        <v>#NAME?</v>
      </c>
      <c r="AA182" s="21">
        <v>-4.7947578000000002</v>
      </c>
      <c r="AB182" s="5">
        <v>-1.8779779000000001</v>
      </c>
      <c r="AC182" s="5">
        <v>-1.7830889000000001</v>
      </c>
      <c r="AD182" s="5">
        <v>-1.9287105</v>
      </c>
      <c r="AE182" s="5">
        <v>0.26881090000000002</v>
      </c>
      <c r="AF182" s="5">
        <v>1.3067987999999999</v>
      </c>
      <c r="AG182" s="5">
        <v>1.5518799000000001</v>
      </c>
      <c r="AH182" s="16">
        <v>1.8464239</v>
      </c>
      <c r="AI182" s="34" t="e">
        <v>#NAME?</v>
      </c>
      <c r="AJ182" s="21"/>
      <c r="AK182" s="5"/>
      <c r="AL182" s="5"/>
      <c r="AM182" s="5"/>
      <c r="AN182" s="5"/>
      <c r="AO182" s="5"/>
      <c r="AP182" s="5"/>
      <c r="AQ182" s="48"/>
      <c r="AR182" s="34"/>
      <c r="AS182" s="21"/>
      <c r="AT182" s="5"/>
      <c r="AU182" s="5"/>
      <c r="AV182" s="5"/>
      <c r="AW182" s="5"/>
      <c r="AX182" s="5"/>
      <c r="AY182" s="16"/>
      <c r="AZ182" s="33" t="e">
        <v>#NAME?</v>
      </c>
      <c r="BA182" s="21"/>
      <c r="BB182" s="5"/>
      <c r="BC182" s="5"/>
      <c r="BD182" s="5"/>
      <c r="BE182" s="5"/>
      <c r="BF182" s="48"/>
      <c r="BG182" s="298" t="e">
        <v>#NAME?</v>
      </c>
      <c r="BH182" s="298"/>
      <c r="BI182" s="298"/>
      <c r="BJ182" s="21"/>
      <c r="BK182" s="5"/>
      <c r="BL182" s="5"/>
      <c r="BM182" s="5"/>
      <c r="BN182" s="5"/>
      <c r="BO182" s="5"/>
      <c r="BP182" s="5"/>
      <c r="BQ182" s="5"/>
      <c r="BR182" s="298"/>
      <c r="BS182" s="5"/>
      <c r="BT182" s="5"/>
      <c r="BU182" s="5"/>
      <c r="BV182" s="5"/>
      <c r="BW182" s="5"/>
      <c r="BX182" s="5"/>
      <c r="BY182" s="5"/>
      <c r="BZ182" s="5"/>
      <c r="CA182" s="5"/>
      <c r="CB182" s="55"/>
      <c r="CC182" s="5"/>
      <c r="CD182" s="5"/>
      <c r="CE182" s="5"/>
      <c r="CF182" s="5"/>
      <c r="CG182" s="5"/>
      <c r="CH182" s="5"/>
      <c r="CI182" s="3"/>
    </row>
    <row r="183" spans="1:87" ht="12" customHeight="1">
      <c r="A183" s="217"/>
      <c r="B183" s="218"/>
      <c r="C183" s="13" t="s">
        <v>93</v>
      </c>
      <c r="D183" s="245">
        <v>2.9177561000000001</v>
      </c>
      <c r="E183" s="246">
        <v>-0.43318259999999997</v>
      </c>
      <c r="F183" s="246">
        <v>1.5353291</v>
      </c>
      <c r="G183" s="246">
        <v>2.2322348000000001</v>
      </c>
      <c r="H183" s="246">
        <v>0.62701320000000005</v>
      </c>
      <c r="I183" s="246">
        <v>-4.8384635999999999</v>
      </c>
      <c r="J183" s="246">
        <v>-3.1127256000000001</v>
      </c>
      <c r="K183" s="246">
        <v>-2.2096616</v>
      </c>
      <c r="L183" s="246">
        <v>-3.7110215000000002</v>
      </c>
      <c r="M183" s="246">
        <v>-5.4195710000000004</v>
      </c>
      <c r="N183" s="246">
        <v>-0.99323159999999999</v>
      </c>
      <c r="O183" s="246">
        <v>0.3653245</v>
      </c>
      <c r="P183" s="246">
        <v>-5.3393400000000001E-2</v>
      </c>
      <c r="Q183" s="246">
        <v>-0.3777025</v>
      </c>
      <c r="R183" s="5">
        <v>-1.2720113</v>
      </c>
      <c r="S183" s="5">
        <v>2.1676405000000001</v>
      </c>
      <c r="T183" s="5">
        <v>1.9036434</v>
      </c>
      <c r="U183" s="5">
        <v>1.4215978</v>
      </c>
      <c r="V183" s="5">
        <v>1.6415845</v>
      </c>
      <c r="W183" s="5">
        <v>1.5604108999999999</v>
      </c>
      <c r="X183" s="5">
        <v>0.84083629999999998</v>
      </c>
      <c r="Y183" s="16">
        <v>0.14875250000000001</v>
      </c>
      <c r="Z183" s="34" t="e">
        <v>#NAME?</v>
      </c>
      <c r="AA183" s="21">
        <v>-1.2981627</v>
      </c>
      <c r="AB183" s="5">
        <v>2.2754159999999999</v>
      </c>
      <c r="AC183" s="5">
        <v>1.9689021</v>
      </c>
      <c r="AD183" s="5">
        <v>1.9338367999999999</v>
      </c>
      <c r="AE183" s="5">
        <v>1.959954</v>
      </c>
      <c r="AF183" s="5">
        <v>1.6251831999999999</v>
      </c>
      <c r="AG183" s="5">
        <v>0.61368029999999996</v>
      </c>
      <c r="AH183" s="16">
        <v>0.48931819999999998</v>
      </c>
      <c r="AI183" s="34" t="e">
        <v>#NAME?</v>
      </c>
      <c r="AJ183" s="21"/>
      <c r="AK183" s="5"/>
      <c r="AL183" s="5"/>
      <c r="AM183" s="5"/>
      <c r="AN183" s="5"/>
      <c r="AO183" s="5"/>
      <c r="AP183" s="5"/>
      <c r="AQ183" s="48"/>
      <c r="AR183" s="34"/>
      <c r="AS183" s="21"/>
      <c r="AT183" s="5"/>
      <c r="AU183" s="5"/>
      <c r="AV183" s="5"/>
      <c r="AW183" s="5"/>
      <c r="AX183" s="5"/>
      <c r="AY183" s="16"/>
      <c r="AZ183" s="33" t="e">
        <v>#NAME?</v>
      </c>
      <c r="BA183" s="21"/>
      <c r="BB183" s="5"/>
      <c r="BC183" s="5"/>
      <c r="BD183" s="5"/>
      <c r="BE183" s="5"/>
      <c r="BF183" s="48"/>
      <c r="BG183" s="298" t="e">
        <v>#NAME?</v>
      </c>
      <c r="BH183" s="298"/>
      <c r="BI183" s="298"/>
      <c r="BJ183" s="21"/>
      <c r="BK183" s="5"/>
      <c r="BL183" s="5"/>
      <c r="BM183" s="5"/>
      <c r="BN183" s="5"/>
      <c r="BO183" s="5"/>
      <c r="BP183" s="5"/>
      <c r="BQ183" s="5"/>
      <c r="BR183" s="298"/>
      <c r="BS183" s="5"/>
      <c r="BT183" s="5"/>
      <c r="BU183" s="5"/>
      <c r="BV183" s="5"/>
      <c r="BW183" s="5"/>
      <c r="BX183" s="5"/>
      <c r="BY183" s="5"/>
      <c r="BZ183" s="5"/>
      <c r="CA183" s="5"/>
      <c r="CB183" s="55"/>
      <c r="CC183" s="5"/>
      <c r="CD183" s="5"/>
      <c r="CE183" s="5"/>
      <c r="CF183" s="5"/>
      <c r="CG183" s="5"/>
      <c r="CH183" s="5"/>
      <c r="CI183" s="3"/>
    </row>
    <row r="184" spans="1:87" ht="12" customHeight="1">
      <c r="A184" s="217"/>
      <c r="B184" s="218"/>
      <c r="C184" s="13" t="s">
        <v>94</v>
      </c>
      <c r="D184" s="245">
        <v>-6.9950799999999994E-2</v>
      </c>
      <c r="E184" s="246">
        <v>-0.1826525</v>
      </c>
      <c r="F184" s="246">
        <v>0.6769773</v>
      </c>
      <c r="G184" s="246">
        <v>4.2702299999999999E-2</v>
      </c>
      <c r="H184" s="246">
        <v>-1.6628738000000001</v>
      </c>
      <c r="I184" s="246">
        <v>-1.9640595000000001</v>
      </c>
      <c r="J184" s="246">
        <v>-3.1143239</v>
      </c>
      <c r="K184" s="246">
        <v>-2.3356433000000001</v>
      </c>
      <c r="L184" s="246">
        <v>-1.4992004000000001</v>
      </c>
      <c r="M184" s="246">
        <v>-1.1896348999999999</v>
      </c>
      <c r="N184" s="246">
        <v>0.32460290000000003</v>
      </c>
      <c r="O184" s="246">
        <v>-1.4859233999999999</v>
      </c>
      <c r="P184" s="246">
        <v>-4.8010942999999999</v>
      </c>
      <c r="Q184" s="246">
        <v>-4.8527708000000001</v>
      </c>
      <c r="R184" s="5">
        <v>-2.2963651</v>
      </c>
      <c r="S184" s="5">
        <v>-1.0541756</v>
      </c>
      <c r="T184" s="5">
        <v>-1.6076455999999999</v>
      </c>
      <c r="U184" s="5">
        <v>-1.676285</v>
      </c>
      <c r="V184" s="5">
        <v>-0.89369080000000001</v>
      </c>
      <c r="W184" s="5">
        <v>-0.64424029999999999</v>
      </c>
      <c r="X184" s="5">
        <v>-9.2125399999999996E-2</v>
      </c>
      <c r="Y184" s="16">
        <v>0.1045748</v>
      </c>
      <c r="Z184" s="34" t="e">
        <v>#NAME?</v>
      </c>
      <c r="AA184" s="21">
        <v>-2.2898711999999999</v>
      </c>
      <c r="AB184" s="5">
        <v>-1.0333302</v>
      </c>
      <c r="AC184" s="5">
        <v>-1.5469188</v>
      </c>
      <c r="AD184" s="5">
        <v>-1.4815224</v>
      </c>
      <c r="AE184" s="5">
        <v>-0.80161170000000004</v>
      </c>
      <c r="AF184" s="5">
        <v>-0.77466140000000006</v>
      </c>
      <c r="AG184" s="5">
        <v>-1.3229808000000001</v>
      </c>
      <c r="AH184" s="16">
        <v>-1.4524159000000001</v>
      </c>
      <c r="AI184" s="34" t="e">
        <v>#NAME?</v>
      </c>
      <c r="AJ184" s="21"/>
      <c r="AK184" s="5"/>
      <c r="AL184" s="5"/>
      <c r="AM184" s="5"/>
      <c r="AN184" s="5"/>
      <c r="AO184" s="5"/>
      <c r="AP184" s="5"/>
      <c r="AQ184" s="48"/>
      <c r="AR184" s="34"/>
      <c r="AS184" s="21"/>
      <c r="AT184" s="5"/>
      <c r="AU184" s="5"/>
      <c r="AV184" s="5"/>
      <c r="AW184" s="5"/>
      <c r="AX184" s="5"/>
      <c r="AY184" s="16"/>
      <c r="AZ184" s="33" t="e">
        <v>#NAME?</v>
      </c>
      <c r="BA184" s="21"/>
      <c r="BB184" s="5"/>
      <c r="BC184" s="5"/>
      <c r="BD184" s="5"/>
      <c r="BE184" s="5"/>
      <c r="BF184" s="48"/>
      <c r="BG184" s="298" t="e">
        <v>#NAME?</v>
      </c>
      <c r="BH184" s="298"/>
      <c r="BI184" s="298"/>
      <c r="BJ184" s="21"/>
      <c r="BK184" s="5"/>
      <c r="BL184" s="5"/>
      <c r="BM184" s="5"/>
      <c r="BN184" s="5"/>
      <c r="BO184" s="5"/>
      <c r="BP184" s="5"/>
      <c r="BQ184" s="5"/>
      <c r="BR184" s="298"/>
      <c r="BS184" s="5"/>
      <c r="BT184" s="5"/>
      <c r="BU184" s="5"/>
      <c r="BV184" s="5"/>
      <c r="BW184" s="5"/>
      <c r="BX184" s="5"/>
      <c r="BY184" s="5"/>
      <c r="BZ184" s="5"/>
      <c r="CA184" s="5"/>
      <c r="CB184" s="55"/>
      <c r="CC184" s="5"/>
      <c r="CD184" s="5"/>
      <c r="CE184" s="5"/>
      <c r="CF184" s="5"/>
      <c r="CG184" s="5"/>
      <c r="CH184" s="5"/>
      <c r="CI184" s="3"/>
    </row>
    <row r="185" spans="1:87" ht="12" customHeight="1">
      <c r="A185" s="217"/>
      <c r="B185" s="218"/>
      <c r="C185" s="13" t="s">
        <v>95</v>
      </c>
      <c r="D185" s="245">
        <v>-4.6712000000000004E-3</v>
      </c>
      <c r="E185" s="246">
        <v>0.74024570000000001</v>
      </c>
      <c r="F185" s="246">
        <v>0.630324</v>
      </c>
      <c r="G185" s="246">
        <v>-0.64349190000000001</v>
      </c>
      <c r="H185" s="246">
        <v>-1.11555E-2</v>
      </c>
      <c r="I185" s="246">
        <v>0.52237440000000002</v>
      </c>
      <c r="J185" s="246">
        <v>0.18816559999999999</v>
      </c>
      <c r="K185" s="246">
        <v>0.34179219999999999</v>
      </c>
      <c r="L185" s="246">
        <v>0.41175430000000002</v>
      </c>
      <c r="M185" s="246">
        <v>-1.2962087</v>
      </c>
      <c r="N185" s="246">
        <v>-2.0554152999999999</v>
      </c>
      <c r="O185" s="246">
        <v>-4.7235589999999998</v>
      </c>
      <c r="P185" s="246">
        <v>-7.7199891000000003</v>
      </c>
      <c r="Q185" s="246">
        <v>-5.4233431999999997</v>
      </c>
      <c r="R185" s="5">
        <v>-3.8247887999999999</v>
      </c>
      <c r="S185" s="5">
        <v>-1.9141292999999999</v>
      </c>
      <c r="T185" s="5">
        <v>-0.39303100000000002</v>
      </c>
      <c r="U185" s="5">
        <v>0.30812240000000002</v>
      </c>
      <c r="V185" s="5">
        <v>0.83638939999999995</v>
      </c>
      <c r="W185" s="5">
        <v>-1.4714266</v>
      </c>
      <c r="X185" s="5">
        <v>-1.5788282</v>
      </c>
      <c r="Y185" s="16">
        <v>-1.9732684</v>
      </c>
      <c r="Z185" s="34" t="e">
        <v>#NAME?</v>
      </c>
      <c r="AA185" s="21">
        <v>-3.8042482</v>
      </c>
      <c r="AB185" s="5">
        <v>-1.913743</v>
      </c>
      <c r="AC185" s="5">
        <v>-0.3310189</v>
      </c>
      <c r="AD185" s="5">
        <v>0.80234249999999996</v>
      </c>
      <c r="AE185" s="5">
        <v>0.87427299999999997</v>
      </c>
      <c r="AF185" s="5">
        <v>-1.2724234000000001</v>
      </c>
      <c r="AG185" s="5">
        <v>-1.6368493</v>
      </c>
      <c r="AH185" s="16">
        <v>-1.5402419000000001</v>
      </c>
      <c r="AI185" s="34" t="e">
        <v>#NAME?</v>
      </c>
      <c r="AJ185" s="21"/>
      <c r="AK185" s="5"/>
      <c r="AL185" s="5"/>
      <c r="AM185" s="5"/>
      <c r="AN185" s="5"/>
      <c r="AO185" s="5"/>
      <c r="AP185" s="5"/>
      <c r="AQ185" s="48"/>
      <c r="AR185" s="34"/>
      <c r="AS185" s="21"/>
      <c r="AT185" s="5"/>
      <c r="AU185" s="5"/>
      <c r="AV185" s="5"/>
      <c r="AW185" s="5"/>
      <c r="AX185" s="5"/>
      <c r="AY185" s="16"/>
      <c r="AZ185" s="33" t="e">
        <v>#NAME?</v>
      </c>
      <c r="BA185" s="21"/>
      <c r="BB185" s="5"/>
      <c r="BC185" s="5"/>
      <c r="BD185" s="5"/>
      <c r="BE185" s="5"/>
      <c r="BF185" s="48"/>
      <c r="BG185" s="298" t="e">
        <v>#NAME?</v>
      </c>
      <c r="BH185" s="298"/>
      <c r="BI185" s="298"/>
      <c r="BJ185" s="21"/>
      <c r="BK185" s="5"/>
      <c r="BL185" s="5"/>
      <c r="BM185" s="5"/>
      <c r="BN185" s="5"/>
      <c r="BO185" s="5"/>
      <c r="BP185" s="5"/>
      <c r="BQ185" s="5"/>
      <c r="BR185" s="298"/>
      <c r="BS185" s="5"/>
      <c r="BT185" s="5"/>
      <c r="BU185" s="5"/>
      <c r="BV185" s="5"/>
      <c r="BW185" s="5"/>
      <c r="BX185" s="5"/>
      <c r="BY185" s="5"/>
      <c r="BZ185" s="5"/>
      <c r="CA185" s="5"/>
      <c r="CB185" s="55"/>
      <c r="CC185" s="5"/>
      <c r="CD185" s="5"/>
      <c r="CE185" s="5"/>
      <c r="CF185" s="5"/>
      <c r="CG185" s="5"/>
      <c r="CH185" s="5"/>
      <c r="CI185" s="3"/>
    </row>
    <row r="186" spans="1:87" ht="12" customHeight="1">
      <c r="A186" s="217"/>
      <c r="B186" s="218"/>
      <c r="C186" s="13" t="s">
        <v>96</v>
      </c>
      <c r="D186" s="245">
        <v>3.4500245</v>
      </c>
      <c r="E186" s="246">
        <v>5.2039168</v>
      </c>
      <c r="F186" s="246">
        <v>4.6004788999999997</v>
      </c>
      <c r="G186" s="246">
        <v>6.5418731000000001</v>
      </c>
      <c r="H186" s="246">
        <v>4.0342112999999999</v>
      </c>
      <c r="I186" s="246">
        <v>1.4303414000000001</v>
      </c>
      <c r="J186" s="246">
        <v>0.80927870000000002</v>
      </c>
      <c r="K186" s="246">
        <v>2.0399877000000002</v>
      </c>
      <c r="L186" s="246">
        <v>3.5807842000000001</v>
      </c>
      <c r="M186" s="246">
        <v>3.8277798999999999</v>
      </c>
      <c r="N186" s="246">
        <v>5.0103229000000002</v>
      </c>
      <c r="O186" s="246">
        <v>3.4660831999999999</v>
      </c>
      <c r="P186" s="246">
        <v>0.44777129999999998</v>
      </c>
      <c r="Q186" s="246">
        <v>1.0161381</v>
      </c>
      <c r="R186" s="5">
        <v>0.91872810000000005</v>
      </c>
      <c r="S186" s="5">
        <v>-7.0641599999999999E-2</v>
      </c>
      <c r="T186" s="5">
        <v>-0.5604114</v>
      </c>
      <c r="U186" s="5">
        <v>-0.88121439999999995</v>
      </c>
      <c r="V186" s="5">
        <v>0.63040200000000002</v>
      </c>
      <c r="W186" s="5">
        <v>1.5987552</v>
      </c>
      <c r="X186" s="5">
        <v>1.6214307999999999</v>
      </c>
      <c r="Y186" s="16">
        <v>1.0560963000000001</v>
      </c>
      <c r="Z186" s="34" t="e">
        <v>#NAME?</v>
      </c>
      <c r="AA186" s="21">
        <v>0.96311389999999997</v>
      </c>
      <c r="AB186" s="5">
        <v>-2.2742100000000001E-2</v>
      </c>
      <c r="AC186" s="5">
        <v>-0.55969519999999995</v>
      </c>
      <c r="AD186" s="5">
        <v>-0.88764080000000001</v>
      </c>
      <c r="AE186" s="5">
        <v>0.65353320000000004</v>
      </c>
      <c r="AF186" s="5">
        <v>0.38301950000000001</v>
      </c>
      <c r="AG186" s="5">
        <v>0.26735100000000001</v>
      </c>
      <c r="AH186" s="16">
        <v>0.53854340000000001</v>
      </c>
      <c r="AI186" s="34" t="e">
        <v>#NAME?</v>
      </c>
      <c r="AJ186" s="21"/>
      <c r="AK186" s="5"/>
      <c r="AL186" s="5"/>
      <c r="AM186" s="5"/>
      <c r="AN186" s="5"/>
      <c r="AO186" s="5"/>
      <c r="AP186" s="5"/>
      <c r="AQ186" s="48"/>
      <c r="AR186" s="34"/>
      <c r="AS186" s="21"/>
      <c r="AT186" s="5"/>
      <c r="AU186" s="5"/>
      <c r="AV186" s="5"/>
      <c r="AW186" s="5"/>
      <c r="AX186" s="5"/>
      <c r="AY186" s="16"/>
      <c r="AZ186" s="33" t="e">
        <v>#NAME?</v>
      </c>
      <c r="BA186" s="21"/>
      <c r="BB186" s="5"/>
      <c r="BC186" s="5"/>
      <c r="BD186" s="5"/>
      <c r="BE186" s="5"/>
      <c r="BF186" s="48"/>
      <c r="BG186" s="298" t="e">
        <v>#NAME?</v>
      </c>
      <c r="BH186" s="298"/>
      <c r="BI186" s="298"/>
      <c r="BJ186" s="21"/>
      <c r="BK186" s="5"/>
      <c r="BL186" s="5"/>
      <c r="BM186" s="5"/>
      <c r="BN186" s="5"/>
      <c r="BO186" s="5"/>
      <c r="BP186" s="5"/>
      <c r="BQ186" s="5"/>
      <c r="BR186" s="298"/>
      <c r="BS186" s="5"/>
      <c r="BT186" s="5"/>
      <c r="BU186" s="5"/>
      <c r="BV186" s="5"/>
      <c r="BW186" s="5"/>
      <c r="BX186" s="5"/>
      <c r="BY186" s="5"/>
      <c r="BZ186" s="5"/>
      <c r="CA186" s="5"/>
      <c r="CB186" s="55"/>
      <c r="CC186" s="5"/>
      <c r="CD186" s="5"/>
      <c r="CE186" s="5"/>
      <c r="CF186" s="5"/>
      <c r="CG186" s="5"/>
      <c r="CH186" s="5"/>
      <c r="CI186" s="3"/>
    </row>
    <row r="187" spans="1:87" ht="12" customHeight="1">
      <c r="A187" s="217"/>
      <c r="B187" s="218"/>
      <c r="C187" s="14" t="s">
        <v>97</v>
      </c>
      <c r="D187" s="245">
        <v>1.0440208</v>
      </c>
      <c r="E187" s="246">
        <v>2.7697449000000001</v>
      </c>
      <c r="F187" s="246">
        <v>3.2387845999999998</v>
      </c>
      <c r="G187" s="246">
        <v>3.8395749000000001</v>
      </c>
      <c r="H187" s="246">
        <v>2.3821466</v>
      </c>
      <c r="I187" s="246">
        <v>-3.3816899999999997E-2</v>
      </c>
      <c r="J187" s="246">
        <v>-1.3310991999999999</v>
      </c>
      <c r="K187" s="246">
        <v>-1.2248003999999999</v>
      </c>
      <c r="L187" s="246">
        <v>-1.1863939999999999</v>
      </c>
      <c r="M187" s="246">
        <v>-0.79689220000000005</v>
      </c>
      <c r="N187" s="246">
        <v>-0.47886030000000002</v>
      </c>
      <c r="O187" s="246">
        <v>-2.9940850999999999</v>
      </c>
      <c r="P187" s="246">
        <v>-8.2713973000000003</v>
      </c>
      <c r="Q187" s="246">
        <v>-6.5424712999999999</v>
      </c>
      <c r="R187" s="9">
        <v>-4.3047297000000002</v>
      </c>
      <c r="S187" s="9">
        <v>-5.2770995000000003</v>
      </c>
      <c r="T187" s="9">
        <v>-2.5695071</v>
      </c>
      <c r="U187" s="9">
        <v>-2.7803634000000002</v>
      </c>
      <c r="V187" s="9">
        <v>-1.9382264</v>
      </c>
      <c r="W187" s="9">
        <v>-0.52416560000000001</v>
      </c>
      <c r="X187" s="9">
        <v>0.77815590000000001</v>
      </c>
      <c r="Y187" s="17">
        <v>0.62763469999999999</v>
      </c>
      <c r="Z187" s="35" t="e">
        <v>#NAME?</v>
      </c>
      <c r="AA187" s="22">
        <v>-4.4397319</v>
      </c>
      <c r="AB187" s="9">
        <v>-5.3806348000000002</v>
      </c>
      <c r="AC187" s="9">
        <v>-2.810476</v>
      </c>
      <c r="AD187" s="9">
        <v>-3.0355889</v>
      </c>
      <c r="AE187" s="9">
        <v>-1.9882470999999999</v>
      </c>
      <c r="AF187" s="9">
        <v>-1.0424511000000001</v>
      </c>
      <c r="AG187" s="9">
        <v>-0.40018019999999999</v>
      </c>
      <c r="AH187" s="17">
        <v>-3.14761E-2</v>
      </c>
      <c r="AI187" s="35" t="e">
        <v>#NAME?</v>
      </c>
      <c r="AJ187" s="22"/>
      <c r="AK187" s="9"/>
      <c r="AL187" s="9"/>
      <c r="AM187" s="9"/>
      <c r="AN187" s="9"/>
      <c r="AO187" s="9"/>
      <c r="AP187" s="9"/>
      <c r="AQ187" s="49"/>
      <c r="AR187" s="35"/>
      <c r="AS187" s="22"/>
      <c r="AT187" s="9"/>
      <c r="AU187" s="9"/>
      <c r="AV187" s="9"/>
      <c r="AW187" s="9"/>
      <c r="AX187" s="9"/>
      <c r="AY187" s="17"/>
      <c r="AZ187" s="33" t="e">
        <v>#NAME?</v>
      </c>
      <c r="BA187" s="22"/>
      <c r="BB187" s="9"/>
      <c r="BC187" s="9"/>
      <c r="BD187" s="9"/>
      <c r="BE187" s="9"/>
      <c r="BF187" s="49"/>
      <c r="BG187" s="303" t="e">
        <v>#NAME?</v>
      </c>
      <c r="BH187" s="298"/>
      <c r="BI187" s="298"/>
      <c r="BJ187" s="21"/>
      <c r="BK187" s="5"/>
      <c r="BL187" s="5"/>
      <c r="BM187" s="5"/>
      <c r="BN187" s="5"/>
      <c r="BO187" s="5"/>
      <c r="BP187" s="5"/>
      <c r="BQ187" s="5"/>
      <c r="BR187" s="298"/>
      <c r="BS187" s="5"/>
      <c r="BT187" s="5"/>
      <c r="BU187" s="5"/>
      <c r="BV187" s="5"/>
      <c r="BW187" s="5"/>
      <c r="BX187" s="5"/>
      <c r="BY187" s="5"/>
      <c r="BZ187" s="5"/>
      <c r="CA187" s="5"/>
      <c r="CB187" s="55"/>
      <c r="CC187" s="5"/>
      <c r="CD187" s="5"/>
      <c r="CE187" s="5"/>
      <c r="CF187" s="5"/>
      <c r="CG187" s="5"/>
      <c r="CH187" s="5"/>
      <c r="CI187" s="3"/>
    </row>
    <row r="188" spans="1:87" ht="12" customHeight="1">
      <c r="A188" s="217"/>
      <c r="B188" s="218"/>
      <c r="C188" s="11" t="s">
        <v>98</v>
      </c>
      <c r="D188" s="285"/>
      <c r="E188" s="288"/>
      <c r="F188" s="288"/>
      <c r="G188" s="288"/>
      <c r="H188" s="288">
        <v>1.7940183000000001</v>
      </c>
      <c r="I188" s="288">
        <v>0.50744140000000004</v>
      </c>
      <c r="J188" s="288">
        <v>-0.27291599999999999</v>
      </c>
      <c r="K188" s="288">
        <v>-9.0695399999999995E-2</v>
      </c>
      <c r="L188" s="288">
        <v>0.16901540000000001</v>
      </c>
      <c r="M188" s="288">
        <v>0.97037150000000005</v>
      </c>
      <c r="N188" s="288">
        <v>1.7672015000000001</v>
      </c>
      <c r="O188" s="288">
        <v>0.2049916</v>
      </c>
      <c r="P188" s="288">
        <v>-4.0200526999999999</v>
      </c>
      <c r="Q188" s="288">
        <v>-3.7110677999999999</v>
      </c>
      <c r="R188" s="10">
        <v>-1.6533589</v>
      </c>
      <c r="S188" s="10">
        <v>-1.3909750999999999</v>
      </c>
      <c r="T188" s="10">
        <v>-0.59910660000000004</v>
      </c>
      <c r="U188" s="10">
        <v>-0.42316160000000003</v>
      </c>
      <c r="V188" s="10">
        <v>-0.1231333</v>
      </c>
      <c r="W188" s="10">
        <v>0.45630870000000001</v>
      </c>
      <c r="X188" s="10">
        <v>1.0263070000000001</v>
      </c>
      <c r="Y188" s="18">
        <v>1.0164219000000001</v>
      </c>
      <c r="Z188" s="36" t="e">
        <v>#NAME?</v>
      </c>
      <c r="AA188" s="23">
        <v>-1.6769456</v>
      </c>
      <c r="AB188" s="10">
        <v>-1.3811671000000001</v>
      </c>
      <c r="AC188" s="10">
        <v>-0.58358520000000003</v>
      </c>
      <c r="AD188" s="10">
        <v>-0.45088119999999998</v>
      </c>
      <c r="AE188" s="10">
        <v>-9.2233599999999999E-2</v>
      </c>
      <c r="AF188" s="10">
        <v>0.1558534</v>
      </c>
      <c r="AG188" s="10">
        <v>0.27043050000000002</v>
      </c>
      <c r="AH188" s="18">
        <v>0.30551450000000002</v>
      </c>
      <c r="AI188" s="36" t="e">
        <v>#NAME?</v>
      </c>
      <c r="AJ188" s="23"/>
      <c r="AK188" s="10"/>
      <c r="AL188" s="10"/>
      <c r="AM188" s="10"/>
      <c r="AN188" s="10"/>
      <c r="AO188" s="10"/>
      <c r="AP188" s="10"/>
      <c r="AQ188" s="50"/>
      <c r="AR188" s="36"/>
      <c r="AS188" s="23"/>
      <c r="AT188" s="10"/>
      <c r="AU188" s="10"/>
      <c r="AV188" s="10"/>
      <c r="AW188" s="10"/>
      <c r="AX188" s="10"/>
      <c r="AY188" s="18"/>
      <c r="AZ188" s="207" t="s">
        <v>86</v>
      </c>
      <c r="BA188" s="23"/>
      <c r="BB188" s="10"/>
      <c r="BC188" s="10"/>
      <c r="BD188" s="10"/>
      <c r="BE188" s="10"/>
      <c r="BF188" s="50"/>
      <c r="BG188" s="64" t="e">
        <v>#NAME?</v>
      </c>
      <c r="BH188" s="298"/>
      <c r="BI188" s="298"/>
      <c r="BJ188" s="21"/>
      <c r="BK188" s="5"/>
      <c r="BL188" s="5"/>
      <c r="BM188" s="5"/>
      <c r="BN188" s="5"/>
      <c r="BO188" s="5"/>
      <c r="BP188" s="5"/>
      <c r="BQ188" s="5"/>
      <c r="BR188" s="298"/>
      <c r="BS188" s="5"/>
      <c r="BT188" s="5"/>
      <c r="BU188" s="5"/>
      <c r="BV188" s="5"/>
      <c r="BW188" s="5"/>
      <c r="BX188" s="5"/>
      <c r="BY188" s="5"/>
      <c r="BZ188" s="5"/>
      <c r="CA188" s="5"/>
      <c r="CB188" s="55"/>
      <c r="CC188" s="5"/>
      <c r="CD188" s="5"/>
      <c r="CE188" s="5"/>
      <c r="CF188" s="5"/>
      <c r="CG188" s="5"/>
      <c r="CH188" s="5"/>
      <c r="CI188" s="3"/>
    </row>
    <row r="189" spans="1:87" ht="12" customHeight="1">
      <c r="A189" s="217"/>
      <c r="B189" s="218"/>
      <c r="C189" s="29" t="s">
        <v>68</v>
      </c>
      <c r="D189" s="245">
        <v>-0.27361609999999997</v>
      </c>
      <c r="E189" s="246">
        <v>-6.8654831999999999</v>
      </c>
      <c r="F189" s="246">
        <v>-3.5225702999999999</v>
      </c>
      <c r="G189" s="246">
        <v>-4.2189380999999999</v>
      </c>
      <c r="H189" s="246">
        <v>-3.4869074000000002</v>
      </c>
      <c r="I189" s="246">
        <v>-5.0444760000000004</v>
      </c>
      <c r="J189" s="246">
        <v>-5.4332871000000003</v>
      </c>
      <c r="K189" s="246">
        <v>-3.4575425000000002</v>
      </c>
      <c r="L189" s="246">
        <v>-2.6829078000000002</v>
      </c>
      <c r="M189" s="246">
        <v>-1.2336592</v>
      </c>
      <c r="N189" s="246">
        <v>-0.89400139999999995</v>
      </c>
      <c r="O189" s="246">
        <v>-2.1578762</v>
      </c>
      <c r="P189" s="246">
        <v>-7.7891567000000004</v>
      </c>
      <c r="Q189" s="246">
        <v>-7.2253458999999998</v>
      </c>
      <c r="R189" s="5">
        <v>-7.0905163</v>
      </c>
      <c r="S189" s="5">
        <v>-6.3059392000000001</v>
      </c>
      <c r="T189" s="5">
        <v>-5.6703465</v>
      </c>
      <c r="U189" s="5">
        <v>-3.4542964</v>
      </c>
      <c r="V189" s="5">
        <v>-1.7262867</v>
      </c>
      <c r="W189" s="5">
        <v>-1.6626375</v>
      </c>
      <c r="X189" s="5">
        <v>-1.8147789000000001</v>
      </c>
      <c r="Y189" s="16">
        <v>-1.3329555</v>
      </c>
      <c r="Z189" s="38" t="e">
        <v>#NAME?</v>
      </c>
      <c r="AA189" s="21">
        <v>-6.6932412000000001</v>
      </c>
      <c r="AB189" s="5">
        <v>-6.5658991000000002</v>
      </c>
      <c r="AC189" s="5">
        <v>-5.6077883999999996</v>
      </c>
      <c r="AD189" s="5">
        <v>-4.1326945999999998</v>
      </c>
      <c r="AE189" s="5">
        <v>-3.3496020999999998</v>
      </c>
      <c r="AF189" s="5">
        <v>-3.0478401000000002</v>
      </c>
      <c r="AG189" s="5">
        <v>-3.1306908</v>
      </c>
      <c r="AH189" s="16">
        <v>-3.0659280999999998</v>
      </c>
      <c r="AI189" s="219" t="s">
        <v>86</v>
      </c>
      <c r="AJ189" s="21" t="s">
        <v>86</v>
      </c>
      <c r="AK189" s="5" t="s">
        <v>86</v>
      </c>
      <c r="AL189" s="5" t="s">
        <v>86</v>
      </c>
      <c r="AM189" s="5" t="s">
        <v>86</v>
      </c>
      <c r="AN189" s="5" t="s">
        <v>86</v>
      </c>
      <c r="AO189" s="5" t="s">
        <v>86</v>
      </c>
      <c r="AP189" s="5" t="s">
        <v>86</v>
      </c>
      <c r="AQ189" s="5" t="s">
        <v>86</v>
      </c>
      <c r="AR189" s="219" t="s">
        <v>86</v>
      </c>
      <c r="AS189" s="21" t="s">
        <v>86</v>
      </c>
      <c r="AT189" s="5" t="s">
        <v>86</v>
      </c>
      <c r="AU189" s="5" t="s">
        <v>86</v>
      </c>
      <c r="AV189" s="5" t="s">
        <v>86</v>
      </c>
      <c r="AW189" s="5" t="s">
        <v>86</v>
      </c>
      <c r="AX189" s="5" t="s">
        <v>86</v>
      </c>
      <c r="AY189" s="16" t="s">
        <v>86</v>
      </c>
      <c r="AZ189" s="207" t="s">
        <v>86</v>
      </c>
      <c r="BA189" s="21" t="s">
        <v>86</v>
      </c>
      <c r="BB189" s="5" t="s">
        <v>86</v>
      </c>
      <c r="BC189" s="5" t="s">
        <v>86</v>
      </c>
      <c r="BD189" s="5" t="s">
        <v>86</v>
      </c>
      <c r="BE189" s="5" t="s">
        <v>86</v>
      </c>
      <c r="BF189" s="48" t="s">
        <v>86</v>
      </c>
      <c r="BG189" s="298" t="e">
        <v>#NAME?</v>
      </c>
      <c r="BH189" s="298"/>
      <c r="BI189" s="298"/>
      <c r="BJ189" s="21"/>
      <c r="BK189" s="5"/>
      <c r="BL189" s="5"/>
      <c r="BM189" s="5"/>
      <c r="BN189" s="5"/>
      <c r="BO189" s="5"/>
      <c r="BP189" s="5"/>
      <c r="BQ189" s="5"/>
      <c r="BR189" s="298"/>
      <c r="BS189" s="5"/>
      <c r="BT189" s="5"/>
      <c r="BU189" s="5"/>
      <c r="BV189" s="5"/>
      <c r="BW189" s="5"/>
      <c r="BX189" s="5"/>
      <c r="BY189" s="5"/>
      <c r="BZ189" s="5"/>
      <c r="CA189" s="5"/>
      <c r="CB189" s="55"/>
      <c r="CC189" s="5"/>
      <c r="CD189" s="5"/>
      <c r="CE189" s="5"/>
      <c r="CF189" s="5"/>
      <c r="CG189" s="5"/>
      <c r="CH189" s="5"/>
      <c r="CI189" s="3"/>
    </row>
    <row r="190" spans="1:87" ht="12" customHeight="1" thickBot="1">
      <c r="A190" s="217"/>
      <c r="B190" s="218"/>
      <c r="C190" s="24" t="s">
        <v>69</v>
      </c>
      <c r="D190" s="281">
        <v>3.3351339000000002</v>
      </c>
      <c r="E190" s="282">
        <v>4.1814901000000004</v>
      </c>
      <c r="F190" s="282">
        <v>4.1232739</v>
      </c>
      <c r="G190" s="282">
        <v>4.6376885999999997</v>
      </c>
      <c r="H190" s="282">
        <v>2.2575364000000002</v>
      </c>
      <c r="I190" s="282">
        <v>-1.3121293999999999</v>
      </c>
      <c r="J190" s="282">
        <v>-2.4382704999999998</v>
      </c>
      <c r="K190" s="282">
        <v>-2.1320581000000001</v>
      </c>
      <c r="L190" s="282">
        <v>-0.74900909999999998</v>
      </c>
      <c r="M190" s="282">
        <v>0.49988090000000002</v>
      </c>
      <c r="N190" s="282">
        <v>2.9127799999999999E-2</v>
      </c>
      <c r="O190" s="282">
        <v>-3.5983109999999998</v>
      </c>
      <c r="P190" s="282">
        <v>-8.9958457000000003</v>
      </c>
      <c r="Q190" s="282">
        <v>-8.2726404000000002</v>
      </c>
      <c r="R190" s="26">
        <v>-6.7274308999999999</v>
      </c>
      <c r="S190" s="26">
        <v>-5.0791937999999996</v>
      </c>
      <c r="T190" s="26">
        <v>-1.7437798</v>
      </c>
      <c r="U190" s="26">
        <v>-1.2960247</v>
      </c>
      <c r="V190" s="26">
        <v>-0.87728950000000006</v>
      </c>
      <c r="W190" s="26">
        <v>-1.406121</v>
      </c>
      <c r="X190" s="26">
        <v>-1.3139194999999999</v>
      </c>
      <c r="Y190" s="27">
        <v>-1.5442826999999999</v>
      </c>
      <c r="Z190" s="39" t="e">
        <v>#NAME?</v>
      </c>
      <c r="AA190" s="25">
        <v>-6.7274308999999999</v>
      </c>
      <c r="AB190" s="26">
        <v>-5.0791937999999996</v>
      </c>
      <c r="AC190" s="26">
        <v>-1.7211395</v>
      </c>
      <c r="AD190" s="26">
        <v>-1.4194823999999999</v>
      </c>
      <c r="AE190" s="26">
        <v>-1.0666758000000001</v>
      </c>
      <c r="AF190" s="26">
        <v>-1.0802311</v>
      </c>
      <c r="AG190" s="26">
        <v>-0.44828879999999999</v>
      </c>
      <c r="AH190" s="27">
        <v>-8.2001999999999995E-3</v>
      </c>
      <c r="AI190" s="39" t="s">
        <v>86</v>
      </c>
      <c r="AJ190" s="25" t="s">
        <v>86</v>
      </c>
      <c r="AK190" s="26" t="s">
        <v>86</v>
      </c>
      <c r="AL190" s="26" t="s">
        <v>86</v>
      </c>
      <c r="AM190" s="26" t="s">
        <v>86</v>
      </c>
      <c r="AN190" s="26" t="s">
        <v>86</v>
      </c>
      <c r="AO190" s="26" t="s">
        <v>86</v>
      </c>
      <c r="AP190" s="26" t="s">
        <v>86</v>
      </c>
      <c r="AQ190" s="26" t="s">
        <v>86</v>
      </c>
      <c r="AR190" s="39" t="s">
        <v>86</v>
      </c>
      <c r="AS190" s="25" t="s">
        <v>86</v>
      </c>
      <c r="AT190" s="26" t="s">
        <v>86</v>
      </c>
      <c r="AU190" s="26" t="s">
        <v>86</v>
      </c>
      <c r="AV190" s="26" t="s">
        <v>86</v>
      </c>
      <c r="AW190" s="26" t="s">
        <v>86</v>
      </c>
      <c r="AX190" s="26" t="s">
        <v>86</v>
      </c>
      <c r="AY190" s="27" t="s">
        <v>86</v>
      </c>
      <c r="AZ190" s="207" t="s">
        <v>86</v>
      </c>
      <c r="BA190" s="25" t="s">
        <v>86</v>
      </c>
      <c r="BB190" s="26" t="s">
        <v>86</v>
      </c>
      <c r="BC190" s="26" t="s">
        <v>86</v>
      </c>
      <c r="BD190" s="26" t="s">
        <v>86</v>
      </c>
      <c r="BE190" s="26" t="s">
        <v>86</v>
      </c>
      <c r="BF190" s="51" t="s">
        <v>86</v>
      </c>
      <c r="BG190" s="304" t="e">
        <v>#NAME?</v>
      </c>
      <c r="BH190" s="298"/>
      <c r="BI190" s="298"/>
      <c r="BJ190" s="21"/>
      <c r="BK190" s="5"/>
      <c r="BL190" s="5"/>
      <c r="BM190" s="5"/>
      <c r="BN190" s="5"/>
      <c r="BO190" s="5"/>
      <c r="BP190" s="5"/>
      <c r="BQ190" s="5"/>
      <c r="BR190" s="298"/>
      <c r="BS190" s="5"/>
      <c r="BT190" s="5"/>
      <c r="BU190" s="5"/>
      <c r="BV190" s="5"/>
      <c r="BW190" s="5"/>
      <c r="BX190" s="5"/>
      <c r="BY190" s="5"/>
      <c r="BZ190" s="5"/>
      <c r="CA190" s="5"/>
      <c r="CB190" s="55"/>
      <c r="CC190" s="5"/>
      <c r="CD190" s="5"/>
      <c r="CE190" s="5"/>
      <c r="CF190" s="5"/>
      <c r="CG190" s="5"/>
      <c r="CH190" s="5"/>
      <c r="CI190" s="3"/>
    </row>
    <row r="191" spans="1:87" ht="32.25" customHeight="1" thickTop="1">
      <c r="C191" s="672" t="str">
        <f>C154</f>
        <v>Sources: European Commission's Winter 2017 and Autumn 2016 economic forecast, ECB March 2017 MPE, ECB December 2016 BMPE, Spring 2016 update of stability and convergence programmes, OECD Economic Outlook November 2016, IMF World Economic Outlook October 2016, October 2016 EDP Notifications and ECB calculations.</v>
      </c>
      <c r="D191" s="673"/>
      <c r="E191" s="673"/>
      <c r="F191" s="673"/>
      <c r="G191" s="673"/>
      <c r="H191" s="673"/>
      <c r="I191" s="673"/>
      <c r="J191" s="673"/>
      <c r="K191" s="673"/>
      <c r="L191" s="673"/>
      <c r="M191" s="673"/>
      <c r="N191" s="673"/>
      <c r="O191" s="673"/>
      <c r="P191" s="673"/>
      <c r="Q191" s="673"/>
      <c r="R191" s="672"/>
      <c r="S191" s="672"/>
      <c r="T191" s="672"/>
      <c r="U191" s="672"/>
      <c r="V191" s="672"/>
      <c r="W191" s="672"/>
      <c r="X191" s="672"/>
      <c r="Y191" s="672"/>
      <c r="Z191" s="672"/>
      <c r="AA191" s="672"/>
      <c r="AB191" s="672"/>
      <c r="AC191" s="672"/>
      <c r="AD191" s="672"/>
      <c r="AE191" s="672"/>
      <c r="AF191" s="672"/>
      <c r="AG191" s="672"/>
      <c r="AH191" s="672"/>
      <c r="AI191" s="672"/>
      <c r="AJ191" s="672"/>
      <c r="AK191" s="672"/>
      <c r="AL191" s="672"/>
      <c r="AM191" s="672"/>
      <c r="AN191" s="672"/>
      <c r="AO191" s="672"/>
      <c r="AP191" s="672"/>
      <c r="AQ191" s="672"/>
      <c r="AR191" s="672"/>
      <c r="AS191" s="672"/>
      <c r="AT191" s="672"/>
      <c r="AU191" s="672"/>
      <c r="AV191" s="672"/>
      <c r="AW191" s="672"/>
      <c r="AX191" s="672"/>
      <c r="AY191" s="672"/>
      <c r="AZ191" s="672"/>
      <c r="BA191" s="672"/>
      <c r="BB191" s="672"/>
      <c r="BC191" s="672"/>
      <c r="BD191" s="672"/>
      <c r="BE191" s="672"/>
      <c r="BF191" s="672"/>
      <c r="BG191" s="672"/>
      <c r="BH191" s="673"/>
      <c r="BI191" s="673"/>
      <c r="BJ191" s="673"/>
      <c r="BK191" s="673"/>
      <c r="BL191" s="673"/>
      <c r="BM191" s="673"/>
      <c r="BN191" s="673"/>
      <c r="BO191" s="673"/>
      <c r="BP191" s="673"/>
      <c r="BQ191" s="673"/>
      <c r="BR191" s="673"/>
      <c r="BS191" s="673"/>
      <c r="BT191" s="673"/>
      <c r="BU191" s="673"/>
      <c r="BV191" s="673"/>
      <c r="BW191" s="673"/>
      <c r="BX191" s="223"/>
      <c r="BY191" s="223"/>
      <c r="BZ191" s="223"/>
      <c r="CA191" s="223"/>
      <c r="CB191" s="65"/>
      <c r="CC191" s="65"/>
      <c r="CD191" s="65"/>
      <c r="CE191" s="65"/>
      <c r="CF191" s="65"/>
      <c r="CG191" s="65"/>
      <c r="CH191" s="65"/>
      <c r="CI191" s="2"/>
    </row>
    <row r="192" spans="1:87" s="3" customFormat="1" ht="12" customHeight="1">
      <c r="A192" s="197"/>
      <c r="B192" s="197"/>
      <c r="BR192" s="42"/>
    </row>
    <row r="193" spans="1:87" ht="23.25" customHeight="1" thickBot="1">
      <c r="C193" s="4" t="s">
        <v>110</v>
      </c>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41"/>
      <c r="BS193" s="2"/>
      <c r="BT193" s="2"/>
      <c r="BU193" s="2"/>
      <c r="BV193" s="2"/>
      <c r="BW193" s="2"/>
      <c r="BX193" s="2"/>
      <c r="BY193" s="2"/>
      <c r="BZ193" s="2"/>
      <c r="CA193" s="2"/>
      <c r="CB193" s="3"/>
      <c r="CC193" s="3"/>
      <c r="CD193" s="3"/>
      <c r="CE193" s="3"/>
      <c r="CF193" s="3"/>
      <c r="CG193" s="3"/>
      <c r="CH193" s="3"/>
      <c r="CI193" s="2"/>
    </row>
    <row r="194" spans="1:87" ht="31.5" customHeight="1" thickTop="1">
      <c r="A194" s="197"/>
      <c r="B194" s="197"/>
      <c r="C194" s="56"/>
      <c r="D194" s="666" t="str">
        <f>D120</f>
        <v>European Commission's 
Spring 2018 economic forecast</v>
      </c>
      <c r="E194" s="667"/>
      <c r="F194" s="667"/>
      <c r="G194" s="667"/>
      <c r="H194" s="667"/>
      <c r="I194" s="667"/>
      <c r="J194" s="667"/>
      <c r="K194" s="667"/>
      <c r="L194" s="667"/>
      <c r="M194" s="667"/>
      <c r="N194" s="667"/>
      <c r="O194" s="667"/>
      <c r="P194" s="667"/>
      <c r="Q194" s="667"/>
      <c r="R194" s="667"/>
      <c r="S194" s="667"/>
      <c r="T194" s="667"/>
      <c r="U194" s="667"/>
      <c r="V194" s="667"/>
      <c r="W194" s="667"/>
      <c r="X194" s="667"/>
      <c r="Y194" s="668"/>
      <c r="Z194" s="30"/>
      <c r="AA194" s="674" t="str">
        <f>AA120</f>
        <v>European Commission's 
Autumn 2016 economic forecast</v>
      </c>
      <c r="AB194" s="675"/>
      <c r="AC194" s="675"/>
      <c r="AD194" s="675"/>
      <c r="AE194" s="675"/>
      <c r="AF194" s="675"/>
      <c r="AG194" s="675"/>
      <c r="AH194" s="676"/>
      <c r="AI194" s="30"/>
      <c r="AJ194" s="666" t="str">
        <f>AJ120</f>
        <v>ESCB June 2017 BMPE</v>
      </c>
      <c r="AK194" s="667"/>
      <c r="AL194" s="667"/>
      <c r="AM194" s="667"/>
      <c r="AN194" s="667"/>
      <c r="AO194" s="667"/>
      <c r="AP194" s="667"/>
      <c r="AQ194" s="668"/>
      <c r="AR194" s="30"/>
      <c r="AS194" s="674" t="str">
        <f>AS120</f>
        <v>ESCB December 2017 BMPE</v>
      </c>
      <c r="AT194" s="675"/>
      <c r="AU194" s="675"/>
      <c r="AV194" s="675"/>
      <c r="AW194" s="675"/>
      <c r="AX194" s="675"/>
      <c r="AY194" s="677"/>
      <c r="AZ194" s="31"/>
      <c r="BA194" s="669" t="str">
        <f>BA120</f>
        <v>2017 Stability program
 (Spring 2017)</v>
      </c>
      <c r="BB194" s="670"/>
      <c r="BC194" s="670"/>
      <c r="BD194" s="670"/>
      <c r="BE194" s="670"/>
      <c r="BF194" s="671"/>
      <c r="BG194" s="7"/>
      <c r="BH194" s="299"/>
      <c r="BI194" s="299"/>
      <c r="BJ194" s="692"/>
      <c r="BK194" s="683"/>
      <c r="BL194" s="683"/>
      <c r="BM194" s="683"/>
      <c r="BN194" s="683"/>
      <c r="BO194" s="683"/>
      <c r="BP194" s="683"/>
      <c r="BQ194" s="683"/>
      <c r="BR194" s="299"/>
      <c r="BS194" s="683"/>
      <c r="BT194" s="683"/>
      <c r="BU194" s="683"/>
      <c r="BV194" s="683"/>
      <c r="BW194" s="683"/>
      <c r="BX194" s="683"/>
      <c r="BY194" s="683"/>
      <c r="BZ194" s="683"/>
      <c r="CA194" s="683"/>
      <c r="CB194" s="55"/>
      <c r="CC194" s="5"/>
      <c r="CD194" s="5"/>
      <c r="CE194" s="5"/>
      <c r="CF194" s="5"/>
      <c r="CG194" s="5"/>
      <c r="CH194" s="5"/>
      <c r="CI194" s="3"/>
    </row>
    <row r="195" spans="1:87" ht="12" customHeight="1">
      <c r="A195" s="216"/>
      <c r="B195" s="216"/>
      <c r="C195" s="57"/>
      <c r="D195" s="254">
        <v>1997</v>
      </c>
      <c r="E195" s="254">
        <v>1998</v>
      </c>
      <c r="F195" s="254">
        <v>1999</v>
      </c>
      <c r="G195" s="254">
        <v>2000</v>
      </c>
      <c r="H195" s="254">
        <v>2001</v>
      </c>
      <c r="I195" s="254">
        <v>2002</v>
      </c>
      <c r="J195" s="254">
        <v>2003</v>
      </c>
      <c r="K195" s="254">
        <v>2004</v>
      </c>
      <c r="L195" s="254">
        <v>2005</v>
      </c>
      <c r="M195" s="254">
        <v>2006</v>
      </c>
      <c r="N195" s="254">
        <v>2007</v>
      </c>
      <c r="O195" s="254">
        <v>2008</v>
      </c>
      <c r="P195" s="254">
        <v>2009</v>
      </c>
      <c r="Q195" s="254">
        <v>2010</v>
      </c>
      <c r="R195" s="290">
        <f>R$8</f>
        <v>2011</v>
      </c>
      <c r="S195" s="6">
        <f t="shared" ref="S195:AY195" si="22">S$8</f>
        <v>2012</v>
      </c>
      <c r="T195" s="6">
        <f t="shared" si="22"/>
        <v>2013</v>
      </c>
      <c r="U195" s="6">
        <f t="shared" si="22"/>
        <v>2014</v>
      </c>
      <c r="V195" s="6">
        <f t="shared" si="22"/>
        <v>2015</v>
      </c>
      <c r="W195" s="6">
        <f t="shared" si="22"/>
        <v>2016</v>
      </c>
      <c r="X195" s="6">
        <f t="shared" si="22"/>
        <v>2017</v>
      </c>
      <c r="Y195" s="6">
        <f t="shared" si="22"/>
        <v>2018</v>
      </c>
      <c r="Z195" s="6"/>
      <c r="AA195" s="6">
        <f t="shared" si="22"/>
        <v>2011</v>
      </c>
      <c r="AB195" s="6">
        <f t="shared" si="22"/>
        <v>2012</v>
      </c>
      <c r="AC195" s="6">
        <f t="shared" si="22"/>
        <v>2013</v>
      </c>
      <c r="AD195" s="6">
        <f t="shared" si="22"/>
        <v>2014</v>
      </c>
      <c r="AE195" s="6">
        <f t="shared" si="22"/>
        <v>2015</v>
      </c>
      <c r="AF195" s="6">
        <f t="shared" si="22"/>
        <v>2016</v>
      </c>
      <c r="AG195" s="6"/>
      <c r="AH195" s="6">
        <f t="shared" si="22"/>
        <v>2018</v>
      </c>
      <c r="AI195" s="6"/>
      <c r="AJ195" s="6">
        <f t="shared" si="22"/>
        <v>2012</v>
      </c>
      <c r="AK195" s="6">
        <f t="shared" si="22"/>
        <v>2013</v>
      </c>
      <c r="AL195" s="6">
        <f t="shared" si="22"/>
        <v>2014</v>
      </c>
      <c r="AM195" s="6">
        <f t="shared" si="22"/>
        <v>2015</v>
      </c>
      <c r="AN195" s="6">
        <f t="shared" si="22"/>
        <v>2016</v>
      </c>
      <c r="AO195" s="6">
        <f t="shared" si="22"/>
        <v>2017</v>
      </c>
      <c r="AP195" s="6">
        <f t="shared" si="22"/>
        <v>2018</v>
      </c>
      <c r="AQ195" s="6">
        <f t="shared" si="22"/>
        <v>2019</v>
      </c>
      <c r="AR195" s="6"/>
      <c r="AS195" s="6">
        <f t="shared" si="22"/>
        <v>2012</v>
      </c>
      <c r="AT195" s="6">
        <f t="shared" si="22"/>
        <v>2013</v>
      </c>
      <c r="AU195" s="6">
        <f t="shared" si="22"/>
        <v>2014</v>
      </c>
      <c r="AV195" s="6">
        <f t="shared" si="22"/>
        <v>2015</v>
      </c>
      <c r="AW195" s="6">
        <f t="shared" si="22"/>
        <v>2016</v>
      </c>
      <c r="AX195" s="6">
        <f t="shared" si="22"/>
        <v>2017</v>
      </c>
      <c r="AY195" s="6">
        <f t="shared" si="22"/>
        <v>2018</v>
      </c>
      <c r="AZ195" s="43"/>
      <c r="BA195" s="19">
        <f t="shared" ref="BA195:BF195" si="23">BA158</f>
        <v>2016</v>
      </c>
      <c r="BB195" s="6">
        <f t="shared" si="23"/>
        <v>2017</v>
      </c>
      <c r="BC195" s="6">
        <f t="shared" si="23"/>
        <v>2018</v>
      </c>
      <c r="BD195" s="6">
        <f t="shared" si="23"/>
        <v>2019</v>
      </c>
      <c r="BE195" s="6">
        <f t="shared" si="23"/>
        <v>2020</v>
      </c>
      <c r="BF195" s="32">
        <f t="shared" si="23"/>
        <v>2021</v>
      </c>
      <c r="BG195" s="6"/>
      <c r="BH195" s="300"/>
      <c r="BI195" s="300"/>
      <c r="BJ195" s="302"/>
      <c r="BK195" s="300"/>
      <c r="BL195" s="300"/>
      <c r="BM195" s="300"/>
      <c r="BN195" s="300"/>
      <c r="BO195" s="300"/>
      <c r="BP195" s="300"/>
      <c r="BQ195" s="300"/>
      <c r="BR195" s="301"/>
      <c r="BS195" s="300"/>
      <c r="BT195" s="300"/>
      <c r="BU195" s="300"/>
      <c r="BV195" s="300"/>
      <c r="BW195" s="300"/>
      <c r="BX195" s="300"/>
      <c r="BY195" s="300"/>
      <c r="BZ195" s="300"/>
      <c r="CA195" s="300"/>
      <c r="CB195" s="55"/>
      <c r="CC195" s="5"/>
      <c r="CD195" s="5"/>
      <c r="CE195" s="5"/>
      <c r="CF195" s="5"/>
      <c r="CG195" s="5"/>
      <c r="CH195" s="5"/>
      <c r="CI195" s="3"/>
    </row>
    <row r="196" spans="1:87" ht="12" customHeight="1">
      <c r="A196" s="217"/>
      <c r="B196" s="218"/>
      <c r="C196" s="12" t="s">
        <v>8</v>
      </c>
      <c r="D196" s="277">
        <v>7.7502326999999998</v>
      </c>
      <c r="E196" s="246">
        <v>7.4097529</v>
      </c>
      <c r="F196" s="246">
        <v>6.8817816000000001</v>
      </c>
      <c r="G196" s="246">
        <v>6.6662020000000002</v>
      </c>
      <c r="H196" s="246">
        <v>6.5355372999999997</v>
      </c>
      <c r="I196" s="246">
        <v>5.8009539999999999</v>
      </c>
      <c r="J196" s="246">
        <v>5.3893252</v>
      </c>
      <c r="K196" s="246">
        <v>4.8049150000000003</v>
      </c>
      <c r="L196" s="246">
        <v>4.3580534999999996</v>
      </c>
      <c r="M196" s="246">
        <v>4.093496</v>
      </c>
      <c r="N196" s="246">
        <v>3.9808246</v>
      </c>
      <c r="O196" s="246">
        <v>3.9631888000000002</v>
      </c>
      <c r="P196" s="246">
        <v>3.8241177999999998</v>
      </c>
      <c r="Q196" s="246">
        <v>3.6074177000000001</v>
      </c>
      <c r="R196" s="5">
        <v>3.5973815</v>
      </c>
      <c r="S196" s="8">
        <v>3.6049538999999999</v>
      </c>
      <c r="T196" s="8">
        <v>3.3062667000000001</v>
      </c>
      <c r="U196" s="8">
        <v>3.2615750000000001</v>
      </c>
      <c r="V196" s="8">
        <v>3.0254227999999999</v>
      </c>
      <c r="W196" s="8">
        <v>2.8640222</v>
      </c>
      <c r="X196" s="8">
        <v>2.4575778000000001</v>
      </c>
      <c r="Y196" s="15">
        <v>2.2528003000000001</v>
      </c>
      <c r="Z196" s="33" t="e">
        <v>#NAME?</v>
      </c>
      <c r="AA196" s="20">
        <v>3.5973815</v>
      </c>
      <c r="AB196" s="8">
        <v>3.6049538999999999</v>
      </c>
      <c r="AC196" s="8">
        <v>3.2919092000000001</v>
      </c>
      <c r="AD196" s="8">
        <v>3.2697921000000001</v>
      </c>
      <c r="AE196" s="8">
        <v>2.9969967</v>
      </c>
      <c r="AF196" s="8">
        <v>2.5785399999999998</v>
      </c>
      <c r="AG196" s="8">
        <v>2.3961355000000002</v>
      </c>
      <c r="AH196" s="15">
        <v>2.2031176000000001</v>
      </c>
      <c r="AI196" s="33" t="e">
        <v>#NAME?</v>
      </c>
      <c r="AJ196" s="20"/>
      <c r="AK196" s="8"/>
      <c r="AL196" s="8"/>
      <c r="AM196" s="8"/>
      <c r="AN196" s="8"/>
      <c r="AO196" s="8"/>
      <c r="AP196" s="8"/>
      <c r="AQ196" s="47"/>
      <c r="AR196" s="33" t="e">
        <v>#NAME?</v>
      </c>
      <c r="AS196" s="20"/>
      <c r="AT196" s="8"/>
      <c r="AU196" s="8"/>
      <c r="AV196" s="8"/>
      <c r="AW196" s="8"/>
      <c r="AX196" s="8"/>
      <c r="AY196" s="15"/>
      <c r="AZ196" s="33" t="e">
        <v>#NAME?</v>
      </c>
      <c r="BA196" s="20"/>
      <c r="BB196" s="8"/>
      <c r="BC196" s="8"/>
      <c r="BD196" s="8"/>
      <c r="BE196" s="8"/>
      <c r="BF196" s="47"/>
      <c r="BG196" s="33" t="e">
        <v>#NAME?</v>
      </c>
      <c r="BH196" s="210"/>
      <c r="BI196" s="210"/>
      <c r="BJ196" s="21"/>
      <c r="BK196" s="5"/>
      <c r="BL196" s="5"/>
      <c r="BM196" s="5"/>
      <c r="BN196" s="5"/>
      <c r="BO196" s="5"/>
      <c r="BP196" s="5"/>
      <c r="BQ196" s="5"/>
      <c r="BR196" s="298"/>
      <c r="BS196" s="5"/>
      <c r="BT196" s="5"/>
      <c r="BU196" s="5"/>
      <c r="BV196" s="5"/>
      <c r="BW196" s="5"/>
      <c r="BX196" s="5"/>
      <c r="BY196" s="5"/>
      <c r="BZ196" s="5"/>
      <c r="CA196" s="5"/>
      <c r="CB196" s="55"/>
      <c r="CC196" s="5"/>
      <c r="CD196" s="5"/>
      <c r="CE196" s="5"/>
      <c r="CF196" s="5"/>
      <c r="CG196" s="5"/>
      <c r="CH196" s="5"/>
      <c r="CI196" s="3"/>
    </row>
    <row r="197" spans="1:87" ht="12" customHeight="1">
      <c r="A197" s="217"/>
      <c r="B197" s="218"/>
      <c r="C197" s="13" t="s">
        <v>70</v>
      </c>
      <c r="D197" s="245">
        <v>3.3348244999999999</v>
      </c>
      <c r="E197" s="246">
        <v>3.3022995000000002</v>
      </c>
      <c r="F197" s="246">
        <v>3.0409031</v>
      </c>
      <c r="G197" s="246">
        <v>3.1368121000000002</v>
      </c>
      <c r="H197" s="246">
        <v>3.0052527000000002</v>
      </c>
      <c r="I197" s="246">
        <v>2.9466028</v>
      </c>
      <c r="J197" s="246">
        <v>2.9108410999999998</v>
      </c>
      <c r="K197" s="246">
        <v>2.7843056000000002</v>
      </c>
      <c r="L197" s="246">
        <v>2.7432351000000001</v>
      </c>
      <c r="M197" s="246">
        <v>2.7027682</v>
      </c>
      <c r="N197" s="246">
        <v>2.6656534000000001</v>
      </c>
      <c r="O197" s="246">
        <v>2.6727536999999999</v>
      </c>
      <c r="P197" s="246">
        <v>2.6404312000000001</v>
      </c>
      <c r="Q197" s="246">
        <v>2.4747485999999999</v>
      </c>
      <c r="R197" s="5">
        <v>2.4971144000000001</v>
      </c>
      <c r="S197" s="5">
        <v>2.2872390999999999</v>
      </c>
      <c r="T197" s="5">
        <v>1.9643413000000001</v>
      </c>
      <c r="U197" s="5">
        <v>1.5433747</v>
      </c>
      <c r="V197" s="5">
        <v>1.3275508</v>
      </c>
      <c r="W197" s="5">
        <v>1.1261589000000001</v>
      </c>
      <c r="X197" s="5">
        <v>1.0511591</v>
      </c>
      <c r="Y197" s="16">
        <v>0.99842609999999998</v>
      </c>
      <c r="Z197" s="34" t="e">
        <v>#NAME?</v>
      </c>
      <c r="AA197" s="21">
        <v>2.4971144000000001</v>
      </c>
      <c r="AB197" s="5">
        <v>2.2872390999999999</v>
      </c>
      <c r="AC197" s="5">
        <v>1.9829526</v>
      </c>
      <c r="AD197" s="5">
        <v>1.7777442999999999</v>
      </c>
      <c r="AE197" s="5">
        <v>1.5587143000000001</v>
      </c>
      <c r="AF197" s="5">
        <v>1.3747718</v>
      </c>
      <c r="AG197" s="5">
        <v>1.2226036</v>
      </c>
      <c r="AH197" s="16">
        <v>1.078837</v>
      </c>
      <c r="AI197" s="34" t="e">
        <v>#NAME?</v>
      </c>
      <c r="AJ197" s="21"/>
      <c r="AK197" s="5"/>
      <c r="AL197" s="5"/>
      <c r="AM197" s="5"/>
      <c r="AN197" s="5"/>
      <c r="AO197" s="5"/>
      <c r="AP197" s="5"/>
      <c r="AQ197" s="48"/>
      <c r="AR197" s="34" t="e">
        <v>#NAME?</v>
      </c>
      <c r="AS197" s="21"/>
      <c r="AT197" s="5"/>
      <c r="AU197" s="5"/>
      <c r="AV197" s="5"/>
      <c r="AW197" s="5"/>
      <c r="AX197" s="5"/>
      <c r="AY197" s="16"/>
      <c r="AZ197" s="33" t="e">
        <v>#NAME?</v>
      </c>
      <c r="BA197" s="21"/>
      <c r="BB197" s="5"/>
      <c r="BC197" s="5"/>
      <c r="BD197" s="5"/>
      <c r="BE197" s="5"/>
      <c r="BF197" s="48"/>
      <c r="BG197" s="33" t="e">
        <v>#NAME?</v>
      </c>
      <c r="BH197" s="210"/>
      <c r="BI197" s="210"/>
      <c r="BJ197" s="21"/>
      <c r="BK197" s="5"/>
      <c r="BL197" s="5"/>
      <c r="BM197" s="5"/>
      <c r="BN197" s="5"/>
      <c r="BO197" s="5"/>
      <c r="BP197" s="5"/>
      <c r="BQ197" s="5"/>
      <c r="BR197" s="298"/>
      <c r="BS197" s="5"/>
      <c r="BT197" s="5"/>
      <c r="BU197" s="5"/>
      <c r="BV197" s="5"/>
      <c r="BW197" s="5"/>
      <c r="BX197" s="5"/>
      <c r="BY197" s="5"/>
      <c r="BZ197" s="5"/>
      <c r="CA197" s="5"/>
      <c r="CB197" s="55"/>
      <c r="CC197" s="5"/>
      <c r="CD197" s="5"/>
      <c r="CE197" s="5"/>
      <c r="CF197" s="5"/>
      <c r="CG197" s="5"/>
      <c r="CH197" s="5"/>
      <c r="CI197" s="3"/>
    </row>
    <row r="198" spans="1:87" ht="12" customHeight="1">
      <c r="A198" s="217"/>
      <c r="B198" s="218"/>
      <c r="C198" s="13" t="s">
        <v>90</v>
      </c>
      <c r="D198" s="245">
        <v>0.37376769999999998</v>
      </c>
      <c r="E198" s="246">
        <v>0.58820969999999995</v>
      </c>
      <c r="F198" s="246">
        <v>0.37369619999999998</v>
      </c>
      <c r="G198" s="246">
        <v>0.28521560000000001</v>
      </c>
      <c r="H198" s="246">
        <v>0.2207452</v>
      </c>
      <c r="I198" s="246">
        <v>0.26113219999999998</v>
      </c>
      <c r="J198" s="246">
        <v>0.2307989</v>
      </c>
      <c r="K198" s="246">
        <v>0.21941440000000001</v>
      </c>
      <c r="L198" s="246">
        <v>0.1900145</v>
      </c>
      <c r="M198" s="246">
        <v>0.16639909999999999</v>
      </c>
      <c r="N198" s="246">
        <v>0.1655751</v>
      </c>
      <c r="O198" s="246">
        <v>0.20645060000000001</v>
      </c>
      <c r="P198" s="246">
        <v>0.1894547</v>
      </c>
      <c r="Q198" s="246">
        <v>0.13182459999999999</v>
      </c>
      <c r="R198" s="5">
        <v>0.12899250000000001</v>
      </c>
      <c r="S198" s="5">
        <v>0.14496880000000001</v>
      </c>
      <c r="T198" s="5">
        <v>0.1130345</v>
      </c>
      <c r="U198" s="5">
        <v>0.1042178</v>
      </c>
      <c r="V198" s="5">
        <v>9.1902300000000006E-2</v>
      </c>
      <c r="W198" s="5">
        <v>5.1662899999999998E-2</v>
      </c>
      <c r="X198" s="5">
        <v>3.9561300000000001E-2</v>
      </c>
      <c r="Y198" s="16">
        <v>5.54481E-2</v>
      </c>
      <c r="Z198" s="34" t="e">
        <v>#NAME?</v>
      </c>
      <c r="AA198" s="21">
        <v>0.12899250000000001</v>
      </c>
      <c r="AB198" s="5">
        <v>0.14496870000000001</v>
      </c>
      <c r="AC198" s="5">
        <v>0.1127575</v>
      </c>
      <c r="AD198" s="5">
        <v>0.1037539</v>
      </c>
      <c r="AE198" s="5">
        <v>9.48069E-2</v>
      </c>
      <c r="AF198" s="5">
        <v>8.2607600000000003E-2</v>
      </c>
      <c r="AG198" s="5">
        <v>8.6618100000000003E-2</v>
      </c>
      <c r="AH198" s="16">
        <v>7.2562500000000002E-2</v>
      </c>
      <c r="AI198" s="34" t="e">
        <v>#NAME?</v>
      </c>
      <c r="AJ198" s="21"/>
      <c r="AK198" s="5"/>
      <c r="AL198" s="5"/>
      <c r="AM198" s="5"/>
      <c r="AN198" s="5"/>
      <c r="AO198" s="5"/>
      <c r="AP198" s="5"/>
      <c r="AQ198" s="48"/>
      <c r="AR198" s="34" t="e">
        <v>#NAME?</v>
      </c>
      <c r="AS198" s="21"/>
      <c r="AT198" s="5"/>
      <c r="AU198" s="5"/>
      <c r="AV198" s="5"/>
      <c r="AW198" s="5"/>
      <c r="AX198" s="5"/>
      <c r="AY198" s="16"/>
      <c r="AZ198" s="33" t="e">
        <v>#NAME?</v>
      </c>
      <c r="BA198" s="21"/>
      <c r="BB198" s="5"/>
      <c r="BC198" s="5"/>
      <c r="BD198" s="5"/>
      <c r="BE198" s="5"/>
      <c r="BF198" s="48"/>
      <c r="BG198" s="33" t="e">
        <v>#NAME?</v>
      </c>
      <c r="BH198" s="210"/>
      <c r="BI198" s="210"/>
      <c r="BJ198" s="21"/>
      <c r="BK198" s="5"/>
      <c r="BL198" s="5"/>
      <c r="BM198" s="5"/>
      <c r="BN198" s="5"/>
      <c r="BO198" s="5"/>
      <c r="BP198" s="5"/>
      <c r="BQ198" s="5"/>
      <c r="BR198" s="298"/>
      <c r="BS198" s="5"/>
      <c r="BT198" s="5"/>
      <c r="BU198" s="5"/>
      <c r="BV198" s="5"/>
      <c r="BW198" s="5"/>
      <c r="BX198" s="5"/>
      <c r="BY198" s="5"/>
      <c r="BZ198" s="5"/>
      <c r="CA198" s="5"/>
      <c r="CB198" s="55"/>
      <c r="CC198" s="5"/>
      <c r="CD198" s="5"/>
      <c r="CE198" s="5"/>
      <c r="CF198" s="5"/>
      <c r="CG198" s="5"/>
      <c r="CH198" s="5"/>
      <c r="CI198" s="3"/>
    </row>
    <row r="199" spans="1:87" ht="12" customHeight="1">
      <c r="A199" s="217"/>
      <c r="B199" s="218"/>
      <c r="C199" s="13" t="s">
        <v>71</v>
      </c>
      <c r="D199" s="245">
        <v>3.7027508</v>
      </c>
      <c r="E199" s="246">
        <v>3.3442409</v>
      </c>
      <c r="F199" s="246">
        <v>2.3640254999999999</v>
      </c>
      <c r="G199" s="246">
        <v>1.9443809999999999</v>
      </c>
      <c r="H199" s="246">
        <v>1.4406753000000001</v>
      </c>
      <c r="I199" s="246">
        <v>1.3191153</v>
      </c>
      <c r="J199" s="246">
        <v>1.2191544999999999</v>
      </c>
      <c r="K199" s="246">
        <v>1.0975439</v>
      </c>
      <c r="L199" s="246">
        <v>1.0233483999999999</v>
      </c>
      <c r="M199" s="246">
        <v>1.0001817</v>
      </c>
      <c r="N199" s="246">
        <v>1.006624</v>
      </c>
      <c r="O199" s="246">
        <v>1.2798354000000001</v>
      </c>
      <c r="P199" s="246">
        <v>2.0085256999999999</v>
      </c>
      <c r="Q199" s="246">
        <v>2.832992</v>
      </c>
      <c r="R199" s="5">
        <v>3.3548654</v>
      </c>
      <c r="S199" s="5">
        <v>4.1567914000000004</v>
      </c>
      <c r="T199" s="5">
        <v>4.3039734000000003</v>
      </c>
      <c r="U199" s="5">
        <v>3.9009545999999999</v>
      </c>
      <c r="V199" s="5">
        <v>2.6136691000000001</v>
      </c>
      <c r="W199" s="5">
        <v>2.2372309000000001</v>
      </c>
      <c r="X199" s="5">
        <v>1.9621139999999999</v>
      </c>
      <c r="Y199" s="16">
        <v>1.7304838</v>
      </c>
      <c r="Z199" s="34" t="e">
        <v>#NAME?</v>
      </c>
      <c r="AA199" s="21">
        <v>3.3046646000000002</v>
      </c>
      <c r="AB199" s="5">
        <v>4.0848686000000001</v>
      </c>
      <c r="AC199" s="5">
        <v>4.2252939999999999</v>
      </c>
      <c r="AD199" s="5">
        <v>3.8566265999999998</v>
      </c>
      <c r="AE199" s="5">
        <v>2.6165392999999999</v>
      </c>
      <c r="AF199" s="5">
        <v>2.3446330999999998</v>
      </c>
      <c r="AG199" s="5">
        <v>2.1981351</v>
      </c>
      <c r="AH199" s="16">
        <v>2.0492379000000001</v>
      </c>
      <c r="AI199" s="34" t="e">
        <v>#NAME?</v>
      </c>
      <c r="AJ199" s="21"/>
      <c r="AK199" s="5"/>
      <c r="AL199" s="5"/>
      <c r="AM199" s="5"/>
      <c r="AN199" s="5"/>
      <c r="AO199" s="5"/>
      <c r="AP199" s="5"/>
      <c r="AQ199" s="48"/>
      <c r="AR199" s="34" t="e">
        <v>#NAME?</v>
      </c>
      <c r="AS199" s="21"/>
      <c r="AT199" s="5"/>
      <c r="AU199" s="5"/>
      <c r="AV199" s="5"/>
      <c r="AW199" s="5"/>
      <c r="AX199" s="5"/>
      <c r="AY199" s="16"/>
      <c r="AZ199" s="33" t="e">
        <v>#NAME?</v>
      </c>
      <c r="BA199" s="21"/>
      <c r="BB199" s="5"/>
      <c r="BC199" s="5"/>
      <c r="BD199" s="5"/>
      <c r="BE199" s="5"/>
      <c r="BF199" s="48"/>
      <c r="BG199" s="33" t="e">
        <v>#NAME?</v>
      </c>
      <c r="BH199" s="210"/>
      <c r="BI199" s="210"/>
      <c r="BJ199" s="21"/>
      <c r="BK199" s="5"/>
      <c r="BL199" s="5"/>
      <c r="BM199" s="5"/>
      <c r="BN199" s="5"/>
      <c r="BO199" s="5"/>
      <c r="BP199" s="5"/>
      <c r="BQ199" s="5"/>
      <c r="BR199" s="298"/>
      <c r="BS199" s="5"/>
      <c r="BT199" s="5"/>
      <c r="BU199" s="5"/>
      <c r="BV199" s="5"/>
      <c r="BW199" s="5"/>
      <c r="BX199" s="5"/>
      <c r="BY199" s="5"/>
      <c r="BZ199" s="5"/>
      <c r="CA199" s="5"/>
      <c r="CB199" s="55"/>
      <c r="CC199" s="5"/>
      <c r="CD199" s="5"/>
      <c r="CE199" s="5"/>
      <c r="CF199" s="5"/>
      <c r="CG199" s="5"/>
      <c r="CH199" s="5"/>
      <c r="CI199" s="3"/>
    </row>
    <row r="200" spans="1:87" ht="12" customHeight="1">
      <c r="A200" s="217"/>
      <c r="B200" s="218"/>
      <c r="C200" s="13" t="s">
        <v>72</v>
      </c>
      <c r="D200" s="245">
        <v>8.3295426999999993</v>
      </c>
      <c r="E200" s="246">
        <v>7.6990290000000003</v>
      </c>
      <c r="F200" s="246">
        <v>7.5821034999999997</v>
      </c>
      <c r="G200" s="246">
        <v>6.8525213000000003</v>
      </c>
      <c r="H200" s="246">
        <v>6.2854055000000004</v>
      </c>
      <c r="I200" s="246">
        <v>5.5689206000000002</v>
      </c>
      <c r="J200" s="246">
        <v>4.8970151</v>
      </c>
      <c r="K200" s="246">
        <v>4.7848440999999999</v>
      </c>
      <c r="L200" s="246">
        <v>4.6942841</v>
      </c>
      <c r="M200" s="246">
        <v>4.4170249999999998</v>
      </c>
      <c r="N200" s="246">
        <v>4.4990303000000003</v>
      </c>
      <c r="O200" s="246">
        <v>4.8154804999999996</v>
      </c>
      <c r="P200" s="246">
        <v>5.0401167999999998</v>
      </c>
      <c r="Q200" s="246">
        <v>5.8571495000000002</v>
      </c>
      <c r="R200" s="5">
        <v>7.2820758000000003</v>
      </c>
      <c r="S200" s="5">
        <v>5.0971761000000004</v>
      </c>
      <c r="T200" s="5">
        <v>4.0270289000000004</v>
      </c>
      <c r="U200" s="5">
        <v>3.9729983999999998</v>
      </c>
      <c r="V200" s="5">
        <v>3.5459866999999998</v>
      </c>
      <c r="W200" s="5">
        <v>3.223325</v>
      </c>
      <c r="X200" s="5">
        <v>3.1653867</v>
      </c>
      <c r="Y200" s="16">
        <v>3.2799475</v>
      </c>
      <c r="Z200" s="34" t="e">
        <v>#NAME?</v>
      </c>
      <c r="AA200" s="21">
        <v>7.2820758000000003</v>
      </c>
      <c r="AB200" s="5">
        <v>5.0961277000000003</v>
      </c>
      <c r="AC200" s="5">
        <v>4.0275886999999999</v>
      </c>
      <c r="AD200" s="5">
        <v>3.9884005999999999</v>
      </c>
      <c r="AE200" s="5">
        <v>3.5999476000000001</v>
      </c>
      <c r="AF200" s="5">
        <v>3.2819183999999999</v>
      </c>
      <c r="AG200" s="5">
        <v>3.1061695999999999</v>
      </c>
      <c r="AH200" s="16">
        <v>2.8060052999999998</v>
      </c>
      <c r="AI200" s="34" t="e">
        <v>#NAME?</v>
      </c>
      <c r="AJ200" s="21"/>
      <c r="AK200" s="5"/>
      <c r="AL200" s="5"/>
      <c r="AM200" s="5"/>
      <c r="AN200" s="5"/>
      <c r="AO200" s="5"/>
      <c r="AP200" s="5"/>
      <c r="AQ200" s="48"/>
      <c r="AR200" s="34" t="e">
        <v>#NAME?</v>
      </c>
      <c r="AS200" s="21"/>
      <c r="AT200" s="5"/>
      <c r="AU200" s="5"/>
      <c r="AV200" s="5"/>
      <c r="AW200" s="5"/>
      <c r="AX200" s="5"/>
      <c r="AY200" s="16"/>
      <c r="AZ200" s="33" t="e">
        <v>#NAME?</v>
      </c>
      <c r="BA200" s="21"/>
      <c r="BB200" s="5"/>
      <c r="BC200" s="5"/>
      <c r="BD200" s="5"/>
      <c r="BE200" s="5"/>
      <c r="BF200" s="48"/>
      <c r="BG200" s="33" t="e">
        <v>#NAME?</v>
      </c>
      <c r="BH200" s="210"/>
      <c r="BI200" s="210"/>
      <c r="BJ200" s="21"/>
      <c r="BK200" s="5"/>
      <c r="BL200" s="5"/>
      <c r="BM200" s="5"/>
      <c r="BN200" s="5"/>
      <c r="BO200" s="5"/>
      <c r="BP200" s="5"/>
      <c r="BQ200" s="5"/>
      <c r="BR200" s="298"/>
      <c r="BS200" s="5"/>
      <c r="BT200" s="5"/>
      <c r="BU200" s="5"/>
      <c r="BV200" s="5"/>
      <c r="BW200" s="5"/>
      <c r="BX200" s="5"/>
      <c r="BY200" s="5"/>
      <c r="BZ200" s="5"/>
      <c r="CA200" s="5"/>
      <c r="CB200" s="55"/>
      <c r="CC200" s="5"/>
      <c r="CD200" s="5"/>
      <c r="CE200" s="5"/>
      <c r="CF200" s="5"/>
      <c r="CG200" s="5"/>
      <c r="CH200" s="5"/>
      <c r="CI200" s="3"/>
    </row>
    <row r="201" spans="1:87" ht="12" customHeight="1">
      <c r="A201" s="217"/>
      <c r="B201" s="218"/>
      <c r="C201" s="13" t="s">
        <v>73</v>
      </c>
      <c r="D201" s="245">
        <v>4.5345130999999999</v>
      </c>
      <c r="E201" s="246">
        <v>4.0616054000000004</v>
      </c>
      <c r="F201" s="246">
        <v>3.4183835</v>
      </c>
      <c r="G201" s="246">
        <v>3.1603867999999999</v>
      </c>
      <c r="H201" s="246">
        <v>2.9577086000000001</v>
      </c>
      <c r="I201" s="246">
        <v>2.6282283999999998</v>
      </c>
      <c r="J201" s="246">
        <v>2.2985243999999998</v>
      </c>
      <c r="K201" s="246">
        <v>1.9852105</v>
      </c>
      <c r="L201" s="246">
        <v>1.7430251999999999</v>
      </c>
      <c r="M201" s="246">
        <v>1.5972634000000001</v>
      </c>
      <c r="N201" s="246">
        <v>1.5629062</v>
      </c>
      <c r="O201" s="246">
        <v>1.5486124999999999</v>
      </c>
      <c r="P201" s="246">
        <v>1.7032543</v>
      </c>
      <c r="Q201" s="246">
        <v>1.876061</v>
      </c>
      <c r="R201" s="5">
        <v>2.4621444000000001</v>
      </c>
      <c r="S201" s="5">
        <v>2.9776451000000002</v>
      </c>
      <c r="T201" s="5">
        <v>3.4762838</v>
      </c>
      <c r="U201" s="5">
        <v>3.4741092</v>
      </c>
      <c r="V201" s="5">
        <v>3.0815798000000001</v>
      </c>
      <c r="W201" s="5">
        <v>2.8077230000000002</v>
      </c>
      <c r="X201" s="5">
        <v>2.5639748</v>
      </c>
      <c r="Y201" s="16">
        <v>2.3981804000000002</v>
      </c>
      <c r="Z201" s="34" t="e">
        <v>#NAME?</v>
      </c>
      <c r="AA201" s="21">
        <v>2.4583968999999999</v>
      </c>
      <c r="AB201" s="5">
        <v>2.9739612000000002</v>
      </c>
      <c r="AC201" s="5">
        <v>3.4726813000000001</v>
      </c>
      <c r="AD201" s="5">
        <v>3.473976</v>
      </c>
      <c r="AE201" s="5">
        <v>3.0890474999999999</v>
      </c>
      <c r="AF201" s="5">
        <v>2.7996398</v>
      </c>
      <c r="AG201" s="5">
        <v>2.6240014</v>
      </c>
      <c r="AH201" s="16">
        <v>2.4559174000000001</v>
      </c>
      <c r="AI201" s="34" t="e">
        <v>#NAME?</v>
      </c>
      <c r="AJ201" s="21"/>
      <c r="AK201" s="5"/>
      <c r="AL201" s="5"/>
      <c r="AM201" s="5"/>
      <c r="AN201" s="5"/>
      <c r="AO201" s="5"/>
      <c r="AP201" s="5"/>
      <c r="AQ201" s="48"/>
      <c r="AR201" s="34" t="e">
        <v>#NAME?</v>
      </c>
      <c r="AS201" s="21"/>
      <c r="AT201" s="5"/>
      <c r="AU201" s="5"/>
      <c r="AV201" s="5"/>
      <c r="AW201" s="5"/>
      <c r="AX201" s="5"/>
      <c r="AY201" s="16"/>
      <c r="AZ201" s="33" t="e">
        <v>#NAME?</v>
      </c>
      <c r="BA201" s="21"/>
      <c r="BB201" s="5"/>
      <c r="BC201" s="5"/>
      <c r="BD201" s="5"/>
      <c r="BE201" s="5"/>
      <c r="BF201" s="48"/>
      <c r="BG201" s="33" t="e">
        <v>#NAME?</v>
      </c>
      <c r="BH201" s="210"/>
      <c r="BI201" s="210"/>
      <c r="BJ201" s="21"/>
      <c r="BK201" s="5"/>
      <c r="BL201" s="5"/>
      <c r="BM201" s="5"/>
      <c r="BN201" s="5"/>
      <c r="BO201" s="5"/>
      <c r="BP201" s="5"/>
      <c r="BQ201" s="5"/>
      <c r="BR201" s="298"/>
      <c r="BS201" s="5"/>
      <c r="BT201" s="5"/>
      <c r="BU201" s="5"/>
      <c r="BV201" s="5"/>
      <c r="BW201" s="5"/>
      <c r="BX201" s="5"/>
      <c r="BY201" s="5"/>
      <c r="BZ201" s="5"/>
      <c r="CA201" s="5"/>
      <c r="CB201" s="55"/>
      <c r="CC201" s="5"/>
      <c r="CD201" s="5"/>
      <c r="CE201" s="5"/>
      <c r="CF201" s="5"/>
      <c r="CG201" s="5"/>
      <c r="CH201" s="5"/>
      <c r="CI201" s="3"/>
    </row>
    <row r="202" spans="1:87" ht="12" customHeight="1">
      <c r="A202" s="217"/>
      <c r="B202" s="218"/>
      <c r="C202" s="13" t="s">
        <v>74</v>
      </c>
      <c r="D202" s="245">
        <v>3.5053190999999999</v>
      </c>
      <c r="E202" s="246">
        <v>3.3453637999999999</v>
      </c>
      <c r="F202" s="246">
        <v>3.0276410999999999</v>
      </c>
      <c r="G202" s="246">
        <v>2.9126717000000002</v>
      </c>
      <c r="H202" s="246">
        <v>3.0008499999999998</v>
      </c>
      <c r="I202" s="246">
        <v>2.9724781</v>
      </c>
      <c r="J202" s="246">
        <v>2.8296033</v>
      </c>
      <c r="K202" s="246">
        <v>2.7643854000000001</v>
      </c>
      <c r="L202" s="246">
        <v>2.6925842000000002</v>
      </c>
      <c r="M202" s="246">
        <v>2.5947152</v>
      </c>
      <c r="N202" s="246">
        <v>2.6844223</v>
      </c>
      <c r="O202" s="246">
        <v>2.8725605999999999</v>
      </c>
      <c r="P202" s="246">
        <v>2.5399468000000001</v>
      </c>
      <c r="Q202" s="246">
        <v>2.5232663999999998</v>
      </c>
      <c r="R202" s="5">
        <v>2.7050179000000001</v>
      </c>
      <c r="S202" s="5">
        <v>2.6203096000000001</v>
      </c>
      <c r="T202" s="5">
        <v>2.3105478000000002</v>
      </c>
      <c r="U202" s="5">
        <v>2.1603290999999998</v>
      </c>
      <c r="V202" s="5">
        <v>1.9927385</v>
      </c>
      <c r="W202" s="5">
        <v>1.8838105999999999</v>
      </c>
      <c r="X202" s="5">
        <v>1.7609935000000001</v>
      </c>
      <c r="Y202" s="16">
        <v>1.6733747000000001</v>
      </c>
      <c r="Z202" s="34" t="e">
        <v>#NAME?</v>
      </c>
      <c r="AA202" s="21">
        <v>2.6042060999999999</v>
      </c>
      <c r="AB202" s="5">
        <v>2.5803943999999999</v>
      </c>
      <c r="AC202" s="5">
        <v>2.2781166000000002</v>
      </c>
      <c r="AD202" s="5">
        <v>2.1684009999999998</v>
      </c>
      <c r="AE202" s="5">
        <v>2.0077815000000001</v>
      </c>
      <c r="AF202" s="5">
        <v>1.8718437000000001</v>
      </c>
      <c r="AG202" s="5">
        <v>1.7851961999999999</v>
      </c>
      <c r="AH202" s="16">
        <v>1.7902559</v>
      </c>
      <c r="AI202" s="34" t="e">
        <v>#NAME?</v>
      </c>
      <c r="AJ202" s="21"/>
      <c r="AK202" s="5"/>
      <c r="AL202" s="5"/>
      <c r="AM202" s="5"/>
      <c r="AN202" s="5"/>
      <c r="AO202" s="5"/>
      <c r="AP202" s="5"/>
      <c r="AQ202" s="48"/>
      <c r="AR202" s="34" t="e">
        <v>#NAME?</v>
      </c>
      <c r="AS202" s="21"/>
      <c r="AT202" s="5"/>
      <c r="AU202" s="5"/>
      <c r="AV202" s="5"/>
      <c r="AW202" s="5"/>
      <c r="AX202" s="5"/>
      <c r="AY202" s="16"/>
      <c r="AZ202" s="33" t="e">
        <v>#NAME?</v>
      </c>
      <c r="BA202" s="21"/>
      <c r="BB202" s="5"/>
      <c r="BC202" s="5"/>
      <c r="BD202" s="5"/>
      <c r="BE202" s="5"/>
      <c r="BF202" s="48"/>
      <c r="BG202" s="33" t="e">
        <v>#NAME?</v>
      </c>
      <c r="BH202" s="210"/>
      <c r="BI202" s="210"/>
      <c r="BJ202" s="21"/>
      <c r="BK202" s="5"/>
      <c r="BL202" s="5"/>
      <c r="BM202" s="5"/>
      <c r="BN202" s="5"/>
      <c r="BO202" s="5"/>
      <c r="BP202" s="5"/>
      <c r="BQ202" s="5"/>
      <c r="BR202" s="298"/>
      <c r="BS202" s="5"/>
      <c r="BT202" s="5"/>
      <c r="BU202" s="5"/>
      <c r="BV202" s="5"/>
      <c r="BW202" s="5"/>
      <c r="BX202" s="5"/>
      <c r="BY202" s="5"/>
      <c r="BZ202" s="5"/>
      <c r="CA202" s="5"/>
      <c r="CB202" s="55"/>
      <c r="CC202" s="5"/>
      <c r="CD202" s="5"/>
      <c r="CE202" s="5"/>
      <c r="CF202" s="5"/>
      <c r="CG202" s="5"/>
      <c r="CH202" s="5"/>
      <c r="CI202" s="3"/>
    </row>
    <row r="203" spans="1:87" ht="12" customHeight="1">
      <c r="A203" s="217"/>
      <c r="B203" s="218"/>
      <c r="C203" s="13" t="s">
        <v>75</v>
      </c>
      <c r="D203" s="245">
        <v>9.1644942</v>
      </c>
      <c r="E203" s="246">
        <v>7.8699285999999997</v>
      </c>
      <c r="F203" s="246">
        <v>6.3961012000000004</v>
      </c>
      <c r="G203" s="246">
        <v>6.1297560000000004</v>
      </c>
      <c r="H203" s="246">
        <v>6.0855797999999997</v>
      </c>
      <c r="I203" s="246">
        <v>5.4555147000000002</v>
      </c>
      <c r="J203" s="246">
        <v>4.9718502999999998</v>
      </c>
      <c r="K203" s="246">
        <v>4.6067881000000002</v>
      </c>
      <c r="L203" s="246">
        <v>4.50922</v>
      </c>
      <c r="M203" s="246">
        <v>4.4475417000000004</v>
      </c>
      <c r="N203" s="246">
        <v>4.7628195</v>
      </c>
      <c r="O203" s="246">
        <v>4.9297528000000002</v>
      </c>
      <c r="P203" s="246">
        <v>4.4159170000000003</v>
      </c>
      <c r="Q203" s="246">
        <v>4.2901451000000002</v>
      </c>
      <c r="R203" s="5">
        <v>4.6667316999999997</v>
      </c>
      <c r="S203" s="5">
        <v>5.1799301</v>
      </c>
      <c r="T203" s="5">
        <v>4.8364105000000004</v>
      </c>
      <c r="U203" s="5">
        <v>4.5860003999999996</v>
      </c>
      <c r="V203" s="5">
        <v>4.1157618999999999</v>
      </c>
      <c r="W203" s="5">
        <v>3.9525313</v>
      </c>
      <c r="X203" s="5">
        <v>3.8231506</v>
      </c>
      <c r="Y203" s="16">
        <v>3.5550856</v>
      </c>
      <c r="Z203" s="34" t="e">
        <v>#NAME?</v>
      </c>
      <c r="AA203" s="21">
        <v>4.6667316000000003</v>
      </c>
      <c r="AB203" s="5">
        <v>5.1799302999999997</v>
      </c>
      <c r="AC203" s="5">
        <v>4.8341048000000004</v>
      </c>
      <c r="AD203" s="5">
        <v>4.5876245000000004</v>
      </c>
      <c r="AE203" s="5">
        <v>4.1533232</v>
      </c>
      <c r="AF203" s="5">
        <v>3.9785265999999999</v>
      </c>
      <c r="AG203" s="5">
        <v>3.7817850000000002</v>
      </c>
      <c r="AH203" s="16">
        <v>3.6298237000000002</v>
      </c>
      <c r="AI203" s="34" t="e">
        <v>#NAME?</v>
      </c>
      <c r="AJ203" s="21"/>
      <c r="AK203" s="5"/>
      <c r="AL203" s="5"/>
      <c r="AM203" s="5"/>
      <c r="AN203" s="5"/>
      <c r="AO203" s="5"/>
      <c r="AP203" s="5"/>
      <c r="AQ203" s="48"/>
      <c r="AR203" s="34" t="e">
        <v>#NAME?</v>
      </c>
      <c r="AS203" s="21"/>
      <c r="AT203" s="5"/>
      <c r="AU203" s="5"/>
      <c r="AV203" s="5"/>
      <c r="AW203" s="5"/>
      <c r="AX203" s="5"/>
      <c r="AY203" s="16"/>
      <c r="AZ203" s="33" t="e">
        <v>#NAME?</v>
      </c>
      <c r="BA203" s="21"/>
      <c r="BB203" s="5"/>
      <c r="BC203" s="5"/>
      <c r="BD203" s="5"/>
      <c r="BE203" s="5"/>
      <c r="BF203" s="48"/>
      <c r="BG203" s="33" t="e">
        <v>#NAME?</v>
      </c>
      <c r="BH203" s="210"/>
      <c r="BI203" s="210"/>
      <c r="BJ203" s="21"/>
      <c r="BK203" s="5"/>
      <c r="BL203" s="5"/>
      <c r="BM203" s="5"/>
      <c r="BN203" s="5"/>
      <c r="BO203" s="5"/>
      <c r="BP203" s="5"/>
      <c r="BQ203" s="5"/>
      <c r="BR203" s="298"/>
      <c r="BS203" s="5"/>
      <c r="BT203" s="5"/>
      <c r="BU203" s="5"/>
      <c r="BV203" s="5"/>
      <c r="BW203" s="5"/>
      <c r="BX203" s="5"/>
      <c r="BY203" s="5"/>
      <c r="BZ203" s="5"/>
      <c r="CA203" s="5"/>
      <c r="CB203" s="55"/>
      <c r="CC203" s="5"/>
      <c r="CD203" s="5"/>
      <c r="CE203" s="5"/>
      <c r="CF203" s="5"/>
      <c r="CG203" s="5"/>
      <c r="CH203" s="5"/>
      <c r="CI203" s="3"/>
    </row>
    <row r="204" spans="1:87" ht="12" customHeight="1">
      <c r="A204" s="217"/>
      <c r="B204" s="218"/>
      <c r="C204" s="13" t="s">
        <v>76</v>
      </c>
      <c r="D204" s="245">
        <v>2.3311833000000002</v>
      </c>
      <c r="E204" s="246">
        <v>2.9095629000000001</v>
      </c>
      <c r="F204" s="246">
        <v>2.8597676000000001</v>
      </c>
      <c r="G204" s="246">
        <v>3.1656501000000001</v>
      </c>
      <c r="H204" s="246">
        <v>3.1628577999999998</v>
      </c>
      <c r="I204" s="246">
        <v>2.9611755</v>
      </c>
      <c r="J204" s="246">
        <v>3.1879388999999998</v>
      </c>
      <c r="K204" s="246">
        <v>2.9668515000000002</v>
      </c>
      <c r="L204" s="246">
        <v>3.1661731999999998</v>
      </c>
      <c r="M204" s="246">
        <v>2.9512463000000002</v>
      </c>
      <c r="N204" s="246">
        <v>2.8141378000000001</v>
      </c>
      <c r="O204" s="246">
        <v>2.6265155</v>
      </c>
      <c r="P204" s="246">
        <v>2.3134351</v>
      </c>
      <c r="Q204" s="246">
        <v>1.9684438</v>
      </c>
      <c r="R204" s="5">
        <v>2.0353778999999999</v>
      </c>
      <c r="S204" s="5">
        <v>2.8958856000000002</v>
      </c>
      <c r="T204" s="5">
        <v>3.8350673</v>
      </c>
      <c r="U204" s="5">
        <v>3.4448679000000002</v>
      </c>
      <c r="V204" s="5">
        <v>3.7988952999999999</v>
      </c>
      <c r="W204" s="5">
        <v>3.3130066999999999</v>
      </c>
      <c r="X204" s="5">
        <v>3.1800060000000001</v>
      </c>
      <c r="Y204" s="16">
        <v>3.0416601000000001</v>
      </c>
      <c r="Z204" s="34" t="e">
        <v>#NAME?</v>
      </c>
      <c r="AA204" s="21">
        <v>2.1787983</v>
      </c>
      <c r="AB204" s="5">
        <v>2.9080130999999998</v>
      </c>
      <c r="AC204" s="5">
        <v>3.1079246</v>
      </c>
      <c r="AD204" s="5">
        <v>2.8313809000000001</v>
      </c>
      <c r="AE204" s="5">
        <v>2.8088359000000001</v>
      </c>
      <c r="AF204" s="5">
        <v>2.5923421000000002</v>
      </c>
      <c r="AG204" s="5">
        <v>2.4603174999999999</v>
      </c>
      <c r="AH204" s="16">
        <v>2.5483354999999999</v>
      </c>
      <c r="AI204" s="34" t="e">
        <v>#NAME?</v>
      </c>
      <c r="AJ204" s="21"/>
      <c r="AK204" s="5"/>
      <c r="AL204" s="5"/>
      <c r="AM204" s="5"/>
      <c r="AN204" s="5"/>
      <c r="AO204" s="5"/>
      <c r="AP204" s="5"/>
      <c r="AQ204" s="48"/>
      <c r="AR204" s="34" t="e">
        <v>#NAME?</v>
      </c>
      <c r="AS204" s="21"/>
      <c r="AT204" s="5"/>
      <c r="AU204" s="5"/>
      <c r="AV204" s="5"/>
      <c r="AW204" s="5"/>
      <c r="AX204" s="5"/>
      <c r="AY204" s="16"/>
      <c r="AZ204" s="33" t="e">
        <v>#NAME?</v>
      </c>
      <c r="BA204" s="21"/>
      <c r="BB204" s="5"/>
      <c r="BC204" s="5"/>
      <c r="BD204" s="5"/>
      <c r="BE204" s="5"/>
      <c r="BF204" s="48"/>
      <c r="BG204" s="33" t="e">
        <v>#NAME?</v>
      </c>
      <c r="BH204" s="210"/>
      <c r="BI204" s="210"/>
      <c r="BJ204" s="21"/>
      <c r="BK204" s="5"/>
      <c r="BL204" s="5"/>
      <c r="BM204" s="5"/>
      <c r="BN204" s="5"/>
      <c r="BO204" s="5"/>
      <c r="BP204" s="5"/>
      <c r="BQ204" s="5"/>
      <c r="BR204" s="298"/>
      <c r="BS204" s="5"/>
      <c r="BT204" s="5"/>
      <c r="BU204" s="5"/>
      <c r="BV204" s="5"/>
      <c r="BW204" s="5"/>
      <c r="BX204" s="5"/>
      <c r="BY204" s="5"/>
      <c r="BZ204" s="5"/>
      <c r="CA204" s="5"/>
      <c r="CB204" s="55"/>
      <c r="CC204" s="5"/>
      <c r="CD204" s="5"/>
      <c r="CE204" s="5"/>
      <c r="CF204" s="5"/>
      <c r="CG204" s="5"/>
      <c r="CH204" s="5"/>
      <c r="CI204" s="3"/>
    </row>
    <row r="205" spans="1:87" ht="12" customHeight="1">
      <c r="A205" s="217"/>
      <c r="B205" s="218"/>
      <c r="C205" s="13" t="s">
        <v>91</v>
      </c>
      <c r="D205" s="245">
        <v>0.87094839999999996</v>
      </c>
      <c r="E205" s="246">
        <v>0.64513770000000004</v>
      </c>
      <c r="F205" s="246">
        <v>0.63535039999999998</v>
      </c>
      <c r="G205" s="246">
        <v>0.93864639999999999</v>
      </c>
      <c r="H205" s="246">
        <v>0.90668780000000004</v>
      </c>
      <c r="I205" s="246">
        <v>0.72037200000000001</v>
      </c>
      <c r="J205" s="246">
        <v>0.73225750000000001</v>
      </c>
      <c r="K205" s="246">
        <v>0.69772730000000005</v>
      </c>
      <c r="L205" s="246">
        <v>0.51304570000000005</v>
      </c>
      <c r="M205" s="246">
        <v>0.42691259999999998</v>
      </c>
      <c r="N205" s="246">
        <v>0.35202709999999998</v>
      </c>
      <c r="O205" s="246">
        <v>0.55069060000000003</v>
      </c>
      <c r="P205" s="246">
        <v>1.5168971</v>
      </c>
      <c r="Q205" s="246">
        <v>1.7458585</v>
      </c>
      <c r="R205" s="5">
        <v>1.7807431</v>
      </c>
      <c r="S205" s="5">
        <v>1.6562024</v>
      </c>
      <c r="T205" s="5">
        <v>1.4830213999999999</v>
      </c>
      <c r="U205" s="5">
        <v>1.4317371000000001</v>
      </c>
      <c r="V205" s="5">
        <v>1.3352207</v>
      </c>
      <c r="W205" s="5">
        <v>1.0251300999999999</v>
      </c>
      <c r="X205" s="5">
        <v>0.93746050000000003</v>
      </c>
      <c r="Y205" s="16">
        <v>0.81123889999999999</v>
      </c>
      <c r="Z205" s="34" t="e">
        <v>#NAME?</v>
      </c>
      <c r="AA205" s="21">
        <v>1.7814582000000001</v>
      </c>
      <c r="AB205" s="5">
        <v>1.6443242</v>
      </c>
      <c r="AC205" s="5">
        <v>1.4813373999999999</v>
      </c>
      <c r="AD205" s="5">
        <v>1.4297768</v>
      </c>
      <c r="AE205" s="5">
        <v>1.3252587</v>
      </c>
      <c r="AF205" s="5">
        <v>1.1115286</v>
      </c>
      <c r="AG205" s="5">
        <v>1.0391117999999999</v>
      </c>
      <c r="AH205" s="16">
        <v>0.96534209999999998</v>
      </c>
      <c r="AI205" s="34" t="e">
        <v>#NAME?</v>
      </c>
      <c r="AJ205" s="21"/>
      <c r="AK205" s="5"/>
      <c r="AL205" s="5"/>
      <c r="AM205" s="5"/>
      <c r="AN205" s="5"/>
      <c r="AO205" s="5"/>
      <c r="AP205" s="5"/>
      <c r="AQ205" s="48"/>
      <c r="AR205" s="34" t="e">
        <v>#NAME?</v>
      </c>
      <c r="AS205" s="21"/>
      <c r="AT205" s="5"/>
      <c r="AU205" s="5"/>
      <c r="AV205" s="5"/>
      <c r="AW205" s="5"/>
      <c r="AX205" s="5"/>
      <c r="AY205" s="16"/>
      <c r="AZ205" s="33" t="e">
        <v>#NAME?</v>
      </c>
      <c r="BA205" s="21"/>
      <c r="BB205" s="5"/>
      <c r="BC205" s="5"/>
      <c r="BD205" s="5"/>
      <c r="BE205" s="5"/>
      <c r="BF205" s="48"/>
      <c r="BG205" s="33" t="e">
        <v>#NAME?</v>
      </c>
      <c r="BH205" s="210"/>
      <c r="BI205" s="210"/>
      <c r="BJ205" s="21"/>
      <c r="BK205" s="5"/>
      <c r="BL205" s="5"/>
      <c r="BM205" s="5"/>
      <c r="BN205" s="5"/>
      <c r="BO205" s="5"/>
      <c r="BP205" s="5"/>
      <c r="BQ205" s="5"/>
      <c r="BR205" s="298"/>
      <c r="BS205" s="5"/>
      <c r="BT205" s="5"/>
      <c r="BU205" s="5"/>
      <c r="BV205" s="5"/>
      <c r="BW205" s="5"/>
      <c r="BX205" s="5"/>
      <c r="BY205" s="5"/>
      <c r="BZ205" s="5"/>
      <c r="CA205" s="5"/>
      <c r="CB205" s="55"/>
      <c r="CC205" s="5"/>
      <c r="CD205" s="5"/>
      <c r="CE205" s="5"/>
      <c r="CF205" s="5"/>
      <c r="CG205" s="5"/>
      <c r="CH205" s="5"/>
      <c r="CI205" s="3"/>
    </row>
    <row r="206" spans="1:87" ht="12" customHeight="1">
      <c r="A206" s="217"/>
      <c r="B206" s="218"/>
      <c r="C206" s="13" t="s">
        <v>92</v>
      </c>
      <c r="D206" s="245">
        <v>0.73215209999999997</v>
      </c>
      <c r="E206" s="246">
        <v>1.1329324000000001</v>
      </c>
      <c r="F206" s="246">
        <v>1.4705697</v>
      </c>
      <c r="G206" s="246">
        <v>1.7332202000000001</v>
      </c>
      <c r="H206" s="246">
        <v>1.5042424999999999</v>
      </c>
      <c r="I206" s="246">
        <v>1.3051425999999999</v>
      </c>
      <c r="J206" s="246">
        <v>1.2347257</v>
      </c>
      <c r="K206" s="246">
        <v>0.89764509999999997</v>
      </c>
      <c r="L206" s="246">
        <v>0.76524769999999998</v>
      </c>
      <c r="M206" s="246">
        <v>0.69773969999999996</v>
      </c>
      <c r="N206" s="246">
        <v>0.66220950000000001</v>
      </c>
      <c r="O206" s="246">
        <v>0.65481460000000002</v>
      </c>
      <c r="P206" s="246">
        <v>1.2370604000000001</v>
      </c>
      <c r="Q206" s="246">
        <v>1.8191314999999999</v>
      </c>
      <c r="R206" s="5">
        <v>1.8405887000000001</v>
      </c>
      <c r="S206" s="5">
        <v>1.9748125999999999</v>
      </c>
      <c r="T206" s="5">
        <v>1.7586274</v>
      </c>
      <c r="U206" s="5">
        <v>1.6045590999999999</v>
      </c>
      <c r="V206" s="5">
        <v>1.5194540999999999</v>
      </c>
      <c r="W206" s="5">
        <v>1.3364176999999999</v>
      </c>
      <c r="X206" s="5">
        <v>1.1245670000000001</v>
      </c>
      <c r="Y206" s="16">
        <v>0.82589469999999998</v>
      </c>
      <c r="Z206" s="34" t="e">
        <v>#NAME?</v>
      </c>
      <c r="AA206" s="21">
        <v>1.8405887000000001</v>
      </c>
      <c r="AB206" s="5">
        <v>1.9748292000000001</v>
      </c>
      <c r="AC206" s="5">
        <v>1.7564945999999999</v>
      </c>
      <c r="AD206" s="5">
        <v>1.6036075000000001</v>
      </c>
      <c r="AE206" s="5">
        <v>1.5246782000000001</v>
      </c>
      <c r="AF206" s="5">
        <v>1.5037644999999999</v>
      </c>
      <c r="AG206" s="5">
        <v>1.4404060999999999</v>
      </c>
      <c r="AH206" s="16">
        <v>1.3779532000000001</v>
      </c>
      <c r="AI206" s="34" t="e">
        <v>#NAME?</v>
      </c>
      <c r="AJ206" s="21"/>
      <c r="AK206" s="5"/>
      <c r="AL206" s="5"/>
      <c r="AM206" s="5"/>
      <c r="AN206" s="5"/>
      <c r="AO206" s="5"/>
      <c r="AP206" s="5"/>
      <c r="AQ206" s="48"/>
      <c r="AR206" s="34" t="e">
        <v>#NAME?</v>
      </c>
      <c r="AS206" s="21"/>
      <c r="AT206" s="5"/>
      <c r="AU206" s="5"/>
      <c r="AV206" s="5"/>
      <c r="AW206" s="5"/>
      <c r="AX206" s="5"/>
      <c r="AY206" s="16"/>
      <c r="AZ206" s="33" t="e">
        <v>#NAME?</v>
      </c>
      <c r="BA206" s="21"/>
      <c r="BB206" s="5"/>
      <c r="BC206" s="5"/>
      <c r="BD206" s="5"/>
      <c r="BE206" s="5"/>
      <c r="BF206" s="48"/>
      <c r="BG206" s="33" t="e">
        <v>#NAME?</v>
      </c>
      <c r="BH206" s="210"/>
      <c r="BI206" s="210"/>
      <c r="BJ206" s="21"/>
      <c r="BK206" s="5"/>
      <c r="BL206" s="5"/>
      <c r="BM206" s="5"/>
      <c r="BN206" s="5"/>
      <c r="BO206" s="5"/>
      <c r="BP206" s="5"/>
      <c r="BQ206" s="5"/>
      <c r="BR206" s="298"/>
      <c r="BS206" s="5"/>
      <c r="BT206" s="5"/>
      <c r="BU206" s="5"/>
      <c r="BV206" s="5"/>
      <c r="BW206" s="5"/>
      <c r="BX206" s="5"/>
      <c r="BY206" s="5"/>
      <c r="BZ206" s="5"/>
      <c r="CA206" s="5"/>
      <c r="CB206" s="55"/>
      <c r="CC206" s="5"/>
      <c r="CD206" s="5"/>
      <c r="CE206" s="5"/>
      <c r="CF206" s="5"/>
      <c r="CG206" s="5"/>
      <c r="CH206" s="5"/>
      <c r="CI206" s="3"/>
    </row>
    <row r="207" spans="1:87" ht="12" customHeight="1">
      <c r="A207" s="217"/>
      <c r="B207" s="218"/>
      <c r="C207" s="13" t="s">
        <v>77</v>
      </c>
      <c r="D207" s="245">
        <v>0.4889058</v>
      </c>
      <c r="E207" s="246">
        <v>0.52551199999999998</v>
      </c>
      <c r="F207" s="246">
        <v>0.43261729999999998</v>
      </c>
      <c r="G207" s="246">
        <v>0.3765693</v>
      </c>
      <c r="H207" s="246">
        <v>0.35764869999999999</v>
      </c>
      <c r="I207" s="246">
        <v>0.3162818</v>
      </c>
      <c r="J207" s="246">
        <v>0.27066050000000003</v>
      </c>
      <c r="K207" s="246">
        <v>0.2146371</v>
      </c>
      <c r="L207" s="246">
        <v>0.2215374</v>
      </c>
      <c r="M207" s="246">
        <v>0.24765999999999999</v>
      </c>
      <c r="N207" s="246">
        <v>0.31617420000000002</v>
      </c>
      <c r="O207" s="246">
        <v>0.38013479999999999</v>
      </c>
      <c r="P207" s="246">
        <v>0.40247159999999998</v>
      </c>
      <c r="Q207" s="246">
        <v>0.41353669999999998</v>
      </c>
      <c r="R207" s="5">
        <v>0.46688669999999999</v>
      </c>
      <c r="S207" s="5">
        <v>0.52196560000000003</v>
      </c>
      <c r="T207" s="5">
        <v>0.54314490000000004</v>
      </c>
      <c r="U207" s="5">
        <v>0.43026059999999999</v>
      </c>
      <c r="V207" s="5">
        <v>0.35937259999999999</v>
      </c>
      <c r="W207" s="5">
        <v>0.3288006</v>
      </c>
      <c r="X207" s="5">
        <v>0.34597050000000001</v>
      </c>
      <c r="Y207" s="16">
        <v>0.34203359999999999</v>
      </c>
      <c r="Z207" s="34" t="e">
        <v>#NAME?</v>
      </c>
      <c r="AA207" s="21">
        <v>0.47024480000000002</v>
      </c>
      <c r="AB207" s="5">
        <v>0.52442829999999996</v>
      </c>
      <c r="AC207" s="5">
        <v>0.55233109999999996</v>
      </c>
      <c r="AD207" s="5">
        <v>0.41751270000000001</v>
      </c>
      <c r="AE207" s="5">
        <v>0.40680470000000002</v>
      </c>
      <c r="AF207" s="5">
        <v>0.39704859999999997</v>
      </c>
      <c r="AG207" s="5">
        <v>0.3826485</v>
      </c>
      <c r="AH207" s="16">
        <v>0.37260880000000002</v>
      </c>
      <c r="AI207" s="34" t="e">
        <v>#NAME?</v>
      </c>
      <c r="AJ207" s="21"/>
      <c r="AK207" s="5"/>
      <c r="AL207" s="5"/>
      <c r="AM207" s="5"/>
      <c r="AN207" s="5"/>
      <c r="AO207" s="5"/>
      <c r="AP207" s="5"/>
      <c r="AQ207" s="48"/>
      <c r="AR207" s="34" t="e">
        <v>#NAME?</v>
      </c>
      <c r="AS207" s="21"/>
      <c r="AT207" s="5"/>
      <c r="AU207" s="5"/>
      <c r="AV207" s="5"/>
      <c r="AW207" s="5"/>
      <c r="AX207" s="5"/>
      <c r="AY207" s="16"/>
      <c r="AZ207" s="33" t="e">
        <v>#NAME?</v>
      </c>
      <c r="BA207" s="21"/>
      <c r="BB207" s="5"/>
      <c r="BC207" s="5"/>
      <c r="BD207" s="5"/>
      <c r="BE207" s="5"/>
      <c r="BF207" s="48"/>
      <c r="BG207" s="33" t="e">
        <v>#NAME?</v>
      </c>
      <c r="BH207" s="210"/>
      <c r="BI207" s="210"/>
      <c r="BJ207" s="21"/>
      <c r="BK207" s="5"/>
      <c r="BL207" s="5"/>
      <c r="BM207" s="5"/>
      <c r="BN207" s="5"/>
      <c r="BO207" s="5"/>
      <c r="BP207" s="5"/>
      <c r="BQ207" s="5"/>
      <c r="BR207" s="298"/>
      <c r="BS207" s="5"/>
      <c r="BT207" s="5"/>
      <c r="BU207" s="5"/>
      <c r="BV207" s="5"/>
      <c r="BW207" s="5"/>
      <c r="BX207" s="5"/>
      <c r="BY207" s="5"/>
      <c r="BZ207" s="5"/>
      <c r="CA207" s="5"/>
      <c r="CB207" s="55"/>
      <c r="CC207" s="5"/>
      <c r="CD207" s="5"/>
      <c r="CE207" s="5"/>
      <c r="CF207" s="5"/>
      <c r="CG207" s="5"/>
      <c r="CH207" s="5"/>
      <c r="CI207" s="3"/>
    </row>
    <row r="208" spans="1:87" ht="12" customHeight="1">
      <c r="A208" s="217"/>
      <c r="B208" s="218"/>
      <c r="C208" s="13" t="s">
        <v>78</v>
      </c>
      <c r="D208" s="245">
        <v>2.4338088</v>
      </c>
      <c r="E208" s="246">
        <v>2.8900304000000001</v>
      </c>
      <c r="F208" s="246">
        <v>3.8374581000000001</v>
      </c>
      <c r="G208" s="246">
        <v>4.0532766000000002</v>
      </c>
      <c r="H208" s="246">
        <v>3.7336086000000002</v>
      </c>
      <c r="I208" s="246">
        <v>3.8649409000000001</v>
      </c>
      <c r="J208" s="246">
        <v>3.5398862000000002</v>
      </c>
      <c r="K208" s="246">
        <v>3.7121607000000001</v>
      </c>
      <c r="L208" s="246">
        <v>3.7705875999999998</v>
      </c>
      <c r="M208" s="246">
        <v>3.7006093</v>
      </c>
      <c r="N208" s="246">
        <v>3.4787789</v>
      </c>
      <c r="O208" s="246">
        <v>3.3446028000000001</v>
      </c>
      <c r="P208" s="246">
        <v>3.2710935000000001</v>
      </c>
      <c r="Q208" s="246">
        <v>3.0835623000000001</v>
      </c>
      <c r="R208" s="5">
        <v>3.1710866000000002</v>
      </c>
      <c r="S208" s="5">
        <v>3.0018856</v>
      </c>
      <c r="T208" s="5">
        <v>2.8669975000000001</v>
      </c>
      <c r="U208" s="5">
        <v>2.7298091000000002</v>
      </c>
      <c r="V208" s="5">
        <v>2.4000892999999999</v>
      </c>
      <c r="W208" s="5">
        <v>2.1375204999999999</v>
      </c>
      <c r="X208" s="5">
        <v>1.8606317999999999</v>
      </c>
      <c r="Y208" s="16">
        <v>1.6157281999999999</v>
      </c>
      <c r="Z208" s="34" t="e">
        <v>#NAME?</v>
      </c>
      <c r="AA208" s="21">
        <v>3.1542184999999998</v>
      </c>
      <c r="AB208" s="5">
        <v>2.9842898999999998</v>
      </c>
      <c r="AC208" s="5">
        <v>2.8573928</v>
      </c>
      <c r="AD208" s="5">
        <v>2.8526259999999999</v>
      </c>
      <c r="AE208" s="5">
        <v>2.5916125000000001</v>
      </c>
      <c r="AF208" s="5">
        <v>2.2870211999999999</v>
      </c>
      <c r="AG208" s="5">
        <v>2.1275105000000001</v>
      </c>
      <c r="AH208" s="16">
        <v>1.9718977</v>
      </c>
      <c r="AI208" s="34" t="e">
        <v>#NAME?</v>
      </c>
      <c r="AJ208" s="21"/>
      <c r="AK208" s="5"/>
      <c r="AL208" s="5"/>
      <c r="AM208" s="5"/>
      <c r="AN208" s="5"/>
      <c r="AO208" s="5"/>
      <c r="AP208" s="5"/>
      <c r="AQ208" s="48"/>
      <c r="AR208" s="34" t="e">
        <v>#NAME?</v>
      </c>
      <c r="AS208" s="21"/>
      <c r="AT208" s="5"/>
      <c r="AU208" s="5"/>
      <c r="AV208" s="5"/>
      <c r="AW208" s="5"/>
      <c r="AX208" s="5"/>
      <c r="AY208" s="16"/>
      <c r="AZ208" s="33" t="e">
        <v>#NAME?</v>
      </c>
      <c r="BA208" s="21"/>
      <c r="BB208" s="5"/>
      <c r="BC208" s="5"/>
      <c r="BD208" s="5"/>
      <c r="BE208" s="5"/>
      <c r="BF208" s="48"/>
      <c r="BG208" s="33" t="e">
        <v>#NAME?</v>
      </c>
      <c r="BH208" s="210"/>
      <c r="BI208" s="210"/>
      <c r="BJ208" s="21"/>
      <c r="BK208" s="5"/>
      <c r="BL208" s="5"/>
      <c r="BM208" s="5"/>
      <c r="BN208" s="5"/>
      <c r="BO208" s="5"/>
      <c r="BP208" s="5"/>
      <c r="BQ208" s="5"/>
      <c r="BR208" s="298"/>
      <c r="BS208" s="5"/>
      <c r="BT208" s="5"/>
      <c r="BU208" s="5"/>
      <c r="BV208" s="5"/>
      <c r="BW208" s="5"/>
      <c r="BX208" s="5"/>
      <c r="BY208" s="5"/>
      <c r="BZ208" s="5"/>
      <c r="CA208" s="5"/>
      <c r="CB208" s="55"/>
      <c r="CC208" s="5"/>
      <c r="CD208" s="5"/>
      <c r="CE208" s="5"/>
      <c r="CF208" s="5"/>
      <c r="CG208" s="5"/>
      <c r="CH208" s="5"/>
      <c r="CI208" s="3"/>
    </row>
    <row r="209" spans="1:87" ht="12" customHeight="1">
      <c r="A209" s="217"/>
      <c r="B209" s="218"/>
      <c r="C209" s="13" t="s">
        <v>79</v>
      </c>
      <c r="D209" s="245">
        <v>4.4632166</v>
      </c>
      <c r="E209" s="246">
        <v>4.2168938000000002</v>
      </c>
      <c r="F209" s="246">
        <v>3.8740424</v>
      </c>
      <c r="G209" s="246">
        <v>3.3049070999999999</v>
      </c>
      <c r="H209" s="246">
        <v>2.8961853999999998</v>
      </c>
      <c r="I209" s="246">
        <v>2.5850301999999998</v>
      </c>
      <c r="J209" s="246">
        <v>2.3755060000000001</v>
      </c>
      <c r="K209" s="246">
        <v>2.3166818999999998</v>
      </c>
      <c r="L209" s="246">
        <v>2.1627209000000001</v>
      </c>
      <c r="M209" s="246">
        <v>2.0066918999999999</v>
      </c>
      <c r="N209" s="246">
        <v>1.9563657999999999</v>
      </c>
      <c r="O209" s="246">
        <v>2.0331277000000001</v>
      </c>
      <c r="P209" s="246">
        <v>2.0231887999999998</v>
      </c>
      <c r="Q209" s="246">
        <v>1.767504</v>
      </c>
      <c r="R209" s="5">
        <v>1.7568036</v>
      </c>
      <c r="S209" s="5">
        <v>1.6439231000000001</v>
      </c>
      <c r="T209" s="5">
        <v>1.5186565000000001</v>
      </c>
      <c r="U209" s="5">
        <v>1.422004</v>
      </c>
      <c r="V209" s="5">
        <v>1.2423605</v>
      </c>
      <c r="W209" s="5">
        <v>1.0757983</v>
      </c>
      <c r="X209" s="5">
        <v>0.95912529999999996</v>
      </c>
      <c r="Y209" s="16">
        <v>0.82434209999999997</v>
      </c>
      <c r="Z209" s="34" t="e">
        <v>#NAME?</v>
      </c>
      <c r="AA209" s="21">
        <v>1.7568036</v>
      </c>
      <c r="AB209" s="5">
        <v>1.6439231000000001</v>
      </c>
      <c r="AC209" s="5">
        <v>1.5186565000000001</v>
      </c>
      <c r="AD209" s="5">
        <v>1.422004</v>
      </c>
      <c r="AE209" s="5">
        <v>1.2533055</v>
      </c>
      <c r="AF209" s="5">
        <v>1.1065729</v>
      </c>
      <c r="AG209" s="5">
        <v>0.97912929999999998</v>
      </c>
      <c r="AH209" s="16">
        <v>0.90219099999999997</v>
      </c>
      <c r="AI209" s="34" t="e">
        <v>#NAME?</v>
      </c>
      <c r="AJ209" s="21"/>
      <c r="AK209" s="5"/>
      <c r="AL209" s="5"/>
      <c r="AM209" s="5"/>
      <c r="AN209" s="5"/>
      <c r="AO209" s="5"/>
      <c r="AP209" s="5"/>
      <c r="AQ209" s="48"/>
      <c r="AR209" s="34" t="e">
        <v>#NAME?</v>
      </c>
      <c r="AS209" s="21"/>
      <c r="AT209" s="5"/>
      <c r="AU209" s="5"/>
      <c r="AV209" s="5"/>
      <c r="AW209" s="5"/>
      <c r="AX209" s="5"/>
      <c r="AY209" s="16"/>
      <c r="AZ209" s="33" t="e">
        <v>#NAME?</v>
      </c>
      <c r="BA209" s="21"/>
      <c r="BB209" s="5"/>
      <c r="BC209" s="5"/>
      <c r="BD209" s="5"/>
      <c r="BE209" s="5"/>
      <c r="BF209" s="48"/>
      <c r="BG209" s="33" t="e">
        <v>#NAME?</v>
      </c>
      <c r="BH209" s="210"/>
      <c r="BI209" s="210"/>
      <c r="BJ209" s="21"/>
      <c r="BK209" s="5"/>
      <c r="BL209" s="5"/>
      <c r="BM209" s="5"/>
      <c r="BN209" s="5"/>
      <c r="BO209" s="5"/>
      <c r="BP209" s="5"/>
      <c r="BQ209" s="5"/>
      <c r="BR209" s="298"/>
      <c r="BS209" s="5"/>
      <c r="BT209" s="5"/>
      <c r="BU209" s="5"/>
      <c r="BV209" s="5"/>
      <c r="BW209" s="5"/>
      <c r="BX209" s="5"/>
      <c r="BY209" s="5"/>
      <c r="BZ209" s="5"/>
      <c r="CA209" s="5"/>
      <c r="CB209" s="55"/>
      <c r="CC209" s="5"/>
      <c r="CD209" s="5"/>
      <c r="CE209" s="5"/>
      <c r="CF209" s="5"/>
      <c r="CG209" s="5"/>
      <c r="CH209" s="5"/>
      <c r="CI209" s="3"/>
    </row>
    <row r="210" spans="1:87" ht="12" customHeight="1">
      <c r="A210" s="217"/>
      <c r="B210" s="218"/>
      <c r="C210" s="13" t="s">
        <v>80</v>
      </c>
      <c r="D210" s="245">
        <v>3.6004211000000002</v>
      </c>
      <c r="E210" s="246">
        <v>3.5766545999999999</v>
      </c>
      <c r="F210" s="246">
        <v>3.4341623999999999</v>
      </c>
      <c r="G210" s="246">
        <v>3.5596204999999999</v>
      </c>
      <c r="H210" s="246">
        <v>3.6052588999999999</v>
      </c>
      <c r="I210" s="246">
        <v>3.4438936999999998</v>
      </c>
      <c r="J210" s="246">
        <v>3.1801007999999999</v>
      </c>
      <c r="K210" s="246">
        <v>3.0061450000000001</v>
      </c>
      <c r="L210" s="246">
        <v>3.2222962000000002</v>
      </c>
      <c r="M210" s="246">
        <v>3.135707</v>
      </c>
      <c r="N210" s="246">
        <v>3.1349051000000001</v>
      </c>
      <c r="O210" s="246">
        <v>2.9468421999999999</v>
      </c>
      <c r="P210" s="246">
        <v>3.1424919</v>
      </c>
      <c r="Q210" s="246">
        <v>2.8933786000000001</v>
      </c>
      <c r="R210" s="5">
        <v>2.7844088999999999</v>
      </c>
      <c r="S210" s="5">
        <v>2.7129696000000001</v>
      </c>
      <c r="T210" s="5">
        <v>2.6019125000000001</v>
      </c>
      <c r="U210" s="5">
        <v>2.4378118</v>
      </c>
      <c r="V210" s="5">
        <v>2.3422670000000001</v>
      </c>
      <c r="W210" s="5">
        <v>2.1056651</v>
      </c>
      <c r="X210" s="5">
        <v>1.8350355</v>
      </c>
      <c r="Y210" s="16">
        <v>1.6106712000000001</v>
      </c>
      <c r="Z210" s="34" t="e">
        <v>#NAME?</v>
      </c>
      <c r="AA210" s="21">
        <v>2.7929469999999998</v>
      </c>
      <c r="AB210" s="5">
        <v>2.7205010000000001</v>
      </c>
      <c r="AC210" s="5">
        <v>2.6066628000000001</v>
      </c>
      <c r="AD210" s="5">
        <v>2.4667813999999999</v>
      </c>
      <c r="AE210" s="5">
        <v>2.3710396999999999</v>
      </c>
      <c r="AF210" s="5">
        <v>2.2037855</v>
      </c>
      <c r="AG210" s="5">
        <v>2.1695726</v>
      </c>
      <c r="AH210" s="16">
        <v>2.1553045000000002</v>
      </c>
      <c r="AI210" s="34" t="e">
        <v>#NAME?</v>
      </c>
      <c r="AJ210" s="21"/>
      <c r="AK210" s="5"/>
      <c r="AL210" s="5"/>
      <c r="AM210" s="5"/>
      <c r="AN210" s="5"/>
      <c r="AO210" s="5"/>
      <c r="AP210" s="5"/>
      <c r="AQ210" s="48"/>
      <c r="AR210" s="34" t="e">
        <v>#NAME?</v>
      </c>
      <c r="AS210" s="21"/>
      <c r="AT210" s="5"/>
      <c r="AU210" s="5"/>
      <c r="AV210" s="5"/>
      <c r="AW210" s="5"/>
      <c r="AX210" s="5"/>
      <c r="AY210" s="16"/>
      <c r="AZ210" s="33" t="e">
        <v>#NAME?</v>
      </c>
      <c r="BA210" s="21"/>
      <c r="BB210" s="5"/>
      <c r="BC210" s="5"/>
      <c r="BD210" s="5"/>
      <c r="BE210" s="5"/>
      <c r="BF210" s="48"/>
      <c r="BG210" s="33" t="e">
        <v>#NAME?</v>
      </c>
      <c r="BH210" s="210"/>
      <c r="BI210" s="210"/>
      <c r="BJ210" s="21"/>
      <c r="BK210" s="5"/>
      <c r="BL210" s="5"/>
      <c r="BM210" s="5"/>
      <c r="BN210" s="5"/>
      <c r="BO210" s="5"/>
      <c r="BP210" s="5"/>
      <c r="BQ210" s="5"/>
      <c r="BR210" s="298"/>
      <c r="BS210" s="5"/>
      <c r="BT210" s="5"/>
      <c r="BU210" s="5"/>
      <c r="BV210" s="5"/>
      <c r="BW210" s="5"/>
      <c r="BX210" s="5"/>
      <c r="BY210" s="5"/>
      <c r="BZ210" s="5"/>
      <c r="CA210" s="5"/>
      <c r="CB210" s="55"/>
      <c r="CC210" s="5"/>
      <c r="CD210" s="5"/>
      <c r="CE210" s="5"/>
      <c r="CF210" s="5"/>
      <c r="CG210" s="5"/>
      <c r="CH210" s="5"/>
      <c r="CI210" s="3"/>
    </row>
    <row r="211" spans="1:87" ht="12" customHeight="1">
      <c r="A211" s="217"/>
      <c r="B211" s="218"/>
      <c r="C211" s="13" t="s">
        <v>81</v>
      </c>
      <c r="D211" s="245">
        <v>3.8305967000000001</v>
      </c>
      <c r="E211" s="246">
        <v>3.1389900000000002</v>
      </c>
      <c r="F211" s="246">
        <v>2.9447214000000002</v>
      </c>
      <c r="G211" s="246">
        <v>3.0079014000000002</v>
      </c>
      <c r="H211" s="246">
        <v>2.98935</v>
      </c>
      <c r="I211" s="246">
        <v>2.8362265999999998</v>
      </c>
      <c r="J211" s="246">
        <v>2.6580294000000002</v>
      </c>
      <c r="K211" s="246">
        <v>2.5554505999999999</v>
      </c>
      <c r="L211" s="246">
        <v>2.5503906000000001</v>
      </c>
      <c r="M211" s="246">
        <v>2.7664152999999998</v>
      </c>
      <c r="N211" s="246">
        <v>2.9486677000000001</v>
      </c>
      <c r="O211" s="246">
        <v>3.1062278999999999</v>
      </c>
      <c r="P211" s="246">
        <v>2.9743311000000001</v>
      </c>
      <c r="Q211" s="246">
        <v>2.9278694999999999</v>
      </c>
      <c r="R211" s="5">
        <v>4.3166133000000002</v>
      </c>
      <c r="S211" s="5">
        <v>4.8779804000000002</v>
      </c>
      <c r="T211" s="5">
        <v>4.8501276999999998</v>
      </c>
      <c r="U211" s="5">
        <v>4.9012226999999999</v>
      </c>
      <c r="V211" s="5">
        <v>4.5659212</v>
      </c>
      <c r="W211" s="5">
        <v>4.1837961999999997</v>
      </c>
      <c r="X211" s="5">
        <v>3.8721432999999998</v>
      </c>
      <c r="Y211" s="16">
        <v>3.5283609</v>
      </c>
      <c r="Z211" s="34" t="e">
        <v>#NAME?</v>
      </c>
      <c r="AA211" s="21">
        <v>4.3166133000000002</v>
      </c>
      <c r="AB211" s="5">
        <v>4.8779804000000002</v>
      </c>
      <c r="AC211" s="5">
        <v>4.8501278000000001</v>
      </c>
      <c r="AD211" s="5">
        <v>4.9012226999999999</v>
      </c>
      <c r="AE211" s="5">
        <v>4.5623741999999998</v>
      </c>
      <c r="AF211" s="5">
        <v>4.3438214000000004</v>
      </c>
      <c r="AG211" s="5">
        <v>4.3760545000000004</v>
      </c>
      <c r="AH211" s="16">
        <v>4.2662063000000003</v>
      </c>
      <c r="AI211" s="34" t="e">
        <v>#NAME?</v>
      </c>
      <c r="AJ211" s="21"/>
      <c r="AK211" s="5"/>
      <c r="AL211" s="5"/>
      <c r="AM211" s="5"/>
      <c r="AN211" s="5"/>
      <c r="AO211" s="5"/>
      <c r="AP211" s="5"/>
      <c r="AQ211" s="48"/>
      <c r="AR211" s="34" t="e">
        <v>#NAME?</v>
      </c>
      <c r="AS211" s="21"/>
      <c r="AT211" s="5"/>
      <c r="AU211" s="5"/>
      <c r="AV211" s="5"/>
      <c r="AW211" s="5"/>
      <c r="AX211" s="5"/>
      <c r="AY211" s="16"/>
      <c r="AZ211" s="33" t="e">
        <v>#NAME?</v>
      </c>
      <c r="BA211" s="21"/>
      <c r="BB211" s="5"/>
      <c r="BC211" s="5"/>
      <c r="BD211" s="5"/>
      <c r="BE211" s="5"/>
      <c r="BF211" s="48"/>
      <c r="BG211" s="33" t="e">
        <v>#NAME?</v>
      </c>
      <c r="BH211" s="210"/>
      <c r="BI211" s="210"/>
      <c r="BJ211" s="21"/>
      <c r="BK211" s="5"/>
      <c r="BL211" s="5"/>
      <c r="BM211" s="5"/>
      <c r="BN211" s="5"/>
      <c r="BO211" s="5"/>
      <c r="BP211" s="5"/>
      <c r="BQ211" s="5"/>
      <c r="BR211" s="298"/>
      <c r="BS211" s="5"/>
      <c r="BT211" s="5"/>
      <c r="BU211" s="5"/>
      <c r="BV211" s="5"/>
      <c r="BW211" s="5"/>
      <c r="BX211" s="5"/>
      <c r="BY211" s="5"/>
      <c r="BZ211" s="5"/>
      <c r="CA211" s="5"/>
      <c r="CB211" s="55"/>
      <c r="CC211" s="5"/>
      <c r="CD211" s="5"/>
      <c r="CE211" s="5"/>
      <c r="CF211" s="5"/>
      <c r="CG211" s="5"/>
      <c r="CH211" s="5"/>
      <c r="CI211" s="3"/>
    </row>
    <row r="212" spans="1:87" ht="12" customHeight="1">
      <c r="A212" s="217"/>
      <c r="B212" s="218"/>
      <c r="C212" s="13" t="s">
        <v>82</v>
      </c>
      <c r="D212" s="245">
        <v>2.3281597000000001</v>
      </c>
      <c r="E212" s="246">
        <v>2.1433298000000001</v>
      </c>
      <c r="F212" s="246">
        <v>2.3090742999999998</v>
      </c>
      <c r="G212" s="246">
        <v>2.3527176999999999</v>
      </c>
      <c r="H212" s="246">
        <v>2.312268</v>
      </c>
      <c r="I212" s="246">
        <v>2.1469794000000002</v>
      </c>
      <c r="J212" s="246">
        <v>1.9143275</v>
      </c>
      <c r="K212" s="246">
        <v>1.6603729</v>
      </c>
      <c r="L212" s="246">
        <v>1.5277521000000001</v>
      </c>
      <c r="M212" s="246">
        <v>1.3680393</v>
      </c>
      <c r="N212" s="246">
        <v>1.2436068</v>
      </c>
      <c r="O212" s="246">
        <v>1.0958022999999999</v>
      </c>
      <c r="P212" s="246">
        <v>1.3108648000000001</v>
      </c>
      <c r="Q212" s="246">
        <v>1.6305114000000001</v>
      </c>
      <c r="R212" s="5">
        <v>1.8924391</v>
      </c>
      <c r="S212" s="5">
        <v>2.0230850999999999</v>
      </c>
      <c r="T212" s="5">
        <v>2.5600730999999999</v>
      </c>
      <c r="U212" s="5">
        <v>3.2413238</v>
      </c>
      <c r="V212" s="5">
        <v>3.22322</v>
      </c>
      <c r="W212" s="5">
        <v>3.0184711000000002</v>
      </c>
      <c r="X212" s="5">
        <v>2.4796393999999999</v>
      </c>
      <c r="Y212" s="16">
        <v>2.0078119000000001</v>
      </c>
      <c r="Z212" s="34" t="e">
        <v>#NAME?</v>
      </c>
      <c r="AA212" s="21">
        <v>1.8924391</v>
      </c>
      <c r="AB212" s="5">
        <v>2.0272204</v>
      </c>
      <c r="AC212" s="5">
        <v>2.5612881999999999</v>
      </c>
      <c r="AD212" s="5">
        <v>3.1694726000000002</v>
      </c>
      <c r="AE212" s="5">
        <v>2.9479120999999999</v>
      </c>
      <c r="AF212" s="5">
        <v>2.8021394000000002</v>
      </c>
      <c r="AG212" s="5">
        <v>2.6281509999999999</v>
      </c>
      <c r="AH212" s="16">
        <v>2.4556125</v>
      </c>
      <c r="AI212" s="34" t="e">
        <v>#NAME?</v>
      </c>
      <c r="AJ212" s="21"/>
      <c r="AK212" s="5"/>
      <c r="AL212" s="5"/>
      <c r="AM212" s="5"/>
      <c r="AN212" s="5"/>
      <c r="AO212" s="5"/>
      <c r="AP212" s="5"/>
      <c r="AQ212" s="48"/>
      <c r="AR212" s="34" t="e">
        <v>#NAME?</v>
      </c>
      <c r="AS212" s="21"/>
      <c r="AT212" s="5"/>
      <c r="AU212" s="5"/>
      <c r="AV212" s="5"/>
      <c r="AW212" s="5"/>
      <c r="AX212" s="5"/>
      <c r="AY212" s="16"/>
      <c r="AZ212" s="33" t="e">
        <v>#NAME?</v>
      </c>
      <c r="BA212" s="21"/>
      <c r="BB212" s="5"/>
      <c r="BC212" s="5"/>
      <c r="BD212" s="5"/>
      <c r="BE212" s="5"/>
      <c r="BF212" s="48"/>
      <c r="BG212" s="33" t="e">
        <v>#NAME?</v>
      </c>
      <c r="BH212" s="210"/>
      <c r="BI212" s="210"/>
      <c r="BJ212" s="21"/>
      <c r="BK212" s="5"/>
      <c r="BL212" s="5"/>
      <c r="BM212" s="5"/>
      <c r="BN212" s="5"/>
      <c r="BO212" s="5"/>
      <c r="BP212" s="5"/>
      <c r="BQ212" s="5"/>
      <c r="BR212" s="298"/>
      <c r="BS212" s="5"/>
      <c r="BT212" s="5"/>
      <c r="BU212" s="5"/>
      <c r="BV212" s="5"/>
      <c r="BW212" s="5"/>
      <c r="BX212" s="5"/>
      <c r="BY212" s="5"/>
      <c r="BZ212" s="5"/>
      <c r="CA212" s="5"/>
      <c r="CB212" s="55"/>
      <c r="CC212" s="5"/>
      <c r="CD212" s="5"/>
      <c r="CE212" s="5"/>
      <c r="CF212" s="5"/>
      <c r="CG212" s="5"/>
      <c r="CH212" s="5"/>
      <c r="CI212" s="3"/>
    </row>
    <row r="213" spans="1:87" ht="12" customHeight="1">
      <c r="A213" s="217"/>
      <c r="B213" s="218"/>
      <c r="C213" s="13" t="s">
        <v>83</v>
      </c>
      <c r="D213" s="245">
        <v>2.3586550000000002</v>
      </c>
      <c r="E213" s="246">
        <v>2.5029956000000002</v>
      </c>
      <c r="F213" s="246">
        <v>3.3462695999999998</v>
      </c>
      <c r="G213" s="246">
        <v>3.9990773000000002</v>
      </c>
      <c r="H213" s="246">
        <v>3.9381393</v>
      </c>
      <c r="I213" s="246">
        <v>3.4991029999999999</v>
      </c>
      <c r="J213" s="246">
        <v>2.4576886</v>
      </c>
      <c r="K213" s="246">
        <v>2.1333565000000001</v>
      </c>
      <c r="L213" s="246">
        <v>1.6910611</v>
      </c>
      <c r="M213" s="246">
        <v>1.4394914999999999</v>
      </c>
      <c r="N213" s="246">
        <v>1.3894782999999999</v>
      </c>
      <c r="O213" s="246">
        <v>1.3016775</v>
      </c>
      <c r="P213" s="246">
        <v>1.431125</v>
      </c>
      <c r="Q213" s="246">
        <v>1.2981876000000001</v>
      </c>
      <c r="R213" s="5">
        <v>1.5280655000000001</v>
      </c>
      <c r="S213" s="5">
        <v>1.7650729999999999</v>
      </c>
      <c r="T213" s="5">
        <v>1.8700855000000001</v>
      </c>
      <c r="U213" s="5">
        <v>1.8972821</v>
      </c>
      <c r="V213" s="5">
        <v>1.7483804999999999</v>
      </c>
      <c r="W213" s="5">
        <v>1.6460193999999999</v>
      </c>
      <c r="X213" s="5">
        <v>1.3956902</v>
      </c>
      <c r="Y213" s="16">
        <v>1.275925</v>
      </c>
      <c r="Z213" s="34" t="e">
        <v>#NAME?</v>
      </c>
      <c r="AA213" s="21">
        <v>1.5280655000000001</v>
      </c>
      <c r="AB213" s="5">
        <v>1.7650729000000001</v>
      </c>
      <c r="AC213" s="5">
        <v>1.8700854</v>
      </c>
      <c r="AD213" s="5">
        <v>1.9008153000000001</v>
      </c>
      <c r="AE213" s="5">
        <v>1.7530652</v>
      </c>
      <c r="AF213" s="5">
        <v>1.5054372</v>
      </c>
      <c r="AG213" s="5">
        <v>1.398822</v>
      </c>
      <c r="AH213" s="16">
        <v>1.3345662</v>
      </c>
      <c r="AI213" s="34" t="e">
        <v>#NAME?</v>
      </c>
      <c r="AJ213" s="21"/>
      <c r="AK213" s="5"/>
      <c r="AL213" s="5"/>
      <c r="AM213" s="5"/>
      <c r="AN213" s="5"/>
      <c r="AO213" s="5"/>
      <c r="AP213" s="5"/>
      <c r="AQ213" s="48"/>
      <c r="AR213" s="34" t="e">
        <v>#NAME?</v>
      </c>
      <c r="AS213" s="21"/>
      <c r="AT213" s="5"/>
      <c r="AU213" s="5"/>
      <c r="AV213" s="5"/>
      <c r="AW213" s="5"/>
      <c r="AX213" s="5"/>
      <c r="AY213" s="16"/>
      <c r="AZ213" s="33" t="e">
        <v>#NAME?</v>
      </c>
      <c r="BA213" s="21"/>
      <c r="BB213" s="5"/>
      <c r="BC213" s="5"/>
      <c r="BD213" s="5"/>
      <c r="BE213" s="5"/>
      <c r="BF213" s="48"/>
      <c r="BG213" s="33" t="e">
        <v>#NAME?</v>
      </c>
      <c r="BH213" s="210"/>
      <c r="BI213" s="210"/>
      <c r="BJ213" s="21"/>
      <c r="BK213" s="5"/>
      <c r="BL213" s="5"/>
      <c r="BM213" s="5"/>
      <c r="BN213" s="5"/>
      <c r="BO213" s="5"/>
      <c r="BP213" s="5"/>
      <c r="BQ213" s="5"/>
      <c r="BR213" s="298"/>
      <c r="BS213" s="5"/>
      <c r="BT213" s="5"/>
      <c r="BU213" s="5"/>
      <c r="BV213" s="5"/>
      <c r="BW213" s="5"/>
      <c r="BX213" s="5"/>
      <c r="BY213" s="5"/>
      <c r="BZ213" s="5"/>
      <c r="CA213" s="5"/>
      <c r="CB213" s="55"/>
      <c r="CC213" s="5"/>
      <c r="CD213" s="5"/>
      <c r="CE213" s="5"/>
      <c r="CF213" s="5"/>
      <c r="CG213" s="5"/>
      <c r="CH213" s="5"/>
      <c r="CI213" s="3"/>
    </row>
    <row r="214" spans="1:87" ht="12" customHeight="1">
      <c r="A214" s="217"/>
      <c r="B214" s="218"/>
      <c r="C214" s="14" t="s">
        <v>84</v>
      </c>
      <c r="D214" s="245">
        <v>4.0600335999999997</v>
      </c>
      <c r="E214" s="246">
        <v>3.4149623999999998</v>
      </c>
      <c r="F214" s="246">
        <v>2.8993956999999999</v>
      </c>
      <c r="G214" s="246">
        <v>2.7146431999999998</v>
      </c>
      <c r="H214" s="246">
        <v>2.5568241</v>
      </c>
      <c r="I214" s="246">
        <v>2.0318432</v>
      </c>
      <c r="J214" s="246">
        <v>1.8176540000000001</v>
      </c>
      <c r="K214" s="246">
        <v>1.6948832</v>
      </c>
      <c r="L214" s="246">
        <v>1.6138745999999999</v>
      </c>
      <c r="M214" s="246">
        <v>1.4952437000000001</v>
      </c>
      <c r="N214" s="246">
        <v>1.4202718000000001</v>
      </c>
      <c r="O214" s="246">
        <v>1.4005399999999999</v>
      </c>
      <c r="P214" s="246">
        <v>1.333488</v>
      </c>
      <c r="Q214" s="246">
        <v>1.3345803999999999</v>
      </c>
      <c r="R214" s="5">
        <v>1.3943281999999999</v>
      </c>
      <c r="S214" s="9">
        <v>1.4214712</v>
      </c>
      <c r="T214" s="9">
        <v>1.2589874999999999</v>
      </c>
      <c r="U214" s="9">
        <v>1.2128055</v>
      </c>
      <c r="V214" s="9">
        <v>1.1679166000000001</v>
      </c>
      <c r="W214" s="9">
        <v>1.0840095999999999</v>
      </c>
      <c r="X214" s="9">
        <v>0.9730586</v>
      </c>
      <c r="Y214" s="17">
        <v>0.91657540000000004</v>
      </c>
      <c r="Z214" s="35" t="e">
        <v>#NAME?</v>
      </c>
      <c r="AA214" s="22">
        <v>1.3943281999999999</v>
      </c>
      <c r="AB214" s="9">
        <v>1.4214712</v>
      </c>
      <c r="AC214" s="9">
        <v>1.2589874999999999</v>
      </c>
      <c r="AD214" s="9">
        <v>1.2134551</v>
      </c>
      <c r="AE214" s="9">
        <v>1.1618511</v>
      </c>
      <c r="AF214" s="9">
        <v>1.1366691</v>
      </c>
      <c r="AG214" s="9">
        <v>1.0741347999999999</v>
      </c>
      <c r="AH214" s="17">
        <v>1.0478105</v>
      </c>
      <c r="AI214" s="35" t="e">
        <v>#NAME?</v>
      </c>
      <c r="AJ214" s="22"/>
      <c r="AK214" s="9"/>
      <c r="AL214" s="9"/>
      <c r="AM214" s="9"/>
      <c r="AN214" s="9"/>
      <c r="AO214" s="9"/>
      <c r="AP214" s="9"/>
      <c r="AQ214" s="49"/>
      <c r="AR214" s="35" t="e">
        <v>#NAME?</v>
      </c>
      <c r="AS214" s="22"/>
      <c r="AT214" s="9"/>
      <c r="AU214" s="9"/>
      <c r="AV214" s="9"/>
      <c r="AW214" s="9"/>
      <c r="AX214" s="9"/>
      <c r="AY214" s="17"/>
      <c r="AZ214" s="33" t="e">
        <v>#NAME?</v>
      </c>
      <c r="BA214" s="22"/>
      <c r="BB214" s="9"/>
      <c r="BC214" s="9"/>
      <c r="BD214" s="9"/>
      <c r="BE214" s="9"/>
      <c r="BF214" s="49"/>
      <c r="BG214" s="33" t="e">
        <v>#NAME?</v>
      </c>
      <c r="BH214" s="210"/>
      <c r="BI214" s="210"/>
      <c r="BJ214" s="21"/>
      <c r="BK214" s="5"/>
      <c r="BL214" s="5"/>
      <c r="BM214" s="5"/>
      <c r="BN214" s="5"/>
      <c r="BO214" s="5"/>
      <c r="BP214" s="5"/>
      <c r="BQ214" s="5"/>
      <c r="BR214" s="298"/>
      <c r="BS214" s="5"/>
      <c r="BT214" s="5"/>
      <c r="BU214" s="5"/>
      <c r="BV214" s="5"/>
      <c r="BW214" s="5"/>
      <c r="BX214" s="5"/>
      <c r="BY214" s="5"/>
      <c r="BZ214" s="5"/>
      <c r="CA214" s="5"/>
      <c r="CB214" s="55"/>
      <c r="CC214" s="5"/>
      <c r="CD214" s="5"/>
      <c r="CE214" s="5"/>
      <c r="CF214" s="5"/>
      <c r="CG214" s="5"/>
      <c r="CH214" s="5"/>
      <c r="CI214" s="3"/>
    </row>
    <row r="215" spans="1:87" ht="12" customHeight="1">
      <c r="A215" s="217"/>
      <c r="B215" s="218"/>
      <c r="C215" s="57" t="s">
        <v>85</v>
      </c>
      <c r="D215" s="285">
        <v>4.8522420000000004</v>
      </c>
      <c r="E215" s="288">
        <v>4.4656371000000004</v>
      </c>
      <c r="F215" s="288">
        <v>3.9294142000000001</v>
      </c>
      <c r="G215" s="288">
        <v>3.8029435999999999</v>
      </c>
      <c r="H215" s="288">
        <v>3.6997677000000002</v>
      </c>
      <c r="I215" s="288">
        <v>3.4483187000000002</v>
      </c>
      <c r="J215" s="288">
        <v>3.2253447</v>
      </c>
      <c r="K215" s="288">
        <v>3.0346223999999999</v>
      </c>
      <c r="L215" s="288">
        <v>2.9271417</v>
      </c>
      <c r="M215" s="288">
        <v>2.8285052999999998</v>
      </c>
      <c r="N215" s="288">
        <v>2.8714830999999998</v>
      </c>
      <c r="O215" s="288">
        <v>2.9479188000000001</v>
      </c>
      <c r="P215" s="288">
        <v>2.8280530000000002</v>
      </c>
      <c r="Q215" s="288">
        <v>2.7765727</v>
      </c>
      <c r="R215" s="208">
        <v>3.0030169999999998</v>
      </c>
      <c r="S215" s="10">
        <v>3.0261056000000002</v>
      </c>
      <c r="T215" s="10">
        <v>2.8110884</v>
      </c>
      <c r="U215" s="10">
        <v>2.5892374999999999</v>
      </c>
      <c r="V215" s="10">
        <v>2.3087656999999999</v>
      </c>
      <c r="W215" s="10">
        <v>2.1183266999999999</v>
      </c>
      <c r="X215" s="10">
        <v>1.9674469000000001</v>
      </c>
      <c r="Y215" s="18">
        <v>1.8313885999999999</v>
      </c>
      <c r="Z215" s="36" t="e">
        <v>#NAME?</v>
      </c>
      <c r="AA215" s="23">
        <v>2.9812582000000001</v>
      </c>
      <c r="AB215" s="10">
        <v>3.0163321000000001</v>
      </c>
      <c r="AC215" s="10">
        <v>2.8056334000000001</v>
      </c>
      <c r="AD215" s="10">
        <v>2.6591412999999999</v>
      </c>
      <c r="AE215" s="10">
        <v>2.3847306000000001</v>
      </c>
      <c r="AF215" s="10">
        <v>2.1907687</v>
      </c>
      <c r="AG215" s="10">
        <v>2.0510584999999999</v>
      </c>
      <c r="AH215" s="18">
        <v>1.9403946999999999</v>
      </c>
      <c r="AI215" s="36" t="e">
        <v>#NAME?</v>
      </c>
      <c r="AJ215" s="23"/>
      <c r="AK215" s="10"/>
      <c r="AL215" s="10"/>
      <c r="AM215" s="10"/>
      <c r="AN215" s="10"/>
      <c r="AO215" s="10"/>
      <c r="AP215" s="10"/>
      <c r="AQ215" s="50"/>
      <c r="AR215" s="36" t="e">
        <v>#NAME?</v>
      </c>
      <c r="AS215" s="23"/>
      <c r="AT215" s="10"/>
      <c r="AU215" s="10"/>
      <c r="AV215" s="10"/>
      <c r="AW215" s="10"/>
      <c r="AX215" s="10"/>
      <c r="AY215" s="18"/>
      <c r="AZ215" s="207" t="s">
        <v>86</v>
      </c>
      <c r="BA215" s="10" t="s">
        <v>86</v>
      </c>
      <c r="BB215" s="10" t="s">
        <v>86</v>
      </c>
      <c r="BC215" s="10" t="s">
        <v>86</v>
      </c>
      <c r="BD215" s="10" t="s">
        <v>86</v>
      </c>
      <c r="BE215" s="10" t="s">
        <v>86</v>
      </c>
      <c r="BF215" s="50" t="s">
        <v>86</v>
      </c>
      <c r="BG215" s="33" t="e">
        <v>#NAME?</v>
      </c>
      <c r="BH215" s="210"/>
      <c r="BI215" s="210"/>
      <c r="BJ215" s="21"/>
      <c r="BK215" s="5"/>
      <c r="BL215" s="5"/>
      <c r="BM215" s="5"/>
      <c r="BN215" s="5"/>
      <c r="BO215" s="5"/>
      <c r="BP215" s="5"/>
      <c r="BQ215" s="5"/>
      <c r="BR215" s="298"/>
      <c r="BS215" s="5"/>
      <c r="BT215" s="5"/>
      <c r="BU215" s="5"/>
      <c r="BV215" s="5"/>
      <c r="BW215" s="5"/>
      <c r="BX215" s="5"/>
      <c r="BY215" s="5"/>
      <c r="BZ215" s="5"/>
      <c r="CA215" s="5"/>
      <c r="CB215" s="55"/>
      <c r="CC215" s="5"/>
      <c r="CD215" s="5"/>
      <c r="CE215" s="5"/>
      <c r="CF215" s="5"/>
      <c r="CG215" s="5"/>
      <c r="CH215" s="5"/>
      <c r="CI215" s="3"/>
    </row>
    <row r="216" spans="1:87" ht="12" customHeight="1">
      <c r="A216" s="217"/>
      <c r="B216" s="218"/>
      <c r="C216" s="12" t="s">
        <v>87</v>
      </c>
      <c r="D216" s="245">
        <v>6.5496259999999999</v>
      </c>
      <c r="E216" s="246">
        <v>3.7094901</v>
      </c>
      <c r="F216" s="246">
        <v>3.5897351</v>
      </c>
      <c r="G216" s="246">
        <v>4.0970243999999996</v>
      </c>
      <c r="H216" s="246">
        <v>4.2050042000000003</v>
      </c>
      <c r="I216" s="246">
        <v>2.2266908000000001</v>
      </c>
      <c r="J216" s="246">
        <v>2.1932163999999998</v>
      </c>
      <c r="K216" s="246">
        <v>1.858711</v>
      </c>
      <c r="L216" s="246">
        <v>1.5686688</v>
      </c>
      <c r="M216" s="246">
        <v>1.2983305999999999</v>
      </c>
      <c r="N216" s="246">
        <v>1.1169958</v>
      </c>
      <c r="O216" s="246">
        <v>0.83912129999999996</v>
      </c>
      <c r="P216" s="246">
        <v>0.72700359999999997</v>
      </c>
      <c r="Q216" s="246">
        <v>0.69637720000000003</v>
      </c>
      <c r="R216" s="5">
        <v>0.72039059999999999</v>
      </c>
      <c r="S216" s="8">
        <v>0.79668059999999996</v>
      </c>
      <c r="T216" s="8">
        <v>0.73350210000000005</v>
      </c>
      <c r="U216" s="8">
        <v>0.86465700000000001</v>
      </c>
      <c r="V216" s="8">
        <v>0.9293188</v>
      </c>
      <c r="W216" s="8">
        <v>0.89341420000000005</v>
      </c>
      <c r="X216" s="8">
        <v>0.79576290000000005</v>
      </c>
      <c r="Y216" s="15">
        <v>0.69587469999999996</v>
      </c>
      <c r="Z216" s="37" t="e">
        <v>#NAME?</v>
      </c>
      <c r="AA216" s="20">
        <v>0.72039059999999999</v>
      </c>
      <c r="AB216" s="8">
        <v>0.79668059999999996</v>
      </c>
      <c r="AC216" s="8">
        <v>0.73350210000000005</v>
      </c>
      <c r="AD216" s="8">
        <v>0.86465700000000001</v>
      </c>
      <c r="AE216" s="8">
        <v>0.9293188</v>
      </c>
      <c r="AF216" s="8">
        <v>0.90401220000000004</v>
      </c>
      <c r="AG216" s="8">
        <v>0.81537269999999995</v>
      </c>
      <c r="AH216" s="15">
        <v>0.75950189999999995</v>
      </c>
      <c r="AI216" s="37" t="e">
        <v>#NAME?</v>
      </c>
      <c r="AJ216" s="20"/>
      <c r="AK216" s="8"/>
      <c r="AL216" s="8"/>
      <c r="AM216" s="8"/>
      <c r="AN216" s="8"/>
      <c r="AO216" s="8"/>
      <c r="AP216" s="8"/>
      <c r="AQ216" s="47"/>
      <c r="AR216" s="37"/>
      <c r="AS216" s="20"/>
      <c r="AT216" s="8"/>
      <c r="AU216" s="8"/>
      <c r="AV216" s="8"/>
      <c r="AW216" s="8"/>
      <c r="AX216" s="8"/>
      <c r="AY216" s="15"/>
      <c r="AZ216" s="33" t="e">
        <v>#NAME?</v>
      </c>
      <c r="BA216" s="20"/>
      <c r="BB216" s="8"/>
      <c r="BC216" s="8"/>
      <c r="BD216" s="8"/>
      <c r="BE216" s="8"/>
      <c r="BF216" s="47"/>
      <c r="BG216" s="33" t="e">
        <v>#NAME?</v>
      </c>
      <c r="BH216" s="210"/>
      <c r="BI216" s="210"/>
      <c r="BJ216" s="21"/>
      <c r="BK216" s="5"/>
      <c r="BL216" s="5"/>
      <c r="BM216" s="5"/>
      <c r="BN216" s="5"/>
      <c r="BO216" s="5"/>
      <c r="BP216" s="5"/>
      <c r="BQ216" s="5"/>
      <c r="BR216" s="298"/>
      <c r="BS216" s="5"/>
      <c r="BT216" s="5"/>
      <c r="BU216" s="5"/>
      <c r="BV216" s="5"/>
      <c r="BW216" s="5"/>
      <c r="BX216" s="5"/>
      <c r="BY216" s="5"/>
      <c r="BZ216" s="5"/>
      <c r="CA216" s="5"/>
      <c r="CB216" s="55"/>
      <c r="CC216" s="5"/>
      <c r="CD216" s="5"/>
      <c r="CE216" s="5"/>
      <c r="CF216" s="5"/>
      <c r="CG216" s="5"/>
      <c r="CH216" s="5"/>
      <c r="CI216" s="3"/>
    </row>
    <row r="217" spans="1:87" ht="12" customHeight="1">
      <c r="A217" s="217"/>
      <c r="B217" s="218"/>
      <c r="C217" s="13" t="s">
        <v>88</v>
      </c>
      <c r="D217" s="245">
        <v>1.0518577</v>
      </c>
      <c r="E217" s="246">
        <v>1.0725456</v>
      </c>
      <c r="F217" s="246">
        <v>0.91463810000000001</v>
      </c>
      <c r="G217" s="246">
        <v>0.76334590000000002</v>
      </c>
      <c r="H217" s="246">
        <v>0.92679659999999997</v>
      </c>
      <c r="I217" s="246">
        <v>1.0989899999999999</v>
      </c>
      <c r="J217" s="246">
        <v>1.0449113000000001</v>
      </c>
      <c r="K217" s="246">
        <v>1.0812279</v>
      </c>
      <c r="L217" s="246">
        <v>1.0812786000000001</v>
      </c>
      <c r="M217" s="246">
        <v>1.0333074</v>
      </c>
      <c r="N217" s="246">
        <v>1.0698372</v>
      </c>
      <c r="O217" s="246">
        <v>0.99432989999999999</v>
      </c>
      <c r="P217" s="246">
        <v>1.2292613999999999</v>
      </c>
      <c r="Q217" s="246">
        <v>1.3133999000000001</v>
      </c>
      <c r="R217" s="5">
        <v>1.3144823999999999</v>
      </c>
      <c r="S217" s="5">
        <v>1.4244397</v>
      </c>
      <c r="T217" s="5">
        <v>1.3424910000000001</v>
      </c>
      <c r="U217" s="5">
        <v>1.3013154</v>
      </c>
      <c r="V217" s="5">
        <v>1.0662383</v>
      </c>
      <c r="W217" s="5">
        <v>0.91746910000000004</v>
      </c>
      <c r="X217" s="5">
        <v>0.74786909999999995</v>
      </c>
      <c r="Y217" s="16">
        <v>0.72783500000000001</v>
      </c>
      <c r="Z217" s="34" t="e">
        <v>#NAME?</v>
      </c>
      <c r="AA217" s="21">
        <v>1.3144823999999999</v>
      </c>
      <c r="AB217" s="5">
        <v>1.4244397</v>
      </c>
      <c r="AC217" s="5">
        <v>1.3424910000000001</v>
      </c>
      <c r="AD217" s="5">
        <v>1.3013154</v>
      </c>
      <c r="AE217" s="5">
        <v>1.0746902</v>
      </c>
      <c r="AF217" s="5">
        <v>0.95177369999999994</v>
      </c>
      <c r="AG217" s="5">
        <v>0.93168910000000005</v>
      </c>
      <c r="AH217" s="16">
        <v>0.91366800000000004</v>
      </c>
      <c r="AI217" s="34" t="e">
        <v>#NAME?</v>
      </c>
      <c r="AJ217" s="21"/>
      <c r="AK217" s="5"/>
      <c r="AL217" s="5"/>
      <c r="AM217" s="5"/>
      <c r="AN217" s="5"/>
      <c r="AO217" s="5"/>
      <c r="AP217" s="5"/>
      <c r="AQ217" s="48"/>
      <c r="AR217" s="34"/>
      <c r="AS217" s="21"/>
      <c r="AT217" s="5"/>
      <c r="AU217" s="5"/>
      <c r="AV217" s="5"/>
      <c r="AW217" s="5"/>
      <c r="AX217" s="5"/>
      <c r="AY217" s="16"/>
      <c r="AZ217" s="33" t="e">
        <v>#NAME?</v>
      </c>
      <c r="BA217" s="21"/>
      <c r="BB217" s="5"/>
      <c r="BC217" s="5"/>
      <c r="BD217" s="5"/>
      <c r="BE217" s="5"/>
      <c r="BF217" s="48"/>
      <c r="BG217" s="33" t="e">
        <v>#NAME?</v>
      </c>
      <c r="BH217" s="210"/>
      <c r="BI217" s="210"/>
      <c r="BJ217" s="21"/>
      <c r="BK217" s="5"/>
      <c r="BL217" s="5"/>
      <c r="BM217" s="5"/>
      <c r="BN217" s="5"/>
      <c r="BO217" s="5"/>
      <c r="BP217" s="5"/>
      <c r="BQ217" s="5"/>
      <c r="BR217" s="298"/>
      <c r="BS217" s="5"/>
      <c r="BT217" s="5"/>
      <c r="BU217" s="5"/>
      <c r="BV217" s="5"/>
      <c r="BW217" s="5"/>
      <c r="BX217" s="5"/>
      <c r="BY217" s="5"/>
      <c r="BZ217" s="5"/>
      <c r="CA217" s="5"/>
      <c r="CB217" s="55"/>
      <c r="CC217" s="5"/>
      <c r="CD217" s="5"/>
      <c r="CE217" s="5"/>
      <c r="CF217" s="5"/>
      <c r="CG217" s="5"/>
      <c r="CH217" s="5"/>
      <c r="CI217" s="3"/>
    </row>
    <row r="218" spans="1:87" ht="12" customHeight="1">
      <c r="A218" s="217"/>
      <c r="B218" s="218"/>
      <c r="C218" s="13" t="s">
        <v>89</v>
      </c>
      <c r="D218" s="245">
        <v>5.0287533</v>
      </c>
      <c r="E218" s="246">
        <v>4.5341100000000001</v>
      </c>
      <c r="F218" s="246">
        <v>4.1361362000000002</v>
      </c>
      <c r="G218" s="246">
        <v>3.7315963999999999</v>
      </c>
      <c r="H218" s="246">
        <v>3.3819264000000002</v>
      </c>
      <c r="I218" s="246">
        <v>3.0981988999999999</v>
      </c>
      <c r="J218" s="246">
        <v>2.7654060999999999</v>
      </c>
      <c r="K218" s="246">
        <v>2.5073688999999999</v>
      </c>
      <c r="L218" s="246">
        <v>2.0555062</v>
      </c>
      <c r="M218" s="246">
        <v>1.7905675000000001</v>
      </c>
      <c r="N218" s="246">
        <v>1.6191207000000001</v>
      </c>
      <c r="O218" s="246">
        <v>1.4347726999999999</v>
      </c>
      <c r="P218" s="246">
        <v>1.9179010999999999</v>
      </c>
      <c r="Q218" s="246">
        <v>1.9001881</v>
      </c>
      <c r="R218" s="5">
        <v>1.9709733</v>
      </c>
      <c r="S218" s="5">
        <v>1.8093385</v>
      </c>
      <c r="T218" s="5">
        <v>1.6634389999999999</v>
      </c>
      <c r="U218" s="5">
        <v>1.4718108000000001</v>
      </c>
      <c r="V218" s="5">
        <v>1.5719932000000001</v>
      </c>
      <c r="W218" s="5">
        <v>1.3567045</v>
      </c>
      <c r="X218" s="5">
        <v>1.0688571</v>
      </c>
      <c r="Y218" s="16">
        <v>1.0753012</v>
      </c>
      <c r="Z218" s="34" t="e">
        <v>#NAME?</v>
      </c>
      <c r="AA218" s="21">
        <v>1.9854326</v>
      </c>
      <c r="AB218" s="5">
        <v>1.8212336</v>
      </c>
      <c r="AC218" s="5">
        <v>1.6850361</v>
      </c>
      <c r="AD218" s="5">
        <v>1.5032555000000001</v>
      </c>
      <c r="AE218" s="5">
        <v>1.6337193999999999</v>
      </c>
      <c r="AF218" s="5">
        <v>1.3015702</v>
      </c>
      <c r="AG218" s="5">
        <v>1.1481528000000001</v>
      </c>
      <c r="AH218" s="16">
        <v>1.0845575999999999</v>
      </c>
      <c r="AI218" s="34" t="e">
        <v>#NAME?</v>
      </c>
      <c r="AJ218" s="21"/>
      <c r="AK218" s="5"/>
      <c r="AL218" s="5"/>
      <c r="AM218" s="5"/>
      <c r="AN218" s="5"/>
      <c r="AO218" s="5"/>
      <c r="AP218" s="5"/>
      <c r="AQ218" s="48"/>
      <c r="AR218" s="34"/>
      <c r="AS218" s="21"/>
      <c r="AT218" s="5"/>
      <c r="AU218" s="5"/>
      <c r="AV218" s="5"/>
      <c r="AW218" s="5"/>
      <c r="AX218" s="5"/>
      <c r="AY218" s="16"/>
      <c r="AZ218" s="33" t="e">
        <v>#NAME?</v>
      </c>
      <c r="BA218" s="21"/>
      <c r="BB218" s="5"/>
      <c r="BC218" s="5"/>
      <c r="BD218" s="5"/>
      <c r="BE218" s="5"/>
      <c r="BF218" s="48"/>
      <c r="BG218" s="33" t="e">
        <v>#NAME?</v>
      </c>
      <c r="BH218" s="210"/>
      <c r="BI218" s="210"/>
      <c r="BJ218" s="21"/>
      <c r="BK218" s="5"/>
      <c r="BL218" s="5"/>
      <c r="BM218" s="5"/>
      <c r="BN218" s="5"/>
      <c r="BO218" s="5"/>
      <c r="BP218" s="5"/>
      <c r="BQ218" s="5"/>
      <c r="BR218" s="298"/>
      <c r="BS218" s="5"/>
      <c r="BT218" s="5"/>
      <c r="BU218" s="5"/>
      <c r="BV218" s="5"/>
      <c r="BW218" s="5"/>
      <c r="BX218" s="5"/>
      <c r="BY218" s="5"/>
      <c r="BZ218" s="5"/>
      <c r="CA218" s="5"/>
      <c r="CB218" s="55"/>
      <c r="CC218" s="5"/>
      <c r="CD218" s="5"/>
      <c r="CE218" s="5"/>
      <c r="CF218" s="5"/>
      <c r="CG218" s="5"/>
      <c r="CH218" s="5"/>
      <c r="CI218" s="3"/>
    </row>
    <row r="219" spans="1:87" ht="12" customHeight="1">
      <c r="A219" s="217"/>
      <c r="B219" s="218"/>
      <c r="C219" s="59" t="s">
        <v>342</v>
      </c>
      <c r="D219" s="245"/>
      <c r="E219" s="246"/>
      <c r="F219" s="246"/>
      <c r="G219" s="246"/>
      <c r="H219" s="246">
        <v>1.7652885</v>
      </c>
      <c r="I219" s="246">
        <v>1.7701669</v>
      </c>
      <c r="J219" s="246">
        <v>1.7859767</v>
      </c>
      <c r="K219" s="246">
        <v>1.9324863000000001</v>
      </c>
      <c r="L219" s="246">
        <v>1.9458557999999999</v>
      </c>
      <c r="M219" s="246">
        <v>1.8825114000000001</v>
      </c>
      <c r="N219" s="246">
        <v>1.8641763</v>
      </c>
      <c r="O219" s="246">
        <v>1.9621065</v>
      </c>
      <c r="P219" s="246">
        <v>2.3221949999999998</v>
      </c>
      <c r="Q219" s="246">
        <v>2.4686113000000001</v>
      </c>
      <c r="R219" s="5">
        <v>2.7628273999999999</v>
      </c>
      <c r="S219" s="5">
        <v>3.1467540000000001</v>
      </c>
      <c r="T219" s="5">
        <v>3.1984487000000001</v>
      </c>
      <c r="U219" s="5">
        <v>3.4495049</v>
      </c>
      <c r="V219" s="5">
        <v>3.4813358999999999</v>
      </c>
      <c r="W219" s="5">
        <v>3.0958979000000002</v>
      </c>
      <c r="X219" s="5">
        <v>2.6890063</v>
      </c>
      <c r="Y219" s="16">
        <v>2.5160917</v>
      </c>
      <c r="Z219" s="34" t="e">
        <v>#NAME?</v>
      </c>
      <c r="AA219" s="21">
        <v>3.0499149000000001</v>
      </c>
      <c r="AB219" s="5">
        <v>3.4325633</v>
      </c>
      <c r="AC219" s="5">
        <v>3.5103567999999998</v>
      </c>
      <c r="AD219" s="5">
        <v>3.4939445999999998</v>
      </c>
      <c r="AE219" s="5">
        <v>3.5719777000000001</v>
      </c>
      <c r="AF219" s="5">
        <v>3.4391288000000002</v>
      </c>
      <c r="AG219" s="5">
        <v>3.3646200999999998</v>
      </c>
      <c r="AH219" s="16">
        <v>3.2544327000000002</v>
      </c>
      <c r="AI219" s="34" t="e">
        <v>#NAME?</v>
      </c>
      <c r="AJ219" s="21"/>
      <c r="AK219" s="5"/>
      <c r="AL219" s="5"/>
      <c r="AM219" s="5"/>
      <c r="AN219" s="5"/>
      <c r="AO219" s="5"/>
      <c r="AP219" s="5"/>
      <c r="AQ219" s="48"/>
      <c r="AR219" s="34"/>
      <c r="AS219" s="21"/>
      <c r="AT219" s="5"/>
      <c r="AU219" s="5"/>
      <c r="AV219" s="5"/>
      <c r="AW219" s="5"/>
      <c r="AX219" s="5"/>
      <c r="AY219" s="16"/>
      <c r="AZ219" s="33" t="e">
        <v>#NAME?</v>
      </c>
      <c r="BA219" s="21"/>
      <c r="BB219" s="5"/>
      <c r="BC219" s="5"/>
      <c r="BD219" s="5"/>
      <c r="BE219" s="5"/>
      <c r="BF219" s="48"/>
      <c r="BG219" s="33" t="e">
        <v>#NAME?</v>
      </c>
      <c r="BH219" s="210"/>
      <c r="BI219" s="210"/>
      <c r="BJ219" s="21"/>
      <c r="BK219" s="5"/>
      <c r="BL219" s="5"/>
      <c r="BM219" s="5"/>
      <c r="BN219" s="5"/>
      <c r="BO219" s="5"/>
      <c r="BP219" s="5"/>
      <c r="BQ219" s="5"/>
      <c r="BR219" s="298"/>
      <c r="BS219" s="5"/>
      <c r="BT219" s="5"/>
      <c r="BU219" s="5"/>
      <c r="BV219" s="5"/>
      <c r="BW219" s="5"/>
      <c r="BX219" s="5"/>
      <c r="BY219" s="5"/>
      <c r="BZ219" s="5"/>
      <c r="CA219" s="5"/>
      <c r="CB219" s="55"/>
      <c r="CC219" s="5"/>
      <c r="CD219" s="5"/>
      <c r="CE219" s="5"/>
      <c r="CF219" s="5"/>
      <c r="CG219" s="5"/>
      <c r="CH219" s="5"/>
      <c r="CI219" s="3"/>
    </row>
    <row r="220" spans="1:87" ht="12" customHeight="1">
      <c r="A220" s="217"/>
      <c r="B220" s="218"/>
      <c r="C220" s="13" t="s">
        <v>93</v>
      </c>
      <c r="D220" s="245">
        <v>8.4455913999999996</v>
      </c>
      <c r="E220" s="246">
        <v>7.0152922999999996</v>
      </c>
      <c r="F220" s="246">
        <v>6.6624062000000004</v>
      </c>
      <c r="G220" s="246">
        <v>5.2588922</v>
      </c>
      <c r="H220" s="246">
        <v>4.6760083999999997</v>
      </c>
      <c r="I220" s="246">
        <v>3.9880882</v>
      </c>
      <c r="J220" s="246">
        <v>4.0034761000000003</v>
      </c>
      <c r="K220" s="246">
        <v>4.3257788000000001</v>
      </c>
      <c r="L220" s="246">
        <v>4.0599328999999997</v>
      </c>
      <c r="M220" s="246">
        <v>3.8533480999999998</v>
      </c>
      <c r="N220" s="246">
        <v>4.0314695</v>
      </c>
      <c r="O220" s="246">
        <v>4.0462784999999997</v>
      </c>
      <c r="P220" s="246">
        <v>4.4853879000000001</v>
      </c>
      <c r="Q220" s="246">
        <v>4.0964938000000002</v>
      </c>
      <c r="R220" s="5">
        <v>4.1420969999999997</v>
      </c>
      <c r="S220" s="5">
        <v>4.5669924000000002</v>
      </c>
      <c r="T220" s="5">
        <v>4.5203937999999999</v>
      </c>
      <c r="U220" s="5">
        <v>4.0203268999999997</v>
      </c>
      <c r="V220" s="5">
        <v>3.5475175000000001</v>
      </c>
      <c r="W220" s="5">
        <v>3.2245379999999999</v>
      </c>
      <c r="X220" s="5">
        <v>2.7954069000000001</v>
      </c>
      <c r="Y220" s="16">
        <v>2.5743933999999999</v>
      </c>
      <c r="Z220" s="34" t="e">
        <v>#NAME?</v>
      </c>
      <c r="AA220" s="21">
        <v>4.1625123000000004</v>
      </c>
      <c r="AB220" s="5">
        <v>4.5862011000000003</v>
      </c>
      <c r="AC220" s="5">
        <v>4.5257715999999997</v>
      </c>
      <c r="AD220" s="5">
        <v>4.0096761000000001</v>
      </c>
      <c r="AE220" s="5">
        <v>3.5302996000000002</v>
      </c>
      <c r="AF220" s="5">
        <v>3.1462482000000001</v>
      </c>
      <c r="AG220" s="5">
        <v>2.9412448000000002</v>
      </c>
      <c r="AH220" s="16">
        <v>2.7616356999999998</v>
      </c>
      <c r="AI220" s="34" t="e">
        <v>#NAME?</v>
      </c>
      <c r="AJ220" s="21"/>
      <c r="AK220" s="5"/>
      <c r="AL220" s="5"/>
      <c r="AM220" s="5"/>
      <c r="AN220" s="5"/>
      <c r="AO220" s="5"/>
      <c r="AP220" s="5"/>
      <c r="AQ220" s="48"/>
      <c r="AR220" s="34"/>
      <c r="AS220" s="21"/>
      <c r="AT220" s="5"/>
      <c r="AU220" s="5"/>
      <c r="AV220" s="5"/>
      <c r="AW220" s="5"/>
      <c r="AX220" s="5"/>
      <c r="AY220" s="16"/>
      <c r="AZ220" s="33" t="e">
        <v>#NAME?</v>
      </c>
      <c r="BA220" s="21"/>
      <c r="BB220" s="5"/>
      <c r="BC220" s="5"/>
      <c r="BD220" s="5"/>
      <c r="BE220" s="5"/>
      <c r="BF220" s="48"/>
      <c r="BG220" s="33" t="e">
        <v>#NAME?</v>
      </c>
      <c r="BH220" s="210"/>
      <c r="BI220" s="210"/>
      <c r="BJ220" s="21"/>
      <c r="BK220" s="5"/>
      <c r="BL220" s="5"/>
      <c r="BM220" s="5"/>
      <c r="BN220" s="5"/>
      <c r="BO220" s="5"/>
      <c r="BP220" s="5"/>
      <c r="BQ220" s="5"/>
      <c r="BR220" s="298"/>
      <c r="BS220" s="5"/>
      <c r="BT220" s="5"/>
      <c r="BU220" s="5"/>
      <c r="BV220" s="5"/>
      <c r="BW220" s="5"/>
      <c r="BX220" s="5"/>
      <c r="BY220" s="5"/>
      <c r="BZ220" s="5"/>
      <c r="CA220" s="5"/>
      <c r="CB220" s="55"/>
      <c r="CC220" s="5"/>
      <c r="CD220" s="5"/>
      <c r="CE220" s="5"/>
      <c r="CF220" s="5"/>
      <c r="CG220" s="5"/>
      <c r="CH220" s="5"/>
      <c r="CI220" s="3"/>
    </row>
    <row r="221" spans="1:87" ht="12" customHeight="1">
      <c r="A221" s="217"/>
      <c r="B221" s="218"/>
      <c r="C221" s="13" t="s">
        <v>94</v>
      </c>
      <c r="D221" s="245">
        <v>4.4816450999999997</v>
      </c>
      <c r="E221" s="246">
        <v>3.9828798000000001</v>
      </c>
      <c r="F221" s="246">
        <v>2.9223792999999998</v>
      </c>
      <c r="G221" s="246">
        <v>3.0136593999999999</v>
      </c>
      <c r="H221" s="246">
        <v>3.1204846000000002</v>
      </c>
      <c r="I221" s="246">
        <v>2.8816321</v>
      </c>
      <c r="J221" s="246">
        <v>2.9627747000000002</v>
      </c>
      <c r="K221" s="246">
        <v>2.7081802000000001</v>
      </c>
      <c r="L221" s="246">
        <v>2.4626439000000002</v>
      </c>
      <c r="M221" s="246">
        <v>2.3676792</v>
      </c>
      <c r="N221" s="246">
        <v>2.1775758999999999</v>
      </c>
      <c r="O221" s="246">
        <v>2.1141945</v>
      </c>
      <c r="P221" s="246">
        <v>2.4515962999999998</v>
      </c>
      <c r="Q221" s="246">
        <v>2.4893828</v>
      </c>
      <c r="R221" s="5">
        <v>2.5308522</v>
      </c>
      <c r="S221" s="5">
        <v>2.6575633000000001</v>
      </c>
      <c r="T221" s="5">
        <v>2.5052281999999999</v>
      </c>
      <c r="U221" s="5">
        <v>1.9485174999999999</v>
      </c>
      <c r="V221" s="5">
        <v>1.7534034000000001</v>
      </c>
      <c r="W221" s="5">
        <v>1.7040379000000001</v>
      </c>
      <c r="X221" s="5">
        <v>1.5704210000000001</v>
      </c>
      <c r="Y221" s="16">
        <v>1.4943255</v>
      </c>
      <c r="Z221" s="34" t="e">
        <v>#NAME?</v>
      </c>
      <c r="AA221" s="21">
        <v>2.5308061999999998</v>
      </c>
      <c r="AB221" s="5">
        <v>2.6574943000000002</v>
      </c>
      <c r="AC221" s="5">
        <v>2.5047651000000002</v>
      </c>
      <c r="AD221" s="5">
        <v>1.9481434</v>
      </c>
      <c r="AE221" s="5">
        <v>1.7550056000000001</v>
      </c>
      <c r="AF221" s="5">
        <v>1.6688231</v>
      </c>
      <c r="AG221" s="5">
        <v>1.6280403000000001</v>
      </c>
      <c r="AH221" s="16">
        <v>1.6322901000000001</v>
      </c>
      <c r="AI221" s="34" t="e">
        <v>#NAME?</v>
      </c>
      <c r="AJ221" s="21"/>
      <c r="AK221" s="5"/>
      <c r="AL221" s="5"/>
      <c r="AM221" s="5"/>
      <c r="AN221" s="5"/>
      <c r="AO221" s="5"/>
      <c r="AP221" s="5"/>
      <c r="AQ221" s="48"/>
      <c r="AR221" s="34"/>
      <c r="AS221" s="21"/>
      <c r="AT221" s="5"/>
      <c r="AU221" s="5"/>
      <c r="AV221" s="5"/>
      <c r="AW221" s="5"/>
      <c r="AX221" s="5"/>
      <c r="AY221" s="16"/>
      <c r="AZ221" s="33" t="e">
        <v>#NAME?</v>
      </c>
      <c r="BA221" s="21"/>
      <c r="BB221" s="5"/>
      <c r="BC221" s="5"/>
      <c r="BD221" s="5"/>
      <c r="BE221" s="5"/>
      <c r="BF221" s="48"/>
      <c r="BG221" s="33" t="e">
        <v>#NAME?</v>
      </c>
      <c r="BH221" s="210"/>
      <c r="BI221" s="210"/>
      <c r="BJ221" s="21"/>
      <c r="BK221" s="5"/>
      <c r="BL221" s="5"/>
      <c r="BM221" s="5"/>
      <c r="BN221" s="5"/>
      <c r="BO221" s="5"/>
      <c r="BP221" s="5"/>
      <c r="BQ221" s="5"/>
      <c r="BR221" s="298"/>
      <c r="BS221" s="5"/>
      <c r="BT221" s="5"/>
      <c r="BU221" s="5"/>
      <c r="BV221" s="5"/>
      <c r="BW221" s="5"/>
      <c r="BX221" s="5"/>
      <c r="BY221" s="5"/>
      <c r="BZ221" s="5"/>
      <c r="CA221" s="5"/>
      <c r="CB221" s="55"/>
      <c r="CC221" s="5"/>
      <c r="CD221" s="5"/>
      <c r="CE221" s="5"/>
      <c r="CF221" s="5"/>
      <c r="CG221" s="5"/>
      <c r="CH221" s="5"/>
      <c r="CI221" s="3"/>
    </row>
    <row r="222" spans="1:87" ht="12" customHeight="1">
      <c r="A222" s="217"/>
      <c r="B222" s="218"/>
      <c r="C222" s="13" t="s">
        <v>95</v>
      </c>
      <c r="D222" s="245">
        <v>4.3894102999999998</v>
      </c>
      <c r="E222" s="246">
        <v>3.9559394999999999</v>
      </c>
      <c r="F222" s="246">
        <v>5.0218639999999999</v>
      </c>
      <c r="G222" s="246">
        <v>3.9286227999999999</v>
      </c>
      <c r="H222" s="246">
        <v>3.4159516999999999</v>
      </c>
      <c r="I222" s="246">
        <v>2.4518770999999999</v>
      </c>
      <c r="J222" s="246">
        <v>1.5890432999999999</v>
      </c>
      <c r="K222" s="246">
        <v>1.4345063</v>
      </c>
      <c r="L222" s="246">
        <v>1.2279992</v>
      </c>
      <c r="M222" s="246">
        <v>0.82900989999999997</v>
      </c>
      <c r="N222" s="246">
        <v>0.66546380000000005</v>
      </c>
      <c r="O222" s="246">
        <v>0.66068229999999994</v>
      </c>
      <c r="P222" s="246">
        <v>1.4445460000000001</v>
      </c>
      <c r="Q222" s="246">
        <v>1.5064286</v>
      </c>
      <c r="R222" s="5">
        <v>1.6090028000000001</v>
      </c>
      <c r="S222" s="5">
        <v>1.7493067</v>
      </c>
      <c r="T222" s="5">
        <v>1.7506463000000001</v>
      </c>
      <c r="U222" s="5">
        <v>1.6464723999999999</v>
      </c>
      <c r="V222" s="5">
        <v>1.6296305</v>
      </c>
      <c r="W222" s="5">
        <v>1.5033939000000001</v>
      </c>
      <c r="X222" s="5">
        <v>1.3358455</v>
      </c>
      <c r="Y222" s="16">
        <v>1.4162979</v>
      </c>
      <c r="Z222" s="34" t="e">
        <v>#NAME?</v>
      </c>
      <c r="AA222" s="21">
        <v>1.6067501</v>
      </c>
      <c r="AB222" s="5">
        <v>1.7556893</v>
      </c>
      <c r="AC222" s="5">
        <v>1.7537524</v>
      </c>
      <c r="AD222" s="5">
        <v>1.6479391999999999</v>
      </c>
      <c r="AE222" s="5">
        <v>1.6299626</v>
      </c>
      <c r="AF222" s="5">
        <v>1.5654275</v>
      </c>
      <c r="AG222" s="5">
        <v>1.6024050999999999</v>
      </c>
      <c r="AH222" s="16">
        <v>1.6577105000000001</v>
      </c>
      <c r="AI222" s="34" t="e">
        <v>#NAME?</v>
      </c>
      <c r="AJ222" s="21"/>
      <c r="AK222" s="5"/>
      <c r="AL222" s="5"/>
      <c r="AM222" s="5"/>
      <c r="AN222" s="5"/>
      <c r="AO222" s="5"/>
      <c r="AP222" s="5"/>
      <c r="AQ222" s="48"/>
      <c r="AR222" s="34"/>
      <c r="AS222" s="21"/>
      <c r="AT222" s="5"/>
      <c r="AU222" s="5"/>
      <c r="AV222" s="5"/>
      <c r="AW222" s="5"/>
      <c r="AX222" s="5"/>
      <c r="AY222" s="16"/>
      <c r="AZ222" s="33" t="e">
        <v>#NAME?</v>
      </c>
      <c r="BA222" s="21"/>
      <c r="BB222" s="5"/>
      <c r="BC222" s="5"/>
      <c r="BD222" s="5"/>
      <c r="BE222" s="5"/>
      <c r="BF222" s="48"/>
      <c r="BG222" s="33" t="e">
        <v>#NAME?</v>
      </c>
      <c r="BH222" s="210"/>
      <c r="BI222" s="210"/>
      <c r="BJ222" s="21"/>
      <c r="BK222" s="5"/>
      <c r="BL222" s="5"/>
      <c r="BM222" s="5"/>
      <c r="BN222" s="5"/>
      <c r="BO222" s="5"/>
      <c r="BP222" s="5"/>
      <c r="BQ222" s="5"/>
      <c r="BR222" s="298"/>
      <c r="BS222" s="5"/>
      <c r="BT222" s="5"/>
      <c r="BU222" s="5"/>
      <c r="BV222" s="5"/>
      <c r="BW222" s="5"/>
      <c r="BX222" s="5"/>
      <c r="BY222" s="5"/>
      <c r="BZ222" s="5"/>
      <c r="CA222" s="5"/>
      <c r="CB222" s="55"/>
      <c r="CC222" s="5"/>
      <c r="CD222" s="5"/>
      <c r="CE222" s="5"/>
      <c r="CF222" s="5"/>
      <c r="CG222" s="5"/>
      <c r="CH222" s="5"/>
      <c r="CI222" s="3"/>
    </row>
    <row r="223" spans="1:87" ht="12" customHeight="1">
      <c r="A223" s="217"/>
      <c r="B223" s="218"/>
      <c r="C223" s="13" t="s">
        <v>96</v>
      </c>
      <c r="D223" s="245">
        <v>5.0245610000000003</v>
      </c>
      <c r="E223" s="246">
        <v>4.3650817999999996</v>
      </c>
      <c r="F223" s="246">
        <v>3.8420290000000001</v>
      </c>
      <c r="G223" s="246">
        <v>3.3168959999999998</v>
      </c>
      <c r="H223" s="246">
        <v>2.6105168000000001</v>
      </c>
      <c r="I223" s="246">
        <v>2.8830963000000001</v>
      </c>
      <c r="J223" s="246">
        <v>2.0915081</v>
      </c>
      <c r="K223" s="246">
        <v>1.6888791000000001</v>
      </c>
      <c r="L223" s="246">
        <v>1.7512155</v>
      </c>
      <c r="M223" s="246">
        <v>1.6217387999999999</v>
      </c>
      <c r="N223" s="246">
        <v>1.6557514</v>
      </c>
      <c r="O223" s="246">
        <v>1.5656220999999999</v>
      </c>
      <c r="P223" s="246">
        <v>1.1646007</v>
      </c>
      <c r="Q223" s="246">
        <v>1.0484393000000001</v>
      </c>
      <c r="R223" s="5">
        <v>1.1259163999999999</v>
      </c>
      <c r="S223" s="5">
        <v>0.91125710000000004</v>
      </c>
      <c r="T223" s="5">
        <v>0.80455520000000003</v>
      </c>
      <c r="U223" s="5">
        <v>0.67935199999999996</v>
      </c>
      <c r="V223" s="5">
        <v>0.44722919999999999</v>
      </c>
      <c r="W223" s="5">
        <v>0.41293570000000002</v>
      </c>
      <c r="X223" s="5">
        <v>0.35111379999999998</v>
      </c>
      <c r="Y223" s="16">
        <v>0.29488170000000002</v>
      </c>
      <c r="Z223" s="34" t="e">
        <v>#NAME?</v>
      </c>
      <c r="AA223" s="21">
        <v>1.1529909</v>
      </c>
      <c r="AB223" s="5">
        <v>0.95353889999999997</v>
      </c>
      <c r="AC223" s="5">
        <v>0.82967519999999995</v>
      </c>
      <c r="AD223" s="5">
        <v>0.70099370000000005</v>
      </c>
      <c r="AE223" s="5">
        <v>0.47149780000000002</v>
      </c>
      <c r="AF223" s="5">
        <v>0.37824360000000001</v>
      </c>
      <c r="AG223" s="5">
        <v>0.37523380000000001</v>
      </c>
      <c r="AH223" s="16">
        <v>0.48584579999999999</v>
      </c>
      <c r="AI223" s="34" t="e">
        <v>#NAME?</v>
      </c>
      <c r="AJ223" s="21"/>
      <c r="AK223" s="5"/>
      <c r="AL223" s="5"/>
      <c r="AM223" s="5"/>
      <c r="AN223" s="5"/>
      <c r="AO223" s="5"/>
      <c r="AP223" s="5"/>
      <c r="AQ223" s="48"/>
      <c r="AR223" s="34"/>
      <c r="AS223" s="21"/>
      <c r="AT223" s="5"/>
      <c r="AU223" s="5"/>
      <c r="AV223" s="5"/>
      <c r="AW223" s="5"/>
      <c r="AX223" s="5"/>
      <c r="AY223" s="16"/>
      <c r="AZ223" s="33" t="e">
        <v>#NAME?</v>
      </c>
      <c r="BA223" s="21"/>
      <c r="BB223" s="5"/>
      <c r="BC223" s="5"/>
      <c r="BD223" s="5"/>
      <c r="BE223" s="5"/>
      <c r="BF223" s="48"/>
      <c r="BG223" s="33" t="e">
        <v>#NAME?</v>
      </c>
      <c r="BH223" s="210"/>
      <c r="BI223" s="210"/>
      <c r="BJ223" s="21"/>
      <c r="BK223" s="5"/>
      <c r="BL223" s="5"/>
      <c r="BM223" s="5"/>
      <c r="BN223" s="5"/>
      <c r="BO223" s="5"/>
      <c r="BP223" s="5"/>
      <c r="BQ223" s="5"/>
      <c r="BR223" s="298"/>
      <c r="BS223" s="5"/>
      <c r="BT223" s="5"/>
      <c r="BU223" s="5"/>
      <c r="BV223" s="5"/>
      <c r="BW223" s="5"/>
      <c r="BX223" s="5"/>
      <c r="BY223" s="5"/>
      <c r="BZ223" s="5"/>
      <c r="CA223" s="5"/>
      <c r="CB223" s="55"/>
      <c r="CC223" s="5"/>
      <c r="CD223" s="5"/>
      <c r="CE223" s="5"/>
      <c r="CF223" s="5"/>
      <c r="CG223" s="5"/>
      <c r="CH223" s="5"/>
      <c r="CI223" s="3"/>
    </row>
    <row r="224" spans="1:87" ht="12" customHeight="1">
      <c r="A224" s="217"/>
      <c r="B224" s="218"/>
      <c r="C224" s="14" t="s">
        <v>97</v>
      </c>
      <c r="D224" s="245">
        <v>3.1233094000000001</v>
      </c>
      <c r="E224" s="246">
        <v>3.0829862000000001</v>
      </c>
      <c r="F224" s="246">
        <v>2.5835290999999998</v>
      </c>
      <c r="G224" s="246">
        <v>2.4426814000000001</v>
      </c>
      <c r="H224" s="246">
        <v>2.1328708000000001</v>
      </c>
      <c r="I224" s="246">
        <v>1.8296745000000001</v>
      </c>
      <c r="J224" s="246">
        <v>1.8015774</v>
      </c>
      <c r="K224" s="246">
        <v>1.8465130000000001</v>
      </c>
      <c r="L224" s="246">
        <v>1.9567422000000001</v>
      </c>
      <c r="M224" s="246">
        <v>1.964556</v>
      </c>
      <c r="N224" s="246">
        <v>2.1570841000000001</v>
      </c>
      <c r="O224" s="246">
        <v>2.1789963999999999</v>
      </c>
      <c r="P224" s="246">
        <v>1.8516726999999999</v>
      </c>
      <c r="Q224" s="246">
        <v>2.8749706000000002</v>
      </c>
      <c r="R224" s="9">
        <v>3.1670359000000001</v>
      </c>
      <c r="S224" s="9">
        <v>2.8748683000000002</v>
      </c>
      <c r="T224" s="9">
        <v>2.8320953000000002</v>
      </c>
      <c r="U224" s="9">
        <v>2.6679012000000002</v>
      </c>
      <c r="V224" s="9">
        <v>2.3236162999999999</v>
      </c>
      <c r="W224" s="9">
        <v>2.4465303999999999</v>
      </c>
      <c r="X224" s="9">
        <v>2.7095587999999999</v>
      </c>
      <c r="Y224" s="17">
        <v>2.5673370000000002</v>
      </c>
      <c r="Z224" s="35" t="e">
        <v>#NAME?</v>
      </c>
      <c r="AA224" s="22">
        <v>3.1802386999999999</v>
      </c>
      <c r="AB224" s="9">
        <v>2.8923418999999999</v>
      </c>
      <c r="AC224" s="9">
        <v>2.8532453000000002</v>
      </c>
      <c r="AD224" s="9">
        <v>2.6929238999999998</v>
      </c>
      <c r="AE224" s="9">
        <v>2.3454944000000002</v>
      </c>
      <c r="AF224" s="9">
        <v>2.4273734</v>
      </c>
      <c r="AG224" s="9">
        <v>2.4036719999999998</v>
      </c>
      <c r="AH224" s="17">
        <v>2.3636029000000001</v>
      </c>
      <c r="AI224" s="35" t="e">
        <v>#NAME?</v>
      </c>
      <c r="AJ224" s="22"/>
      <c r="AK224" s="9"/>
      <c r="AL224" s="9"/>
      <c r="AM224" s="9"/>
      <c r="AN224" s="9"/>
      <c r="AO224" s="9"/>
      <c r="AP224" s="9"/>
      <c r="AQ224" s="49"/>
      <c r="AR224" s="35"/>
      <c r="AS224" s="22"/>
      <c r="AT224" s="9"/>
      <c r="AU224" s="9"/>
      <c r="AV224" s="9"/>
      <c r="AW224" s="9"/>
      <c r="AX224" s="9"/>
      <c r="AY224" s="17"/>
      <c r="AZ224" s="33" t="e">
        <v>#NAME?</v>
      </c>
      <c r="BA224" s="22"/>
      <c r="BB224" s="9"/>
      <c r="BC224" s="9"/>
      <c r="BD224" s="9"/>
      <c r="BE224" s="9"/>
      <c r="BF224" s="49"/>
      <c r="BG224" s="33" t="e">
        <v>#NAME?</v>
      </c>
      <c r="BH224" s="210"/>
      <c r="BI224" s="210"/>
      <c r="BJ224" s="21"/>
      <c r="BK224" s="5"/>
      <c r="BL224" s="5"/>
      <c r="BM224" s="5"/>
      <c r="BN224" s="5"/>
      <c r="BO224" s="5"/>
      <c r="BP224" s="5"/>
      <c r="BQ224" s="5"/>
      <c r="BR224" s="298"/>
      <c r="BS224" s="5"/>
      <c r="BT224" s="5"/>
      <c r="BU224" s="5"/>
      <c r="BV224" s="5"/>
      <c r="BW224" s="5"/>
      <c r="BX224" s="5"/>
      <c r="BY224" s="5"/>
      <c r="BZ224" s="5"/>
      <c r="CA224" s="5"/>
      <c r="CB224" s="55"/>
      <c r="CC224" s="5"/>
      <c r="CD224" s="5"/>
      <c r="CE224" s="5"/>
      <c r="CF224" s="5"/>
      <c r="CG224" s="5"/>
      <c r="CH224" s="5"/>
      <c r="CI224" s="3"/>
    </row>
    <row r="225" spans="1:87" ht="12" customHeight="1">
      <c r="A225" s="217"/>
      <c r="B225" s="218"/>
      <c r="C225" s="11" t="s">
        <v>98</v>
      </c>
      <c r="D225" s="285"/>
      <c r="E225" s="288"/>
      <c r="F225" s="288"/>
      <c r="G225" s="288"/>
      <c r="H225" s="288">
        <v>3.3500141999999999</v>
      </c>
      <c r="I225" s="288">
        <v>3.0966963000000001</v>
      </c>
      <c r="J225" s="288">
        <v>2.911114</v>
      </c>
      <c r="K225" s="288">
        <v>2.7537042999999999</v>
      </c>
      <c r="L225" s="288">
        <v>2.6737867</v>
      </c>
      <c r="M225" s="288">
        <v>2.5820121</v>
      </c>
      <c r="N225" s="288">
        <v>2.6358199</v>
      </c>
      <c r="O225" s="288">
        <v>2.6929593999999999</v>
      </c>
      <c r="P225" s="288">
        <v>2.5945586999999999</v>
      </c>
      <c r="Q225" s="288">
        <v>2.6888266000000001</v>
      </c>
      <c r="R225" s="10">
        <v>2.9016679999999999</v>
      </c>
      <c r="S225" s="10">
        <v>2.8755641000000001</v>
      </c>
      <c r="T225" s="10">
        <v>2.6984366</v>
      </c>
      <c r="U225" s="10">
        <v>2.4869881</v>
      </c>
      <c r="V225" s="10">
        <v>2.2123214999999998</v>
      </c>
      <c r="W225" s="10">
        <v>2.0781459999999998</v>
      </c>
      <c r="X225" s="10">
        <v>1.9827113000000001</v>
      </c>
      <c r="Y225" s="18">
        <v>1.8574539999999999</v>
      </c>
      <c r="Z225" s="36" t="e">
        <v>#NAME?</v>
      </c>
      <c r="AA225" s="23">
        <v>2.8894362</v>
      </c>
      <c r="AB225" s="10">
        <v>2.8738511999999998</v>
      </c>
      <c r="AC225" s="10">
        <v>2.6999426</v>
      </c>
      <c r="AD225" s="10">
        <v>2.5428093999999999</v>
      </c>
      <c r="AE225" s="10">
        <v>2.2721779</v>
      </c>
      <c r="AF225" s="10">
        <v>2.1245826000000001</v>
      </c>
      <c r="AG225" s="10">
        <v>2.0084396</v>
      </c>
      <c r="AH225" s="18">
        <v>1.9217195</v>
      </c>
      <c r="AI225" s="36" t="e">
        <v>#NAME?</v>
      </c>
      <c r="AJ225" s="23"/>
      <c r="AK225" s="10"/>
      <c r="AL225" s="10"/>
      <c r="AM225" s="10"/>
      <c r="AN225" s="10"/>
      <c r="AO225" s="10"/>
      <c r="AP225" s="10"/>
      <c r="AQ225" s="50"/>
      <c r="AR225" s="36"/>
      <c r="AS225" s="23"/>
      <c r="AT225" s="10"/>
      <c r="AU225" s="10"/>
      <c r="AV225" s="10"/>
      <c r="AW225" s="10"/>
      <c r="AX225" s="10"/>
      <c r="AY225" s="18"/>
      <c r="AZ225" s="207" t="s">
        <v>86</v>
      </c>
      <c r="BA225" s="23"/>
      <c r="BB225" s="10"/>
      <c r="BC225" s="10"/>
      <c r="BD225" s="10"/>
      <c r="BE225" s="10"/>
      <c r="BF225" s="50"/>
      <c r="BG225" s="33" t="e">
        <v>#NAME?</v>
      </c>
      <c r="BH225" s="210"/>
      <c r="BI225" s="210"/>
      <c r="BJ225" s="21"/>
      <c r="BK225" s="5"/>
      <c r="BL225" s="5"/>
      <c r="BM225" s="5"/>
      <c r="BN225" s="5"/>
      <c r="BO225" s="5"/>
      <c r="BP225" s="5"/>
      <c r="BQ225" s="5"/>
      <c r="BR225" s="298"/>
      <c r="BS225" s="5"/>
      <c r="BT225" s="5"/>
      <c r="BU225" s="5"/>
      <c r="BV225" s="5"/>
      <c r="BW225" s="5"/>
      <c r="BX225" s="5"/>
      <c r="BY225" s="5"/>
      <c r="BZ225" s="5"/>
      <c r="CA225" s="5"/>
      <c r="CB225" s="55"/>
      <c r="CC225" s="5"/>
      <c r="CD225" s="5"/>
      <c r="CE225" s="5"/>
      <c r="CF225" s="5"/>
      <c r="CG225" s="5"/>
      <c r="CH225" s="5"/>
      <c r="CI225" s="3"/>
    </row>
    <row r="226" spans="1:87" ht="12" customHeight="1">
      <c r="A226" s="217"/>
      <c r="B226" s="218"/>
      <c r="C226" s="29" t="s">
        <v>68</v>
      </c>
      <c r="D226" s="245">
        <v>3.2581193000000002</v>
      </c>
      <c r="E226" s="246">
        <v>3.2942339</v>
      </c>
      <c r="F226" s="246">
        <v>3.2862581999999998</v>
      </c>
      <c r="G226" s="246">
        <v>3.134633</v>
      </c>
      <c r="H226" s="246">
        <v>2.7407004000000001</v>
      </c>
      <c r="I226" s="246">
        <v>2.3675633</v>
      </c>
      <c r="J226" s="246">
        <v>2.0695160000000001</v>
      </c>
      <c r="K226" s="246">
        <v>1.8662276</v>
      </c>
      <c r="L226" s="246">
        <v>1.7271194999999999</v>
      </c>
      <c r="M226" s="246">
        <v>1.7371327999999999</v>
      </c>
      <c r="N226" s="246">
        <v>1.8623320999999999</v>
      </c>
      <c r="O226" s="246">
        <v>1.9615502</v>
      </c>
      <c r="P226" s="246">
        <v>1.9872890999999999</v>
      </c>
      <c r="Q226" s="246">
        <v>1.9206805</v>
      </c>
      <c r="R226" s="5">
        <v>1.9975438000000001</v>
      </c>
      <c r="S226" s="5">
        <v>1.9965767000000001</v>
      </c>
      <c r="T226" s="5">
        <v>1.9714787</v>
      </c>
      <c r="U226" s="5">
        <v>1.9287143</v>
      </c>
      <c r="V226" s="5">
        <v>1.8252367</v>
      </c>
      <c r="W226" s="5">
        <v>1.7603632</v>
      </c>
      <c r="X226" s="5">
        <v>1.9531806</v>
      </c>
      <c r="Y226" s="16">
        <v>1.9091475</v>
      </c>
      <c r="Z226" s="38" t="e">
        <v>#NAME?</v>
      </c>
      <c r="AA226" s="21">
        <v>2.1120971000000002</v>
      </c>
      <c r="AB226" s="5">
        <v>2.0912765000000002</v>
      </c>
      <c r="AC226" s="5">
        <v>2.0758377000000001</v>
      </c>
      <c r="AD226" s="5">
        <v>2.0501109999999998</v>
      </c>
      <c r="AE226" s="5">
        <v>1.9894371</v>
      </c>
      <c r="AF226" s="5">
        <v>1.9589243999999999</v>
      </c>
      <c r="AG226" s="5">
        <v>1.9467505000000001</v>
      </c>
      <c r="AH226" s="16">
        <v>1.9270754999999999</v>
      </c>
      <c r="AI226" s="219" t="s">
        <v>86</v>
      </c>
      <c r="AJ226" s="21" t="s">
        <v>86</v>
      </c>
      <c r="AK226" s="5" t="s">
        <v>86</v>
      </c>
      <c r="AL226" s="5" t="s">
        <v>86</v>
      </c>
      <c r="AM226" s="5" t="s">
        <v>86</v>
      </c>
      <c r="AN226" s="5" t="s">
        <v>86</v>
      </c>
      <c r="AO226" s="5" t="s">
        <v>86</v>
      </c>
      <c r="AP226" s="5" t="s">
        <v>86</v>
      </c>
      <c r="AQ226" s="5" t="s">
        <v>86</v>
      </c>
      <c r="AR226" s="219" t="s">
        <v>86</v>
      </c>
      <c r="AS226" s="21" t="s">
        <v>86</v>
      </c>
      <c r="AT226" s="5" t="s">
        <v>86</v>
      </c>
      <c r="AU226" s="5" t="s">
        <v>86</v>
      </c>
      <c r="AV226" s="5" t="s">
        <v>86</v>
      </c>
      <c r="AW226" s="5" t="s">
        <v>86</v>
      </c>
      <c r="AX226" s="5" t="s">
        <v>86</v>
      </c>
      <c r="AY226" s="16" t="s">
        <v>86</v>
      </c>
      <c r="AZ226" s="207" t="s">
        <v>86</v>
      </c>
      <c r="BA226" s="21" t="s">
        <v>86</v>
      </c>
      <c r="BB226" s="5" t="s">
        <v>86</v>
      </c>
      <c r="BC226" s="5" t="s">
        <v>86</v>
      </c>
      <c r="BD226" s="5" t="s">
        <v>86</v>
      </c>
      <c r="BE226" s="5" t="s">
        <v>86</v>
      </c>
      <c r="BF226" s="48" t="s">
        <v>86</v>
      </c>
      <c r="BG226" s="33" t="e">
        <v>#NAME?</v>
      </c>
      <c r="BH226" s="210"/>
      <c r="BI226" s="210"/>
      <c r="BJ226" s="21"/>
      <c r="BK226" s="5"/>
      <c r="BL226" s="5"/>
      <c r="BM226" s="5"/>
      <c r="BN226" s="5"/>
      <c r="BO226" s="5"/>
      <c r="BP226" s="5"/>
      <c r="BQ226" s="5"/>
      <c r="BR226" s="298"/>
      <c r="BS226" s="5"/>
      <c r="BT226" s="5"/>
      <c r="BU226" s="5"/>
      <c r="BV226" s="5"/>
      <c r="BW226" s="5"/>
      <c r="BX226" s="5"/>
      <c r="BY226" s="5"/>
      <c r="BZ226" s="5"/>
      <c r="CA226" s="5"/>
      <c r="CB226" s="55"/>
      <c r="CC226" s="5"/>
      <c r="CD226" s="5"/>
      <c r="CE226" s="5"/>
      <c r="CF226" s="5"/>
      <c r="CG226" s="5"/>
      <c r="CH226" s="5"/>
      <c r="CI226" s="3"/>
    </row>
    <row r="227" spans="1:87" ht="12" customHeight="1" thickBot="1">
      <c r="A227" s="217"/>
      <c r="B227" s="218"/>
      <c r="C227" s="24" t="s">
        <v>69</v>
      </c>
      <c r="D227" s="251">
        <v>4.9350525999999997</v>
      </c>
      <c r="E227" s="252">
        <v>4.5762992999999996</v>
      </c>
      <c r="F227" s="252">
        <v>4.1260481000000002</v>
      </c>
      <c r="G227" s="252">
        <v>3.8357576</v>
      </c>
      <c r="H227" s="252">
        <v>3.6232654000000002</v>
      </c>
      <c r="I227" s="252">
        <v>3.4181461999999998</v>
      </c>
      <c r="J227" s="252">
        <v>3.4406943000000001</v>
      </c>
      <c r="K227" s="252">
        <v>3.3052733999999999</v>
      </c>
      <c r="L227" s="252">
        <v>3.4014373</v>
      </c>
      <c r="M227" s="252">
        <v>3.4706443</v>
      </c>
      <c r="N227" s="252">
        <v>3.5766355999999999</v>
      </c>
      <c r="O227" s="252">
        <v>3.4217928</v>
      </c>
      <c r="P227" s="252">
        <v>3.6780292000000001</v>
      </c>
      <c r="Q227" s="252">
        <v>3.7403772000000002</v>
      </c>
      <c r="R227" s="26">
        <v>3.8837986999999998</v>
      </c>
      <c r="S227" s="26">
        <v>3.7769710000000001</v>
      </c>
      <c r="T227" s="26">
        <v>3.6120480000000001</v>
      </c>
      <c r="U227" s="26">
        <v>3.4807834</v>
      </c>
      <c r="V227" s="26">
        <v>3.3455054</v>
      </c>
      <c r="W227" s="26">
        <v>3.5334317999999998</v>
      </c>
      <c r="X227" s="26">
        <v>3.5503988999999998</v>
      </c>
      <c r="Y227" s="27">
        <v>3.8041103999999999</v>
      </c>
      <c r="Z227" s="39" t="e">
        <v>#NAME?</v>
      </c>
      <c r="AA227" s="25">
        <v>3.8837986999999998</v>
      </c>
      <c r="AB227" s="26">
        <v>3.7769710000000001</v>
      </c>
      <c r="AC227" s="26">
        <v>3.6083694999999998</v>
      </c>
      <c r="AD227" s="26">
        <v>3.4916835000000002</v>
      </c>
      <c r="AE227" s="26">
        <v>3.3695257999999999</v>
      </c>
      <c r="AF227" s="26">
        <v>3.5571742</v>
      </c>
      <c r="AG227" s="26">
        <v>3.7443065</v>
      </c>
      <c r="AH227" s="27">
        <v>3.9666779999999999</v>
      </c>
      <c r="AI227" s="39" t="s">
        <v>86</v>
      </c>
      <c r="AJ227" s="25" t="s">
        <v>86</v>
      </c>
      <c r="AK227" s="26" t="s">
        <v>86</v>
      </c>
      <c r="AL227" s="26" t="s">
        <v>86</v>
      </c>
      <c r="AM227" s="26" t="s">
        <v>86</v>
      </c>
      <c r="AN227" s="26" t="s">
        <v>86</v>
      </c>
      <c r="AO227" s="26" t="s">
        <v>86</v>
      </c>
      <c r="AP227" s="26" t="s">
        <v>86</v>
      </c>
      <c r="AQ227" s="26" t="s">
        <v>86</v>
      </c>
      <c r="AR227" s="39" t="s">
        <v>86</v>
      </c>
      <c r="AS227" s="25" t="s">
        <v>86</v>
      </c>
      <c r="AT227" s="26" t="s">
        <v>86</v>
      </c>
      <c r="AU227" s="26" t="s">
        <v>86</v>
      </c>
      <c r="AV227" s="26" t="s">
        <v>86</v>
      </c>
      <c r="AW227" s="26" t="s">
        <v>86</v>
      </c>
      <c r="AX227" s="26" t="s">
        <v>86</v>
      </c>
      <c r="AY227" s="27" t="s">
        <v>86</v>
      </c>
      <c r="AZ227" s="207" t="s">
        <v>86</v>
      </c>
      <c r="BA227" s="25" t="s">
        <v>86</v>
      </c>
      <c r="BB227" s="26" t="s">
        <v>86</v>
      </c>
      <c r="BC227" s="26" t="s">
        <v>86</v>
      </c>
      <c r="BD227" s="26" t="s">
        <v>86</v>
      </c>
      <c r="BE227" s="26" t="s">
        <v>86</v>
      </c>
      <c r="BF227" s="51" t="s">
        <v>86</v>
      </c>
      <c r="BG227" s="33" t="e">
        <v>#NAME?</v>
      </c>
      <c r="BH227" s="210"/>
      <c r="BI227" s="210"/>
      <c r="BJ227" s="21"/>
      <c r="BK227" s="5"/>
      <c r="BL227" s="5"/>
      <c r="BM227" s="5"/>
      <c r="BN227" s="5"/>
      <c r="BO227" s="5"/>
      <c r="BP227" s="5"/>
      <c r="BQ227" s="5"/>
      <c r="BR227" s="298"/>
      <c r="BS227" s="5"/>
      <c r="BT227" s="5"/>
      <c r="BU227" s="5"/>
      <c r="BV227" s="5"/>
      <c r="BW227" s="5"/>
      <c r="BX227" s="5"/>
      <c r="BY227" s="5"/>
      <c r="BZ227" s="5"/>
      <c r="CA227" s="5"/>
      <c r="CB227" s="55"/>
      <c r="CC227" s="5"/>
      <c r="CD227" s="5"/>
      <c r="CE227" s="5"/>
      <c r="CF227" s="5"/>
      <c r="CG227" s="5"/>
      <c r="CH227" s="5"/>
      <c r="CI227" s="3"/>
    </row>
    <row r="228" spans="1:87" ht="32.25" customHeight="1" thickTop="1">
      <c r="C228" s="672" t="str">
        <f>C191</f>
        <v>Sources: European Commission's Winter 2017 and Autumn 2016 economic forecast, ECB March 2017 MPE, ECB December 2016 BMPE, Spring 2016 update of stability and convergence programmes, OECD Economic Outlook November 2016, IMF World Economic Outlook October 2016, October 2016 EDP Notifications and ECB calculations.</v>
      </c>
      <c r="D228" s="673"/>
      <c r="E228" s="673"/>
      <c r="F228" s="673"/>
      <c r="G228" s="673"/>
      <c r="H228" s="673"/>
      <c r="I228" s="673"/>
      <c r="J228" s="673"/>
      <c r="K228" s="673"/>
      <c r="L228" s="673"/>
      <c r="M228" s="673"/>
      <c r="N228" s="673"/>
      <c r="O228" s="673"/>
      <c r="P228" s="673"/>
      <c r="Q228" s="673"/>
      <c r="R228" s="673"/>
      <c r="S228" s="672"/>
      <c r="T228" s="672"/>
      <c r="U228" s="672"/>
      <c r="V228" s="672"/>
      <c r="W228" s="672"/>
      <c r="X228" s="672"/>
      <c r="Y228" s="672"/>
      <c r="Z228" s="672"/>
      <c r="AA228" s="672"/>
      <c r="AB228" s="672"/>
      <c r="AC228" s="672"/>
      <c r="AD228" s="672"/>
      <c r="AE228" s="672"/>
      <c r="AF228" s="672"/>
      <c r="AG228" s="672"/>
      <c r="AH228" s="672"/>
      <c r="AI228" s="672"/>
      <c r="AJ228" s="672"/>
      <c r="AK228" s="672"/>
      <c r="AL228" s="672"/>
      <c r="AM228" s="672"/>
      <c r="AN228" s="672"/>
      <c r="AO228" s="672"/>
      <c r="AP228" s="672"/>
      <c r="AQ228" s="672"/>
      <c r="AR228" s="672"/>
      <c r="AS228" s="672"/>
      <c r="AT228" s="672"/>
      <c r="AU228" s="672"/>
      <c r="AV228" s="672"/>
      <c r="AW228" s="672"/>
      <c r="AX228" s="672"/>
      <c r="AY228" s="672"/>
      <c r="AZ228" s="672"/>
      <c r="BA228" s="672"/>
      <c r="BB228" s="672"/>
      <c r="BC228" s="672"/>
      <c r="BD228" s="672"/>
      <c r="BE228" s="672"/>
      <c r="BF228" s="672"/>
      <c r="BG228" s="672"/>
      <c r="BH228" s="673"/>
      <c r="BI228" s="673"/>
      <c r="BJ228" s="673"/>
      <c r="BK228" s="673"/>
      <c r="BL228" s="673"/>
      <c r="BM228" s="673"/>
      <c r="BN228" s="673"/>
      <c r="BO228" s="673"/>
      <c r="BP228" s="673"/>
      <c r="BQ228" s="673"/>
      <c r="BR228" s="673"/>
      <c r="BS228" s="673"/>
      <c r="BT228" s="673"/>
      <c r="BU228" s="673"/>
      <c r="BV228" s="673"/>
      <c r="BW228" s="673"/>
      <c r="BX228" s="223"/>
      <c r="BY228" s="223"/>
      <c r="BZ228" s="223"/>
      <c r="CA228" s="223"/>
      <c r="CB228" s="65"/>
      <c r="CC228" s="65"/>
      <c r="CD228" s="65"/>
      <c r="CE228" s="65"/>
      <c r="CF228" s="65"/>
      <c r="CG228" s="65"/>
      <c r="CH228" s="65"/>
      <c r="CI228" s="2"/>
    </row>
    <row r="229" spans="1:87" s="3" customFormat="1" ht="12" customHeight="1">
      <c r="A229" s="197"/>
      <c r="B229" s="197"/>
      <c r="BR229" s="42"/>
    </row>
    <row r="230" spans="1:87" ht="23.25" customHeight="1" thickBot="1">
      <c r="C230" s="4" t="s">
        <v>101</v>
      </c>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41"/>
      <c r="BS230" s="2"/>
      <c r="BT230" s="2"/>
      <c r="BU230" s="2"/>
      <c r="BV230" s="2"/>
      <c r="BW230" s="2"/>
      <c r="BX230" s="2"/>
      <c r="BY230" s="2"/>
      <c r="BZ230" s="2"/>
      <c r="CA230" s="2"/>
      <c r="CB230" s="3"/>
      <c r="CC230" s="3"/>
      <c r="CD230" s="3"/>
      <c r="CE230" s="3"/>
      <c r="CF230" s="3"/>
      <c r="CG230" s="3"/>
      <c r="CH230" s="3"/>
      <c r="CI230" s="2"/>
    </row>
    <row r="231" spans="1:87" ht="31.5" customHeight="1" thickTop="1">
      <c r="A231" s="197"/>
      <c r="B231" s="197"/>
      <c r="C231" s="56"/>
      <c r="D231" s="666" t="str">
        <f>D194</f>
        <v>European Commission's 
Spring 2018 economic forecast</v>
      </c>
      <c r="E231" s="667"/>
      <c r="F231" s="667"/>
      <c r="G231" s="667"/>
      <c r="H231" s="667"/>
      <c r="I231" s="667"/>
      <c r="J231" s="667"/>
      <c r="K231" s="667"/>
      <c r="L231" s="667"/>
      <c r="M231" s="667"/>
      <c r="N231" s="667"/>
      <c r="O231" s="667"/>
      <c r="P231" s="667"/>
      <c r="Q231" s="667"/>
      <c r="R231" s="667"/>
      <c r="S231" s="667"/>
      <c r="T231" s="667"/>
      <c r="U231" s="667"/>
      <c r="V231" s="667"/>
      <c r="W231" s="667"/>
      <c r="X231" s="667"/>
      <c r="Y231" s="668"/>
      <c r="Z231" s="30"/>
      <c r="AA231" s="674" t="str">
        <f>AA194</f>
        <v>European Commission's 
Autumn 2016 economic forecast</v>
      </c>
      <c r="AB231" s="675"/>
      <c r="AC231" s="675"/>
      <c r="AD231" s="675"/>
      <c r="AE231" s="675"/>
      <c r="AF231" s="675"/>
      <c r="AG231" s="675"/>
      <c r="AH231" s="676"/>
      <c r="AI231" s="30"/>
      <c r="AJ231" s="666" t="str">
        <f>AJ194</f>
        <v>ESCB June 2017 BMPE</v>
      </c>
      <c r="AK231" s="667"/>
      <c r="AL231" s="667"/>
      <c r="AM231" s="667"/>
      <c r="AN231" s="667"/>
      <c r="AO231" s="667"/>
      <c r="AP231" s="667"/>
      <c r="AQ231" s="668"/>
      <c r="AR231" s="30"/>
      <c r="AS231" s="674" t="str">
        <f>AS194</f>
        <v>ESCB December 2017 BMPE</v>
      </c>
      <c r="AT231" s="675"/>
      <c r="AU231" s="675"/>
      <c r="AV231" s="675"/>
      <c r="AW231" s="675"/>
      <c r="AX231" s="675"/>
      <c r="AY231" s="677"/>
      <c r="AZ231" s="31"/>
      <c r="BA231" s="669" t="str">
        <f>BA194</f>
        <v>2017 Stability program
 (Spring 2017)</v>
      </c>
      <c r="BB231" s="670"/>
      <c r="BC231" s="670"/>
      <c r="BD231" s="670"/>
      <c r="BE231" s="670"/>
      <c r="BF231" s="671"/>
      <c r="BG231" s="7"/>
      <c r="BH231" s="299"/>
      <c r="BI231" s="299"/>
      <c r="BJ231" s="692"/>
      <c r="BK231" s="683"/>
      <c r="BL231" s="683"/>
      <c r="BM231" s="683"/>
      <c r="BN231" s="683"/>
      <c r="BO231" s="683"/>
      <c r="BP231" s="683"/>
      <c r="BQ231" s="683"/>
      <c r="BR231" s="299"/>
      <c r="BS231" s="683"/>
      <c r="BT231" s="683"/>
      <c r="BU231" s="683"/>
      <c r="BV231" s="683"/>
      <c r="BW231" s="683"/>
      <c r="BX231" s="683"/>
      <c r="BY231" s="683"/>
      <c r="BZ231" s="683"/>
      <c r="CA231" s="683"/>
      <c r="CB231" s="55"/>
      <c r="CC231" s="5"/>
      <c r="CD231" s="5"/>
      <c r="CE231" s="5"/>
      <c r="CF231" s="5"/>
      <c r="CG231" s="5"/>
      <c r="CH231" s="5"/>
      <c r="CI231" s="3"/>
    </row>
    <row r="232" spans="1:87" ht="12" customHeight="1">
      <c r="A232" s="216"/>
      <c r="B232" s="216"/>
      <c r="C232" s="57"/>
      <c r="D232" s="318">
        <v>1997</v>
      </c>
      <c r="E232" s="254">
        <v>1998</v>
      </c>
      <c r="F232" s="254">
        <v>1999</v>
      </c>
      <c r="G232" s="254">
        <v>2000</v>
      </c>
      <c r="H232" s="254">
        <v>2001</v>
      </c>
      <c r="I232" s="254">
        <v>2002</v>
      </c>
      <c r="J232" s="254">
        <v>2003</v>
      </c>
      <c r="K232" s="254">
        <v>2004</v>
      </c>
      <c r="L232" s="254">
        <v>2005</v>
      </c>
      <c r="M232" s="254">
        <v>2006</v>
      </c>
      <c r="N232" s="254">
        <v>2007</v>
      </c>
      <c r="O232" s="254">
        <v>2008</v>
      </c>
      <c r="P232" s="254">
        <v>2009</v>
      </c>
      <c r="Q232" s="254">
        <v>2010</v>
      </c>
      <c r="R232" s="199">
        <f>R$8</f>
        <v>2011</v>
      </c>
      <c r="S232" s="199">
        <f t="shared" ref="S232:AY232" si="24">S$8</f>
        <v>2012</v>
      </c>
      <c r="T232" s="199">
        <f t="shared" si="24"/>
        <v>2013</v>
      </c>
      <c r="U232" s="199">
        <f t="shared" si="24"/>
        <v>2014</v>
      </c>
      <c r="V232" s="199">
        <f t="shared" si="24"/>
        <v>2015</v>
      </c>
      <c r="W232" s="199">
        <f t="shared" si="24"/>
        <v>2016</v>
      </c>
      <c r="X232" s="199">
        <f t="shared" si="24"/>
        <v>2017</v>
      </c>
      <c r="Y232" s="200">
        <f t="shared" si="24"/>
        <v>2018</v>
      </c>
      <c r="Z232" s="6"/>
      <c r="AA232" s="6">
        <f t="shared" si="24"/>
        <v>2011</v>
      </c>
      <c r="AB232" s="6">
        <f t="shared" si="24"/>
        <v>2012</v>
      </c>
      <c r="AC232" s="6">
        <f t="shared" si="24"/>
        <v>2013</v>
      </c>
      <c r="AD232" s="6">
        <f t="shared" si="24"/>
        <v>2014</v>
      </c>
      <c r="AE232" s="6">
        <f t="shared" si="24"/>
        <v>2015</v>
      </c>
      <c r="AF232" s="6">
        <f t="shared" si="24"/>
        <v>2016</v>
      </c>
      <c r="AG232" s="6"/>
      <c r="AH232" s="6">
        <f t="shared" si="24"/>
        <v>2018</v>
      </c>
      <c r="AI232" s="6"/>
      <c r="AJ232" s="6">
        <f t="shared" si="24"/>
        <v>2012</v>
      </c>
      <c r="AK232" s="6">
        <f t="shared" si="24"/>
        <v>2013</v>
      </c>
      <c r="AL232" s="6">
        <f t="shared" si="24"/>
        <v>2014</v>
      </c>
      <c r="AM232" s="6">
        <f t="shared" si="24"/>
        <v>2015</v>
      </c>
      <c r="AN232" s="6">
        <f t="shared" si="24"/>
        <v>2016</v>
      </c>
      <c r="AO232" s="6">
        <f t="shared" si="24"/>
        <v>2017</v>
      </c>
      <c r="AP232" s="6">
        <f t="shared" si="24"/>
        <v>2018</v>
      </c>
      <c r="AQ232" s="6">
        <f t="shared" si="24"/>
        <v>2019</v>
      </c>
      <c r="AR232" s="6"/>
      <c r="AS232" s="6">
        <f t="shared" si="24"/>
        <v>2012</v>
      </c>
      <c r="AT232" s="6">
        <f t="shared" si="24"/>
        <v>2013</v>
      </c>
      <c r="AU232" s="6">
        <f t="shared" si="24"/>
        <v>2014</v>
      </c>
      <c r="AV232" s="6">
        <f t="shared" si="24"/>
        <v>2015</v>
      </c>
      <c r="AW232" s="6">
        <f t="shared" si="24"/>
        <v>2016</v>
      </c>
      <c r="AX232" s="6">
        <f t="shared" si="24"/>
        <v>2017</v>
      </c>
      <c r="AY232" s="6">
        <f t="shared" si="24"/>
        <v>2018</v>
      </c>
      <c r="AZ232" s="43"/>
      <c r="BA232" s="19">
        <f>BA195</f>
        <v>2016</v>
      </c>
      <c r="BB232" s="6">
        <f>BB195</f>
        <v>2017</v>
      </c>
      <c r="BC232" s="6">
        <f>BC195</f>
        <v>2018</v>
      </c>
      <c r="BD232" s="6">
        <f>BD195</f>
        <v>2019</v>
      </c>
      <c r="BE232" s="6">
        <f>BE195</f>
        <v>2020</v>
      </c>
      <c r="BF232" s="32">
        <f>BF195</f>
        <v>2021</v>
      </c>
      <c r="BG232" s="6"/>
      <c r="BH232" s="300"/>
      <c r="BI232" s="300"/>
      <c r="BJ232" s="302"/>
      <c r="BK232" s="300"/>
      <c r="BL232" s="300"/>
      <c r="BM232" s="300"/>
      <c r="BN232" s="300"/>
      <c r="BO232" s="300"/>
      <c r="BP232" s="300"/>
      <c r="BQ232" s="300"/>
      <c r="BR232" s="301"/>
      <c r="BS232" s="300"/>
      <c r="BT232" s="300"/>
      <c r="BU232" s="300"/>
      <c r="BV232" s="300"/>
      <c r="BW232" s="300"/>
      <c r="BX232" s="300"/>
      <c r="BY232" s="300"/>
      <c r="BZ232" s="300"/>
      <c r="CA232" s="300"/>
      <c r="CB232" s="55"/>
      <c r="CC232" s="5"/>
      <c r="CD232" s="5"/>
      <c r="CE232" s="5"/>
      <c r="CF232" s="5"/>
      <c r="CG232" s="5"/>
      <c r="CH232" s="5"/>
      <c r="CI232" s="3"/>
    </row>
    <row r="233" spans="1:87" ht="12" customHeight="1">
      <c r="A233" s="217"/>
      <c r="B233" s="218"/>
      <c r="C233" s="12" t="s">
        <v>8</v>
      </c>
      <c r="D233" s="245">
        <v>-2.1867412000000002</v>
      </c>
      <c r="E233" s="246">
        <v>-0.80089120000000003</v>
      </c>
      <c r="F233" s="246">
        <v>-0.8988294</v>
      </c>
      <c r="G233" s="246">
        <v>-0.93492039999999998</v>
      </c>
      <c r="H233" s="246">
        <v>-2.5687100000000001E-2</v>
      </c>
      <c r="I233" s="246">
        <v>2.8972500000000002E-2</v>
      </c>
      <c r="J233" s="246">
        <v>-1.1143786</v>
      </c>
      <c r="K233" s="246">
        <v>-0.48707319999999998</v>
      </c>
      <c r="L233" s="246">
        <v>-3.1653568999999999</v>
      </c>
      <c r="M233" s="246">
        <v>-0.56019419999999998</v>
      </c>
      <c r="N233" s="246">
        <v>-1.6250024000000001</v>
      </c>
      <c r="O233" s="246">
        <v>-2.2061283</v>
      </c>
      <c r="P233" s="246">
        <v>-4.3766495000000001</v>
      </c>
      <c r="Q233" s="246">
        <v>-3.8463273999999998</v>
      </c>
      <c r="R233" s="5">
        <v>-4.2269436999999996</v>
      </c>
      <c r="S233" s="5">
        <v>-3.8822722999999999</v>
      </c>
      <c r="T233" s="5">
        <v>-2.4171493000000002</v>
      </c>
      <c r="U233" s="5">
        <v>-2.5792470999999999</v>
      </c>
      <c r="V233" s="5">
        <v>-2.1070894</v>
      </c>
      <c r="W233" s="5">
        <v>-2.1757070000000001</v>
      </c>
      <c r="X233" s="5">
        <v>-0.88794980000000001</v>
      </c>
      <c r="Y233" s="16">
        <v>-1.1669541000000001</v>
      </c>
      <c r="Z233" s="33" t="e">
        <v>#NAME?</v>
      </c>
      <c r="AA233" s="20">
        <v>-4.2154958999999996</v>
      </c>
      <c r="AB233" s="8">
        <v>-3.7940293999999999</v>
      </c>
      <c r="AC233" s="8">
        <v>-2.0943939</v>
      </c>
      <c r="AD233" s="8">
        <v>-2.5784562000000002</v>
      </c>
      <c r="AE233" s="8">
        <v>-2.3187902</v>
      </c>
      <c r="AF233" s="8">
        <v>-2.7866230999999999</v>
      </c>
      <c r="AG233" s="8">
        <v>-1.9799129</v>
      </c>
      <c r="AH233" s="15">
        <v>-2.1790763000000002</v>
      </c>
      <c r="AI233" s="33" t="e">
        <v>#NAME?</v>
      </c>
      <c r="AJ233" s="20"/>
      <c r="AK233" s="8"/>
      <c r="AL233" s="8"/>
      <c r="AM233" s="8"/>
      <c r="AN233" s="8"/>
      <c r="AO233" s="8"/>
      <c r="AP233" s="8"/>
      <c r="AQ233" s="47"/>
      <c r="AR233" s="33" t="e">
        <v>#NAME?</v>
      </c>
      <c r="AS233" s="20"/>
      <c r="AT233" s="8"/>
      <c r="AU233" s="8"/>
      <c r="AV233" s="8"/>
      <c r="AW233" s="8"/>
      <c r="AX233" s="8"/>
      <c r="AY233" s="15"/>
      <c r="AZ233" s="33" t="e">
        <v>#NAME?</v>
      </c>
      <c r="BA233" s="20"/>
      <c r="BB233" s="8"/>
      <c r="BC233" s="8"/>
      <c r="BD233" s="8"/>
      <c r="BE233" s="8"/>
      <c r="BF233" s="47"/>
      <c r="BG233" s="64" t="e">
        <v>#NAME?</v>
      </c>
      <c r="BH233" s="298"/>
      <c r="BI233" s="298"/>
      <c r="BJ233" s="21"/>
      <c r="BK233" s="5"/>
      <c r="BL233" s="5"/>
      <c r="BM233" s="5"/>
      <c r="BN233" s="5"/>
      <c r="BO233" s="5"/>
      <c r="BP233" s="5"/>
      <c r="BQ233" s="5"/>
      <c r="BR233" s="298"/>
      <c r="BS233" s="5"/>
      <c r="BT233" s="5"/>
      <c r="BU233" s="5"/>
      <c r="BV233" s="5"/>
      <c r="BW233" s="5"/>
      <c r="BX233" s="5"/>
      <c r="BY233" s="5"/>
      <c r="BZ233" s="5"/>
      <c r="CA233" s="5"/>
      <c r="CB233" s="55"/>
      <c r="CC233" s="5"/>
      <c r="CD233" s="5"/>
      <c r="CE233" s="5"/>
      <c r="CF233" s="5"/>
      <c r="CG233" s="5"/>
      <c r="CH233" s="5"/>
      <c r="CI233" s="3"/>
    </row>
    <row r="234" spans="1:87" ht="12" customHeight="1">
      <c r="A234" s="217"/>
      <c r="B234" s="218"/>
      <c r="C234" s="13" t="s">
        <v>70</v>
      </c>
      <c r="D234" s="245">
        <v>-2.6740936</v>
      </c>
      <c r="E234" s="246">
        <v>-2.4717878</v>
      </c>
      <c r="F234" s="246">
        <v>-1.7884316</v>
      </c>
      <c r="G234" s="246">
        <v>0.16296169999999999</v>
      </c>
      <c r="H234" s="246">
        <v>-4.0021589999999998</v>
      </c>
      <c r="I234" s="246">
        <v>-4.1124853999999997</v>
      </c>
      <c r="J234" s="246">
        <v>-3.2945001999999999</v>
      </c>
      <c r="K234" s="246">
        <v>-2.7954248000000002</v>
      </c>
      <c r="L234" s="246">
        <v>-2.2664401999999999</v>
      </c>
      <c r="M234" s="246">
        <v>-1.7498560999999999</v>
      </c>
      <c r="N234" s="246">
        <v>-0.82833299999999999</v>
      </c>
      <c r="O234" s="246">
        <v>-1.0658095999999999</v>
      </c>
      <c r="P234" s="246">
        <v>-0.62681739999999997</v>
      </c>
      <c r="Q234" s="246">
        <v>-3.1286887000000001</v>
      </c>
      <c r="R234" s="5">
        <v>-1.3152059</v>
      </c>
      <c r="S234" s="5">
        <v>-0.1865716</v>
      </c>
      <c r="T234" s="5">
        <v>0.28674119999999997</v>
      </c>
      <c r="U234" s="5">
        <v>0.79267540000000003</v>
      </c>
      <c r="V234" s="5">
        <v>1.1316229</v>
      </c>
      <c r="W234" s="5">
        <v>1.1300901999999999</v>
      </c>
      <c r="X234" s="5">
        <v>1.2501549999999999</v>
      </c>
      <c r="Y234" s="16">
        <v>0.9965193</v>
      </c>
      <c r="Z234" s="34" t="e">
        <v>#NAME?</v>
      </c>
      <c r="AA234" s="21">
        <v>-1.4165300000000001</v>
      </c>
      <c r="AB234" s="5">
        <v>-0.3145559</v>
      </c>
      <c r="AC234" s="5">
        <v>5.4284600000000002E-2</v>
      </c>
      <c r="AD234" s="5">
        <v>0.46952159999999998</v>
      </c>
      <c r="AE234" s="5">
        <v>0.82500580000000001</v>
      </c>
      <c r="AF234" s="5">
        <v>0.61837779999999998</v>
      </c>
      <c r="AG234" s="5">
        <v>0.56443319999999997</v>
      </c>
      <c r="AH234" s="16">
        <v>0.47016340000000001</v>
      </c>
      <c r="AI234" s="34" t="e">
        <v>#NAME?</v>
      </c>
      <c r="AJ234" s="21"/>
      <c r="AK234" s="5"/>
      <c r="AL234" s="5"/>
      <c r="AM234" s="5"/>
      <c r="AN234" s="5"/>
      <c r="AO234" s="5"/>
      <c r="AP234" s="5"/>
      <c r="AQ234" s="48"/>
      <c r="AR234" s="34" t="e">
        <v>#NAME?</v>
      </c>
      <c r="AS234" s="21"/>
      <c r="AT234" s="5"/>
      <c r="AU234" s="5"/>
      <c r="AV234" s="5"/>
      <c r="AW234" s="5"/>
      <c r="AX234" s="5"/>
      <c r="AY234" s="16"/>
      <c r="AZ234" s="33" t="e">
        <v>#NAME?</v>
      </c>
      <c r="BA234" s="21"/>
      <c r="BB234" s="5"/>
      <c r="BC234" s="5"/>
      <c r="BD234" s="5"/>
      <c r="BE234" s="5"/>
      <c r="BF234" s="48"/>
      <c r="BG234" s="64" t="e">
        <v>#NAME?</v>
      </c>
      <c r="BH234" s="298"/>
      <c r="BI234" s="298"/>
      <c r="BJ234" s="21"/>
      <c r="BK234" s="5"/>
      <c r="BL234" s="5"/>
      <c r="BM234" s="5"/>
      <c r="BN234" s="5"/>
      <c r="BO234" s="5"/>
      <c r="BP234" s="5"/>
      <c r="BQ234" s="5"/>
      <c r="BR234" s="298"/>
      <c r="BS234" s="5"/>
      <c r="BT234" s="5"/>
      <c r="BU234" s="5"/>
      <c r="BV234" s="5"/>
      <c r="BW234" s="5"/>
      <c r="BX234" s="5"/>
      <c r="BY234" s="5"/>
      <c r="BZ234" s="5"/>
      <c r="CA234" s="5"/>
      <c r="CB234" s="55"/>
      <c r="CC234" s="5"/>
      <c r="CD234" s="5"/>
      <c r="CE234" s="5"/>
      <c r="CF234" s="5"/>
      <c r="CG234" s="5"/>
      <c r="CH234" s="5"/>
      <c r="CI234" s="3"/>
    </row>
    <row r="235" spans="1:87" ht="12" customHeight="1">
      <c r="A235" s="217"/>
      <c r="B235" s="218"/>
      <c r="C235" s="13" t="s">
        <v>90</v>
      </c>
      <c r="D235" s="245">
        <v>2.9596148000000002</v>
      </c>
      <c r="E235" s="246">
        <v>-2.3233699999999999E-2</v>
      </c>
      <c r="F235" s="246">
        <v>-0.65643399999999996</v>
      </c>
      <c r="G235" s="246">
        <v>0.27953549999999999</v>
      </c>
      <c r="H235" s="246">
        <v>-0.20735339999999999</v>
      </c>
      <c r="I235" s="246">
        <v>-0.34023979999999998</v>
      </c>
      <c r="J235" s="246">
        <v>0.45935860000000001</v>
      </c>
      <c r="K235" s="246">
        <v>0.94511420000000002</v>
      </c>
      <c r="L235" s="246">
        <v>-1.6524071</v>
      </c>
      <c r="M235" s="246">
        <v>-1.8399563999999999</v>
      </c>
      <c r="N235" s="246">
        <v>-3.4912496000000002</v>
      </c>
      <c r="O235" s="246">
        <v>-5.0517083999999999</v>
      </c>
      <c r="P235" s="246">
        <v>1.9333648999999999</v>
      </c>
      <c r="Q235" s="246">
        <v>3.2036875999999999</v>
      </c>
      <c r="R235" s="5">
        <v>1.5950854000000001</v>
      </c>
      <c r="S235" s="5">
        <v>-0.96085810000000005</v>
      </c>
      <c r="T235" s="5">
        <v>-0.76856480000000005</v>
      </c>
      <c r="U235" s="5">
        <v>-0.15115980000000001</v>
      </c>
      <c r="V235" s="5">
        <v>-0.30310799999999999</v>
      </c>
      <c r="W235" s="5">
        <v>-0.47501310000000002</v>
      </c>
      <c r="X235" s="5">
        <v>-1.2070050000000001</v>
      </c>
      <c r="Y235" s="16">
        <v>-1.2908625</v>
      </c>
      <c r="Z235" s="34" t="e">
        <v>#NAME?</v>
      </c>
      <c r="AA235" s="21">
        <v>1.4729384000000001</v>
      </c>
      <c r="AB235" s="5">
        <v>-1.1108597</v>
      </c>
      <c r="AC235" s="5">
        <v>-0.79478939999999998</v>
      </c>
      <c r="AD235" s="5">
        <v>-0.25800469999999998</v>
      </c>
      <c r="AE235" s="5">
        <v>-0.38961279999999998</v>
      </c>
      <c r="AF235" s="5">
        <v>0.50683</v>
      </c>
      <c r="AG235" s="5">
        <v>-0.20191100000000001</v>
      </c>
      <c r="AH235" s="16">
        <v>-4.9875700000000002E-2</v>
      </c>
      <c r="AI235" s="34" t="e">
        <v>#NAME?</v>
      </c>
      <c r="AJ235" s="21"/>
      <c r="AK235" s="5"/>
      <c r="AL235" s="5"/>
      <c r="AM235" s="5"/>
      <c r="AN235" s="5"/>
      <c r="AO235" s="5"/>
      <c r="AP235" s="5"/>
      <c r="AQ235" s="48"/>
      <c r="AR235" s="34" t="e">
        <v>#NAME?</v>
      </c>
      <c r="AS235" s="21"/>
      <c r="AT235" s="5"/>
      <c r="AU235" s="5"/>
      <c r="AV235" s="5"/>
      <c r="AW235" s="5"/>
      <c r="AX235" s="5"/>
      <c r="AY235" s="16"/>
      <c r="AZ235" s="33" t="e">
        <v>#NAME?</v>
      </c>
      <c r="BA235" s="21"/>
      <c r="BB235" s="5"/>
      <c r="BC235" s="5"/>
      <c r="BD235" s="5"/>
      <c r="BE235" s="5"/>
      <c r="BF235" s="48"/>
      <c r="BG235" s="64" t="e">
        <v>#NAME?</v>
      </c>
      <c r="BH235" s="298"/>
      <c r="BI235" s="298"/>
      <c r="BJ235" s="21"/>
      <c r="BK235" s="5"/>
      <c r="BL235" s="5"/>
      <c r="BM235" s="5"/>
      <c r="BN235" s="5"/>
      <c r="BO235" s="5"/>
      <c r="BP235" s="5"/>
      <c r="BQ235" s="5"/>
      <c r="BR235" s="298"/>
      <c r="BS235" s="5"/>
      <c r="BT235" s="5"/>
      <c r="BU235" s="5"/>
      <c r="BV235" s="5"/>
      <c r="BW235" s="5"/>
      <c r="BX235" s="5"/>
      <c r="BY235" s="5"/>
      <c r="BZ235" s="5"/>
      <c r="CA235" s="5"/>
      <c r="CB235" s="55"/>
      <c r="CC235" s="5"/>
      <c r="CD235" s="5"/>
      <c r="CE235" s="5"/>
      <c r="CF235" s="5"/>
      <c r="CG235" s="5"/>
      <c r="CH235" s="5"/>
      <c r="CI235" s="3"/>
    </row>
    <row r="236" spans="1:87" ht="12" customHeight="1">
      <c r="A236" s="217"/>
      <c r="B236" s="218"/>
      <c r="C236" s="13" t="s">
        <v>71</v>
      </c>
      <c r="D236" s="245">
        <v>0.84815169999999995</v>
      </c>
      <c r="E236" s="246">
        <v>1.6615218</v>
      </c>
      <c r="F236" s="246">
        <v>1.4713088000000001</v>
      </c>
      <c r="G236" s="246">
        <v>3.5387181999999999</v>
      </c>
      <c r="H236" s="246">
        <v>-0.37796039999999997</v>
      </c>
      <c r="I236" s="246">
        <v>-1.6867402</v>
      </c>
      <c r="J236" s="246">
        <v>0.4573469</v>
      </c>
      <c r="K236" s="246">
        <v>0.67124839999999997</v>
      </c>
      <c r="L236" s="246">
        <v>0.42738559999999998</v>
      </c>
      <c r="M236" s="246">
        <v>1.1135948</v>
      </c>
      <c r="N236" s="246">
        <v>-2.2399217999999999</v>
      </c>
      <c r="O236" s="246">
        <v>-6.5399305999999999</v>
      </c>
      <c r="P236" s="246">
        <v>-11.0284402</v>
      </c>
      <c r="Q236" s="246">
        <v>-30.1498563</v>
      </c>
      <c r="R236" s="5">
        <v>-12.0031569</v>
      </c>
      <c r="S236" s="5">
        <v>-6.4735905999999996</v>
      </c>
      <c r="T236" s="5">
        <v>-4.0417439999999996</v>
      </c>
      <c r="U236" s="5">
        <v>-3.7063723999999998</v>
      </c>
      <c r="V236" s="5">
        <v>-2.3196099999999999</v>
      </c>
      <c r="W236" s="5">
        <v>-0.66512830000000001</v>
      </c>
      <c r="X236" s="5">
        <v>-7.85883E-2</v>
      </c>
      <c r="Y236" s="16">
        <v>-0.63210089999999997</v>
      </c>
      <c r="Z236" s="34" t="e">
        <v>#NAME?</v>
      </c>
      <c r="AA236" s="21">
        <v>-11.464685299999999</v>
      </c>
      <c r="AB236" s="5">
        <v>-5.8398925999999998</v>
      </c>
      <c r="AC236" s="5">
        <v>-3.1704024999999998</v>
      </c>
      <c r="AD236" s="5">
        <v>-3.6936116000000001</v>
      </c>
      <c r="AE236" s="5">
        <v>-2.5844988999999998</v>
      </c>
      <c r="AF236" s="5">
        <v>-1.7590973000000001</v>
      </c>
      <c r="AG236" s="5">
        <v>-1.0265628</v>
      </c>
      <c r="AH236" s="16">
        <v>-0.60144229999999999</v>
      </c>
      <c r="AI236" s="34" t="e">
        <v>#NAME?</v>
      </c>
      <c r="AJ236" s="21"/>
      <c r="AK236" s="5"/>
      <c r="AL236" s="5"/>
      <c r="AM236" s="5"/>
      <c r="AN236" s="5"/>
      <c r="AO236" s="5"/>
      <c r="AP236" s="5"/>
      <c r="AQ236" s="48"/>
      <c r="AR236" s="34" t="e">
        <v>#NAME?</v>
      </c>
      <c r="AS236" s="21"/>
      <c r="AT236" s="5"/>
      <c r="AU236" s="5"/>
      <c r="AV236" s="5"/>
      <c r="AW236" s="5"/>
      <c r="AX236" s="5"/>
      <c r="AY236" s="16"/>
      <c r="AZ236" s="33" t="e">
        <v>#NAME?</v>
      </c>
      <c r="BA236" s="21"/>
      <c r="BB236" s="5"/>
      <c r="BC236" s="5"/>
      <c r="BD236" s="5"/>
      <c r="BE236" s="5"/>
      <c r="BF236" s="48"/>
      <c r="BG236" s="64" t="e">
        <v>#NAME?</v>
      </c>
      <c r="BH236" s="298"/>
      <c r="BI236" s="298"/>
      <c r="BJ236" s="21"/>
      <c r="BK236" s="5"/>
      <c r="BL236" s="5"/>
      <c r="BM236" s="5"/>
      <c r="BN236" s="5"/>
      <c r="BO236" s="5"/>
      <c r="BP236" s="5"/>
      <c r="BQ236" s="5"/>
      <c r="BR236" s="298"/>
      <c r="BS236" s="5"/>
      <c r="BT236" s="5"/>
      <c r="BU236" s="5"/>
      <c r="BV236" s="5"/>
      <c r="BW236" s="5"/>
      <c r="BX236" s="5"/>
      <c r="BY236" s="5"/>
      <c r="BZ236" s="5"/>
      <c r="CA236" s="5"/>
      <c r="CB236" s="55"/>
      <c r="CC236" s="5"/>
      <c r="CD236" s="5"/>
      <c r="CE236" s="5"/>
      <c r="CF236" s="5"/>
      <c r="CG236" s="5"/>
      <c r="CH236" s="5"/>
      <c r="CI236" s="3"/>
    </row>
    <row r="237" spans="1:87" ht="12" customHeight="1">
      <c r="A237" s="217"/>
      <c r="B237" s="218"/>
      <c r="C237" s="13" t="s">
        <v>72</v>
      </c>
      <c r="D237" s="245">
        <v>-6.6010971999999999</v>
      </c>
      <c r="E237" s="246">
        <v>-6.9469269999999996</v>
      </c>
      <c r="F237" s="246">
        <v>-6.2723820000000003</v>
      </c>
      <c r="G237" s="246">
        <v>-4.494364</v>
      </c>
      <c r="H237" s="246">
        <v>-6.1635650999999996</v>
      </c>
      <c r="I237" s="246">
        <v>-6.6933075000000004</v>
      </c>
      <c r="J237" s="246">
        <v>-9.0397528999999999</v>
      </c>
      <c r="K237" s="246">
        <v>-10.5582508</v>
      </c>
      <c r="L237" s="246">
        <v>-6.9541255</v>
      </c>
      <c r="M237" s="246">
        <v>-8.2168569999999992</v>
      </c>
      <c r="N237" s="246">
        <v>-9.6259107000000004</v>
      </c>
      <c r="O237" s="246">
        <v>-12.4824655</v>
      </c>
      <c r="P237" s="246">
        <v>-15.3839018</v>
      </c>
      <c r="Q237" s="246">
        <v>-9.3555329</v>
      </c>
      <c r="R237" s="5">
        <v>-5.1882073000000002</v>
      </c>
      <c r="S237" s="5">
        <v>-1.8068831000000001</v>
      </c>
      <c r="T237" s="5">
        <v>-5.9072899999999997</v>
      </c>
      <c r="U237" s="5">
        <v>2.3781606000000002</v>
      </c>
      <c r="V237" s="5">
        <v>-0.37593189999999999</v>
      </c>
      <c r="W237" s="5">
        <v>5.3710252000000001</v>
      </c>
      <c r="X237" s="5">
        <v>4.5154474999999996</v>
      </c>
      <c r="Y237" s="16">
        <v>2.9605817000000001</v>
      </c>
      <c r="Z237" s="34" t="e">
        <v>#NAME?</v>
      </c>
      <c r="AA237" s="21">
        <v>-5.2867877999999999</v>
      </c>
      <c r="AB237" s="5">
        <v>-1.9065867999999999</v>
      </c>
      <c r="AC237" s="5">
        <v>-6.0552929000000004</v>
      </c>
      <c r="AD237" s="5">
        <v>2.3568145999999999</v>
      </c>
      <c r="AE237" s="5">
        <v>-2.1030335999999998</v>
      </c>
      <c r="AF237" s="5">
        <v>2.6059771</v>
      </c>
      <c r="AG237" s="5">
        <v>2.6545103999999999</v>
      </c>
      <c r="AH237" s="16">
        <v>3.0265689</v>
      </c>
      <c r="AI237" s="34" t="e">
        <v>#NAME?</v>
      </c>
      <c r="AJ237" s="21"/>
      <c r="AK237" s="5"/>
      <c r="AL237" s="5"/>
      <c r="AM237" s="5"/>
      <c r="AN237" s="5"/>
      <c r="AO237" s="5"/>
      <c r="AP237" s="5"/>
      <c r="AQ237" s="48"/>
      <c r="AR237" s="34" t="e">
        <v>#NAME?</v>
      </c>
      <c r="AS237" s="21"/>
      <c r="AT237" s="5"/>
      <c r="AU237" s="5"/>
      <c r="AV237" s="5"/>
      <c r="AW237" s="5"/>
      <c r="AX237" s="5"/>
      <c r="AY237" s="16"/>
      <c r="AZ237" s="33" t="e">
        <v>#NAME?</v>
      </c>
      <c r="BA237" s="21"/>
      <c r="BB237" s="5"/>
      <c r="BC237" s="5"/>
      <c r="BD237" s="5"/>
      <c r="BE237" s="5"/>
      <c r="BF237" s="48"/>
      <c r="BG237" s="64" t="e">
        <v>#NAME?</v>
      </c>
      <c r="BH237" s="298"/>
      <c r="BI237" s="298"/>
      <c r="BJ237" s="21"/>
      <c r="BK237" s="5"/>
      <c r="BL237" s="5"/>
      <c r="BM237" s="5"/>
      <c r="BN237" s="5"/>
      <c r="BO237" s="5"/>
      <c r="BP237" s="5"/>
      <c r="BQ237" s="5"/>
      <c r="BR237" s="298"/>
      <c r="BS237" s="5"/>
      <c r="BT237" s="5"/>
      <c r="BU237" s="5"/>
      <c r="BV237" s="5"/>
      <c r="BW237" s="5"/>
      <c r="BX237" s="5"/>
      <c r="BY237" s="5"/>
      <c r="BZ237" s="5"/>
      <c r="CA237" s="5"/>
      <c r="CB237" s="55"/>
      <c r="CC237" s="5"/>
      <c r="CD237" s="5"/>
      <c r="CE237" s="5"/>
      <c r="CF237" s="5"/>
      <c r="CG237" s="5"/>
      <c r="CH237" s="5"/>
      <c r="CI237" s="3"/>
    </row>
    <row r="238" spans="1:87" ht="12" customHeight="1">
      <c r="A238" s="217"/>
      <c r="B238" s="218"/>
      <c r="C238" s="13" t="s">
        <v>73</v>
      </c>
      <c r="D238" s="245">
        <v>-3.3014171000000001</v>
      </c>
      <c r="E238" s="246">
        <v>-2.9452484000000001</v>
      </c>
      <c r="F238" s="246">
        <v>-1.8097327000000001</v>
      </c>
      <c r="G238" s="246">
        <v>-2.3764452999999999</v>
      </c>
      <c r="H238" s="246">
        <v>-2.5445777999999999</v>
      </c>
      <c r="I238" s="246">
        <v>-2.1354356000000001</v>
      </c>
      <c r="J238" s="246">
        <v>-1.7913095000000001</v>
      </c>
      <c r="K238" s="246">
        <v>-1.3090351</v>
      </c>
      <c r="L238" s="246">
        <v>-9.0110800000000005E-2</v>
      </c>
      <c r="M238" s="246">
        <v>0.56096849999999998</v>
      </c>
      <c r="N238" s="246">
        <v>0.31427290000000002</v>
      </c>
      <c r="O238" s="246">
        <v>-5.0848097000000001</v>
      </c>
      <c r="P238" s="246">
        <v>-9.1829365000000003</v>
      </c>
      <c r="Q238" s="246">
        <v>-7.0180850000000001</v>
      </c>
      <c r="R238" s="5">
        <v>-6.5112281999999997</v>
      </c>
      <c r="S238" s="5">
        <v>-6.1300591000000004</v>
      </c>
      <c r="T238" s="5">
        <v>-2.146045</v>
      </c>
      <c r="U238" s="5">
        <v>-1.8602093</v>
      </c>
      <c r="V238" s="5">
        <v>-2.7262884999999999</v>
      </c>
      <c r="W238" s="5">
        <v>-3.2953502000000001</v>
      </c>
      <c r="X238" s="5">
        <v>-2.9830923</v>
      </c>
      <c r="Y238" s="16">
        <v>-3.3126698999999999</v>
      </c>
      <c r="Z238" s="34" t="e">
        <v>#NAME?</v>
      </c>
      <c r="AA238" s="21">
        <v>-6.7038859000000004</v>
      </c>
      <c r="AB238" s="5">
        <v>-6.3969298999999999</v>
      </c>
      <c r="AC238" s="5">
        <v>-2.4729898000000001</v>
      </c>
      <c r="AD238" s="5">
        <v>-2.2657349999999998</v>
      </c>
      <c r="AE238" s="5">
        <v>-2.9663986000000002</v>
      </c>
      <c r="AF238" s="5">
        <v>-3.7896323000000001</v>
      </c>
      <c r="AG238" s="5">
        <v>-3.7782602999999999</v>
      </c>
      <c r="AH238" s="16">
        <v>-3.7937661999999999</v>
      </c>
      <c r="AI238" s="34" t="e">
        <v>#NAME?</v>
      </c>
      <c r="AJ238" s="21"/>
      <c r="AK238" s="5"/>
      <c r="AL238" s="5"/>
      <c r="AM238" s="5"/>
      <c r="AN238" s="5"/>
      <c r="AO238" s="5"/>
      <c r="AP238" s="5"/>
      <c r="AQ238" s="48"/>
      <c r="AR238" s="34" t="e">
        <v>#NAME?</v>
      </c>
      <c r="AS238" s="21"/>
      <c r="AT238" s="5"/>
      <c r="AU238" s="5"/>
      <c r="AV238" s="5"/>
      <c r="AW238" s="5"/>
      <c r="AX238" s="5"/>
      <c r="AY238" s="16"/>
      <c r="AZ238" s="33" t="e">
        <v>#NAME?</v>
      </c>
      <c r="BA238" s="21"/>
      <c r="BB238" s="5"/>
      <c r="BC238" s="5"/>
      <c r="BD238" s="5"/>
      <c r="BE238" s="5"/>
      <c r="BF238" s="48"/>
      <c r="BG238" s="64" t="e">
        <v>#NAME?</v>
      </c>
      <c r="BH238" s="298"/>
      <c r="BI238" s="298"/>
      <c r="BJ238" s="21"/>
      <c r="BK238" s="5"/>
      <c r="BL238" s="5"/>
      <c r="BM238" s="5"/>
      <c r="BN238" s="5"/>
      <c r="BO238" s="5"/>
      <c r="BP238" s="5"/>
      <c r="BQ238" s="5"/>
      <c r="BR238" s="298"/>
      <c r="BS238" s="5"/>
      <c r="BT238" s="5"/>
      <c r="BU238" s="5"/>
      <c r="BV238" s="5"/>
      <c r="BW238" s="5"/>
      <c r="BX238" s="5"/>
      <c r="BY238" s="5"/>
      <c r="BZ238" s="5"/>
      <c r="CA238" s="5"/>
      <c r="CB238" s="55"/>
      <c r="CC238" s="5"/>
      <c r="CD238" s="5"/>
      <c r="CE238" s="5"/>
      <c r="CF238" s="5"/>
      <c r="CG238" s="5"/>
      <c r="CH238" s="5"/>
      <c r="CI238" s="3"/>
    </row>
    <row r="239" spans="1:87" ht="12" customHeight="1">
      <c r="A239" s="217"/>
      <c r="B239" s="218"/>
      <c r="C239" s="13" t="s">
        <v>74</v>
      </c>
      <c r="D239" s="245">
        <v>-2.4405199</v>
      </c>
      <c r="E239" s="246">
        <v>-1.9230742999999999</v>
      </c>
      <c r="F239" s="246">
        <v>-1.8328043000000001</v>
      </c>
      <c r="G239" s="246">
        <v>-2.3384155999999998</v>
      </c>
      <c r="H239" s="246">
        <v>-2.6557770999999999</v>
      </c>
      <c r="I239" s="246">
        <v>-4.0883228000000003</v>
      </c>
      <c r="J239" s="246">
        <v>-4.4349978999999999</v>
      </c>
      <c r="K239" s="246">
        <v>-4.6092883000000002</v>
      </c>
      <c r="L239" s="246">
        <v>-4.2651572</v>
      </c>
      <c r="M239" s="246">
        <v>-3.7790754999999998</v>
      </c>
      <c r="N239" s="246">
        <v>-4.3519418999999999</v>
      </c>
      <c r="O239" s="246">
        <v>-4.1276178000000003</v>
      </c>
      <c r="P239" s="246">
        <v>-5.7957283000000004</v>
      </c>
      <c r="Q239" s="246">
        <v>-6.0095067999999996</v>
      </c>
      <c r="R239" s="5">
        <v>-4.8534375000000001</v>
      </c>
      <c r="S239" s="5">
        <v>-4.2599232000000002</v>
      </c>
      <c r="T239" s="5">
        <v>-3.1815978999999999</v>
      </c>
      <c r="U239" s="5">
        <v>-2.9790809</v>
      </c>
      <c r="V239" s="5">
        <v>-2.7694181000000002</v>
      </c>
      <c r="W239" s="5">
        <v>-2.6411682000000001</v>
      </c>
      <c r="X239" s="5">
        <v>-2.1894798999999998</v>
      </c>
      <c r="Y239" s="16">
        <v>-2.3521282000000001</v>
      </c>
      <c r="Z239" s="34" t="e">
        <v>#NAME?</v>
      </c>
      <c r="AA239" s="21">
        <v>-4.8799754999999996</v>
      </c>
      <c r="AB239" s="5">
        <v>-4.1315432000000003</v>
      </c>
      <c r="AC239" s="5">
        <v>-3.1568189000000002</v>
      </c>
      <c r="AD239" s="5">
        <v>-2.8838433000000001</v>
      </c>
      <c r="AE239" s="5">
        <v>-2.6212620000000002</v>
      </c>
      <c r="AF239" s="5">
        <v>-2.5097138999999999</v>
      </c>
      <c r="AG239" s="5">
        <v>-2.1872685999999999</v>
      </c>
      <c r="AH239" s="16">
        <v>-2.5862197</v>
      </c>
      <c r="AI239" s="34" t="e">
        <v>#NAME?</v>
      </c>
      <c r="AJ239" s="21"/>
      <c r="AK239" s="5"/>
      <c r="AL239" s="5"/>
      <c r="AM239" s="5"/>
      <c r="AN239" s="5"/>
      <c r="AO239" s="5"/>
      <c r="AP239" s="5"/>
      <c r="AQ239" s="48"/>
      <c r="AR239" s="34" t="e">
        <v>#NAME?</v>
      </c>
      <c r="AS239" s="21"/>
      <c r="AT239" s="5"/>
      <c r="AU239" s="5"/>
      <c r="AV239" s="5"/>
      <c r="AW239" s="5"/>
      <c r="AX239" s="5"/>
      <c r="AY239" s="16"/>
      <c r="AZ239" s="33" t="e">
        <v>#NAME?</v>
      </c>
      <c r="BA239" s="21"/>
      <c r="BB239" s="5"/>
      <c r="BC239" s="5"/>
      <c r="BD239" s="5"/>
      <c r="BE239" s="5"/>
      <c r="BF239" s="48"/>
      <c r="BG239" s="64" t="e">
        <v>#NAME?</v>
      </c>
      <c r="BH239" s="298"/>
      <c r="BI239" s="298"/>
      <c r="BJ239" s="21"/>
      <c r="BK239" s="5"/>
      <c r="BL239" s="5"/>
      <c r="BM239" s="5"/>
      <c r="BN239" s="5"/>
      <c r="BO239" s="5"/>
      <c r="BP239" s="5"/>
      <c r="BQ239" s="5"/>
      <c r="BR239" s="298"/>
      <c r="BS239" s="5"/>
      <c r="BT239" s="5"/>
      <c r="BU239" s="5"/>
      <c r="BV239" s="5"/>
      <c r="BW239" s="5"/>
      <c r="BX239" s="5"/>
      <c r="BY239" s="5"/>
      <c r="BZ239" s="5"/>
      <c r="CA239" s="5"/>
      <c r="CB239" s="55"/>
      <c r="CC239" s="5"/>
      <c r="CD239" s="5"/>
      <c r="CE239" s="5"/>
      <c r="CF239" s="5"/>
      <c r="CG239" s="5"/>
      <c r="CH239" s="5"/>
      <c r="CI239" s="3"/>
    </row>
    <row r="240" spans="1:87" ht="12" customHeight="1">
      <c r="A240" s="217"/>
      <c r="B240" s="218"/>
      <c r="C240" s="13" t="s">
        <v>75</v>
      </c>
      <c r="D240" s="245">
        <v>-2.8804544000000001</v>
      </c>
      <c r="E240" s="246">
        <v>-2.8949332000000001</v>
      </c>
      <c r="F240" s="246">
        <v>-1.7289928000000001</v>
      </c>
      <c r="G240" s="246">
        <v>-3.2202169</v>
      </c>
      <c r="H240" s="246">
        <v>-4.6192950000000002</v>
      </c>
      <c r="I240" s="246">
        <v>-3.7110359000000002</v>
      </c>
      <c r="J240" s="246">
        <v>-3.567358</v>
      </c>
      <c r="K240" s="246">
        <v>-3.9092899000000001</v>
      </c>
      <c r="L240" s="246">
        <v>-4.5953825999999998</v>
      </c>
      <c r="M240" s="246">
        <v>-4.6583119999999996</v>
      </c>
      <c r="N240" s="246">
        <v>-2.9345156000000001</v>
      </c>
      <c r="O240" s="246">
        <v>-3.3761795000000001</v>
      </c>
      <c r="P240" s="246">
        <v>-3.1514934000000001</v>
      </c>
      <c r="Q240" s="246">
        <v>-3.1448385999999999</v>
      </c>
      <c r="R240" s="5">
        <v>-2.8978093</v>
      </c>
      <c r="S240" s="5">
        <v>-1.1825831</v>
      </c>
      <c r="T240" s="5">
        <v>-0.38617620000000003</v>
      </c>
      <c r="U240" s="5">
        <v>-0.56506990000000001</v>
      </c>
      <c r="V240" s="5">
        <v>-0.72995829999999995</v>
      </c>
      <c r="W240" s="5">
        <v>-1.2026756999999999</v>
      </c>
      <c r="X240" s="5">
        <v>-1.6901915000000001</v>
      </c>
      <c r="Y240" s="16">
        <v>-1.625659</v>
      </c>
      <c r="Z240" s="34" t="e">
        <v>#NAME?</v>
      </c>
      <c r="AA240" s="21">
        <v>-2.9829083000000001</v>
      </c>
      <c r="AB240" s="5">
        <v>-1.3810211999999999</v>
      </c>
      <c r="AC240" s="5">
        <v>-0.47933599999999998</v>
      </c>
      <c r="AD240" s="5">
        <v>-1.0219644999999999</v>
      </c>
      <c r="AE240" s="5">
        <v>-1.2329661999999999</v>
      </c>
      <c r="AF240" s="5">
        <v>-1.5125206</v>
      </c>
      <c r="AG240" s="5">
        <v>-1.9444792</v>
      </c>
      <c r="AH240" s="16">
        <v>-2.4742888000000001</v>
      </c>
      <c r="AI240" s="34" t="e">
        <v>#NAME?</v>
      </c>
      <c r="AJ240" s="21"/>
      <c r="AK240" s="5"/>
      <c r="AL240" s="5"/>
      <c r="AM240" s="5"/>
      <c r="AN240" s="5"/>
      <c r="AO240" s="5"/>
      <c r="AP240" s="5"/>
      <c r="AQ240" s="48"/>
      <c r="AR240" s="34" t="e">
        <v>#NAME?</v>
      </c>
      <c r="AS240" s="21"/>
      <c r="AT240" s="5"/>
      <c r="AU240" s="5"/>
      <c r="AV240" s="5"/>
      <c r="AW240" s="5"/>
      <c r="AX240" s="5"/>
      <c r="AY240" s="16"/>
      <c r="AZ240" s="33" t="e">
        <v>#NAME?</v>
      </c>
      <c r="BA240" s="21"/>
      <c r="BB240" s="5"/>
      <c r="BC240" s="5"/>
      <c r="BD240" s="5"/>
      <c r="BE240" s="5"/>
      <c r="BF240" s="48"/>
      <c r="BG240" s="64" t="e">
        <v>#NAME?</v>
      </c>
      <c r="BH240" s="298"/>
      <c r="BI240" s="298"/>
      <c r="BJ240" s="21"/>
      <c r="BK240" s="5"/>
      <c r="BL240" s="5"/>
      <c r="BM240" s="5"/>
      <c r="BN240" s="5"/>
      <c r="BO240" s="5"/>
      <c r="BP240" s="5"/>
      <c r="BQ240" s="5"/>
      <c r="BR240" s="298"/>
      <c r="BS240" s="5"/>
      <c r="BT240" s="5"/>
      <c r="BU240" s="5"/>
      <c r="BV240" s="5"/>
      <c r="BW240" s="5"/>
      <c r="BX240" s="5"/>
      <c r="BY240" s="5"/>
      <c r="BZ240" s="5"/>
      <c r="CA240" s="5"/>
      <c r="CB240" s="55"/>
      <c r="CC240" s="5"/>
      <c r="CD240" s="5"/>
      <c r="CE240" s="5"/>
      <c r="CF240" s="5"/>
      <c r="CG240" s="5"/>
      <c r="CH240" s="5"/>
      <c r="CI240" s="3"/>
    </row>
    <row r="241" spans="1:87" ht="12" customHeight="1">
      <c r="A241" s="217"/>
      <c r="B241" s="218"/>
      <c r="C241" s="13" t="s">
        <v>76</v>
      </c>
      <c r="D241" s="245"/>
      <c r="E241" s="246">
        <v>-3.1702146</v>
      </c>
      <c r="F241" s="246">
        <v>-3.7673958000000001</v>
      </c>
      <c r="G241" s="246">
        <v>-2.6982710999999999</v>
      </c>
      <c r="H241" s="246">
        <v>-3.0777934999999998</v>
      </c>
      <c r="I241" s="246">
        <v>-5.0474579000000004</v>
      </c>
      <c r="J241" s="246">
        <v>-6.5605969000000002</v>
      </c>
      <c r="K241" s="246">
        <v>-5.0638961</v>
      </c>
      <c r="L241" s="246">
        <v>-3.9119120999999999</v>
      </c>
      <c r="M241" s="246">
        <v>-3.2187768999999999</v>
      </c>
      <c r="N241" s="246">
        <v>0.46676289999999998</v>
      </c>
      <c r="O241" s="246">
        <v>-1.8978820999999999</v>
      </c>
      <c r="P241" s="246">
        <v>-5.9042728999999996</v>
      </c>
      <c r="Q241" s="246">
        <v>-4.7630262999999999</v>
      </c>
      <c r="R241" s="5">
        <v>-5.1532463000000002</v>
      </c>
      <c r="S241" s="5">
        <v>-3.5503399</v>
      </c>
      <c r="T241" s="5">
        <v>-0.96868149999999997</v>
      </c>
      <c r="U241" s="5">
        <v>-5.1653716999999997</v>
      </c>
      <c r="V241" s="5">
        <v>0.84942410000000002</v>
      </c>
      <c r="W241" s="5">
        <v>1.1017710999999999</v>
      </c>
      <c r="X241" s="5">
        <v>1.4004835</v>
      </c>
      <c r="Y241" s="16">
        <v>0.7733063</v>
      </c>
      <c r="Z241" s="34" t="e">
        <v>#NAME?</v>
      </c>
      <c r="AA241" s="21">
        <v>-5.3557249000000002</v>
      </c>
      <c r="AB241" s="5">
        <v>-4.0372358000000004</v>
      </c>
      <c r="AC241" s="5">
        <v>-1.0754273000000001</v>
      </c>
      <c r="AD241" s="5">
        <v>-5.4339483</v>
      </c>
      <c r="AE241" s="5">
        <v>0.83028950000000001</v>
      </c>
      <c r="AF241" s="5">
        <v>0.1113866</v>
      </c>
      <c r="AG241" s="5">
        <v>-1.2557307</v>
      </c>
      <c r="AH241" s="16">
        <v>-1.7967831000000001</v>
      </c>
      <c r="AI241" s="34" t="e">
        <v>#NAME?</v>
      </c>
      <c r="AJ241" s="21"/>
      <c r="AK241" s="5"/>
      <c r="AL241" s="5"/>
      <c r="AM241" s="5"/>
      <c r="AN241" s="5"/>
      <c r="AO241" s="5"/>
      <c r="AP241" s="5"/>
      <c r="AQ241" s="48"/>
      <c r="AR241" s="34" t="e">
        <v>#NAME?</v>
      </c>
      <c r="AS241" s="21"/>
      <c r="AT241" s="5"/>
      <c r="AU241" s="5"/>
      <c r="AV241" s="5"/>
      <c r="AW241" s="5"/>
      <c r="AX241" s="5"/>
      <c r="AY241" s="16"/>
      <c r="AZ241" s="33" t="e">
        <v>#NAME?</v>
      </c>
      <c r="BA241" s="21"/>
      <c r="BB241" s="5"/>
      <c r="BC241" s="5"/>
      <c r="BD241" s="5"/>
      <c r="BE241" s="5"/>
      <c r="BF241" s="48"/>
      <c r="BG241" s="64" t="e">
        <v>#NAME?</v>
      </c>
      <c r="BH241" s="298"/>
      <c r="BI241" s="298"/>
      <c r="BJ241" s="21"/>
      <c r="BK241" s="5"/>
      <c r="BL241" s="5"/>
      <c r="BM241" s="5"/>
      <c r="BN241" s="5"/>
      <c r="BO241" s="5"/>
      <c r="BP241" s="5"/>
      <c r="BQ241" s="5"/>
      <c r="BR241" s="298"/>
      <c r="BS241" s="5"/>
      <c r="BT241" s="5"/>
      <c r="BU241" s="5"/>
      <c r="BV241" s="5"/>
      <c r="BW241" s="5"/>
      <c r="BX241" s="5"/>
      <c r="BY241" s="5"/>
      <c r="BZ241" s="5"/>
      <c r="CA241" s="5"/>
      <c r="CB241" s="55"/>
      <c r="CC241" s="5"/>
      <c r="CD241" s="5"/>
      <c r="CE241" s="5"/>
      <c r="CF241" s="5"/>
      <c r="CG241" s="5"/>
      <c r="CH241" s="5"/>
      <c r="CI241" s="3"/>
    </row>
    <row r="242" spans="1:87" ht="12" customHeight="1">
      <c r="A242" s="217"/>
      <c r="B242" s="218"/>
      <c r="C242" s="13" t="s">
        <v>91</v>
      </c>
      <c r="D242" s="245">
        <v>1.1739892000000001</v>
      </c>
      <c r="E242" s="246">
        <v>-0.47929850000000002</v>
      </c>
      <c r="F242" s="246">
        <v>-3.3076340000000002</v>
      </c>
      <c r="G242" s="246">
        <v>-2.1520557999999999</v>
      </c>
      <c r="H242" s="246">
        <v>-1.2891505999999999</v>
      </c>
      <c r="I242" s="246">
        <v>-1.9180360999999999</v>
      </c>
      <c r="J242" s="246">
        <v>-1.6830216</v>
      </c>
      <c r="K242" s="246">
        <v>-1.4276329000000001</v>
      </c>
      <c r="L242" s="246">
        <v>-1.9048636000000001</v>
      </c>
      <c r="M242" s="246">
        <v>-3.6674744000000001</v>
      </c>
      <c r="N242" s="246">
        <v>-4.8709987999999997</v>
      </c>
      <c r="O242" s="246">
        <v>-5.6801418999999997</v>
      </c>
      <c r="P242" s="246">
        <v>-5.0937077999999998</v>
      </c>
      <c r="Q242" s="246">
        <v>-3.9750827000000002</v>
      </c>
      <c r="R242" s="5">
        <v>-2.0512342000000001</v>
      </c>
      <c r="S242" s="5">
        <v>-0.3586471</v>
      </c>
      <c r="T242" s="5">
        <v>-0.9353477</v>
      </c>
      <c r="U242" s="5">
        <v>-1.3984916999999999</v>
      </c>
      <c r="V242" s="5">
        <v>-1.508551</v>
      </c>
      <c r="W242" s="5">
        <v>-0.1018627</v>
      </c>
      <c r="X242" s="5">
        <v>-1.243512</v>
      </c>
      <c r="Y242" s="16">
        <v>-1.8697550999999999</v>
      </c>
      <c r="Z242" s="34" t="e">
        <v>#NAME?</v>
      </c>
      <c r="AA242" s="21">
        <v>-1.3649830999999999</v>
      </c>
      <c r="AB242" s="5">
        <v>-0.14659249999999999</v>
      </c>
      <c r="AC242" s="5">
        <v>-1.0099472</v>
      </c>
      <c r="AD242" s="5">
        <v>-1.9667946000000001</v>
      </c>
      <c r="AE242" s="5">
        <v>-1.8419274000000001</v>
      </c>
      <c r="AF242" s="5">
        <v>-1.3111028</v>
      </c>
      <c r="AG242" s="5">
        <v>-1.5777918</v>
      </c>
      <c r="AH242" s="16">
        <v>-1.6123637</v>
      </c>
      <c r="AI242" s="34" t="e">
        <v>#NAME?</v>
      </c>
      <c r="AJ242" s="21"/>
      <c r="AK242" s="5"/>
      <c r="AL242" s="5"/>
      <c r="AM242" s="5"/>
      <c r="AN242" s="5"/>
      <c r="AO242" s="5"/>
      <c r="AP242" s="5"/>
      <c r="AQ242" s="48"/>
      <c r="AR242" s="34" t="e">
        <v>#NAME?</v>
      </c>
      <c r="AS242" s="21"/>
      <c r="AT242" s="5"/>
      <c r="AU242" s="5"/>
      <c r="AV242" s="5"/>
      <c r="AW242" s="5"/>
      <c r="AX242" s="5"/>
      <c r="AY242" s="16"/>
      <c r="AZ242" s="33" t="e">
        <v>#NAME?</v>
      </c>
      <c r="BA242" s="21"/>
      <c r="BB242" s="5"/>
      <c r="BC242" s="5"/>
      <c r="BD242" s="5"/>
      <c r="BE242" s="5"/>
      <c r="BF242" s="48"/>
      <c r="BG242" s="64" t="e">
        <v>#NAME?</v>
      </c>
      <c r="BH242" s="298"/>
      <c r="BI242" s="298"/>
      <c r="BJ242" s="21"/>
      <c r="BK242" s="5"/>
      <c r="BL242" s="5"/>
      <c r="BM242" s="5"/>
      <c r="BN242" s="5"/>
      <c r="BO242" s="5"/>
      <c r="BP242" s="5"/>
      <c r="BQ242" s="5"/>
      <c r="BR242" s="298"/>
      <c r="BS242" s="5"/>
      <c r="BT242" s="5"/>
      <c r="BU242" s="5"/>
      <c r="BV242" s="5"/>
      <c r="BW242" s="5"/>
      <c r="BX242" s="5"/>
      <c r="BY242" s="5"/>
      <c r="BZ242" s="5"/>
      <c r="CA242" s="5"/>
      <c r="CB242" s="55"/>
      <c r="CC242" s="5"/>
      <c r="CD242" s="5"/>
      <c r="CE242" s="5"/>
      <c r="CF242" s="5"/>
      <c r="CG242" s="5"/>
      <c r="CH242" s="5"/>
      <c r="CI242" s="3"/>
    </row>
    <row r="243" spans="1:87" ht="12" customHeight="1">
      <c r="A243" s="217"/>
      <c r="B243" s="218"/>
      <c r="C243" s="13" t="s">
        <v>92</v>
      </c>
      <c r="D243" s="245">
        <v>-13.1389856</v>
      </c>
      <c r="E243" s="246">
        <v>-4.9973672999999996</v>
      </c>
      <c r="F243" s="246">
        <v>-1.6970620000000001</v>
      </c>
      <c r="G243" s="246">
        <v>-1.4513628999999999</v>
      </c>
      <c r="H243" s="246">
        <v>-1.8967149000000001</v>
      </c>
      <c r="I243" s="246">
        <v>-0.42838029999999999</v>
      </c>
      <c r="J243" s="246">
        <v>-1.5368523000000001</v>
      </c>
      <c r="K243" s="246">
        <v>-1.9812049</v>
      </c>
      <c r="L243" s="246">
        <v>-1.765719</v>
      </c>
      <c r="M243" s="246">
        <v>-2.2326001999999998</v>
      </c>
      <c r="N243" s="246">
        <v>-4.4135486000000004</v>
      </c>
      <c r="O243" s="246">
        <v>-5.4938970999999999</v>
      </c>
      <c r="P243" s="246">
        <v>-4.6836893000000002</v>
      </c>
      <c r="Q243" s="246">
        <v>-3.0727107</v>
      </c>
      <c r="R243" s="5">
        <v>-7.0382125000000002</v>
      </c>
      <c r="S243" s="5">
        <v>-2.2384694000000001</v>
      </c>
      <c r="T243" s="5">
        <v>-2.3471795000000002</v>
      </c>
      <c r="U243" s="5">
        <v>-0.95288479999999998</v>
      </c>
      <c r="V243" s="5">
        <v>-0.56433650000000002</v>
      </c>
      <c r="W243" s="5">
        <v>-0.25851049999999998</v>
      </c>
      <c r="X243" s="5">
        <v>-0.55937340000000002</v>
      </c>
      <c r="Y243" s="16">
        <v>-0.64529110000000001</v>
      </c>
      <c r="Z243" s="34" t="e">
        <v>#NAME?</v>
      </c>
      <c r="AA243" s="21">
        <v>-7.1523190000000003</v>
      </c>
      <c r="AB243" s="5">
        <v>-2.3506252999999999</v>
      </c>
      <c r="AC243" s="5">
        <v>-2.4576983000000001</v>
      </c>
      <c r="AD243" s="5">
        <v>-1.1168863</v>
      </c>
      <c r="AE243" s="5">
        <v>-0.52631450000000002</v>
      </c>
      <c r="AF243" s="5">
        <v>-0.97496709999999998</v>
      </c>
      <c r="AG243" s="5">
        <v>-1.3898812</v>
      </c>
      <c r="AH243" s="16">
        <v>-1.4771517000000001</v>
      </c>
      <c r="AI243" s="34" t="e">
        <v>#NAME?</v>
      </c>
      <c r="AJ243" s="21"/>
      <c r="AK243" s="5"/>
      <c r="AL243" s="5"/>
      <c r="AM243" s="5"/>
      <c r="AN243" s="5"/>
      <c r="AO243" s="5"/>
      <c r="AP243" s="5"/>
      <c r="AQ243" s="48"/>
      <c r="AR243" s="34" t="e">
        <v>#NAME?</v>
      </c>
      <c r="AS243" s="21"/>
      <c r="AT243" s="5"/>
      <c r="AU243" s="5"/>
      <c r="AV243" s="5"/>
      <c r="AW243" s="5"/>
      <c r="AX243" s="5"/>
      <c r="AY243" s="16"/>
      <c r="AZ243" s="33" t="e">
        <v>#NAME?</v>
      </c>
      <c r="BA243" s="21"/>
      <c r="BB243" s="5"/>
      <c r="BC243" s="5"/>
      <c r="BD243" s="5"/>
      <c r="BE243" s="5"/>
      <c r="BF243" s="48"/>
      <c r="BG243" s="64" t="e">
        <v>#NAME?</v>
      </c>
      <c r="BH243" s="298"/>
      <c r="BI243" s="298"/>
      <c r="BJ243" s="21"/>
      <c r="BK243" s="5"/>
      <c r="BL243" s="5"/>
      <c r="BM243" s="5"/>
      <c r="BN243" s="5"/>
      <c r="BO243" s="5"/>
      <c r="BP243" s="5"/>
      <c r="BQ243" s="5"/>
      <c r="BR243" s="298"/>
      <c r="BS243" s="5"/>
      <c r="BT243" s="5"/>
      <c r="BU243" s="5"/>
      <c r="BV243" s="5"/>
      <c r="BW243" s="5"/>
      <c r="BX243" s="5"/>
      <c r="BY243" s="5"/>
      <c r="BZ243" s="5"/>
      <c r="CA243" s="5"/>
      <c r="CB243" s="55"/>
      <c r="CC243" s="5"/>
      <c r="CD243" s="5"/>
      <c r="CE243" s="5"/>
      <c r="CF243" s="5"/>
      <c r="CG243" s="5"/>
      <c r="CH243" s="5"/>
      <c r="CI243" s="3"/>
    </row>
    <row r="244" spans="1:87" ht="12" customHeight="1">
      <c r="A244" s="217"/>
      <c r="B244" s="218"/>
      <c r="C244" s="13" t="s">
        <v>77</v>
      </c>
      <c r="D244" s="245">
        <v>3.5149799000000002</v>
      </c>
      <c r="E244" s="246">
        <v>3.3647146000000001</v>
      </c>
      <c r="F244" s="246">
        <v>2.5090569999999999</v>
      </c>
      <c r="G244" s="246">
        <v>3.8815444000000001</v>
      </c>
      <c r="H244" s="246">
        <v>4.4488037</v>
      </c>
      <c r="I244" s="246">
        <v>1.1825838</v>
      </c>
      <c r="J244" s="246">
        <v>2.1104500000000002E-2</v>
      </c>
      <c r="K244" s="246">
        <v>-1.2203892999999999</v>
      </c>
      <c r="L244" s="246">
        <v>0.51274889999999995</v>
      </c>
      <c r="M244" s="246">
        <v>1.7298150000000001</v>
      </c>
      <c r="N244" s="246">
        <v>1.9110476999999999</v>
      </c>
      <c r="O244" s="246">
        <v>3.0546622999999999</v>
      </c>
      <c r="P244" s="246">
        <v>1.8267469000000001</v>
      </c>
      <c r="Q244" s="246">
        <v>0.5204974</v>
      </c>
      <c r="R244" s="5">
        <v>1.5591957999999999</v>
      </c>
      <c r="S244" s="5">
        <v>2.6319959000000002</v>
      </c>
      <c r="T244" s="5">
        <v>2.8100801</v>
      </c>
      <c r="U244" s="5">
        <v>1.9496017999999999</v>
      </c>
      <c r="V244" s="5">
        <v>1.7843552</v>
      </c>
      <c r="W244" s="5">
        <v>1.826397</v>
      </c>
      <c r="X244" s="5">
        <v>1.8459781</v>
      </c>
      <c r="Y244" s="16">
        <v>0.79058550000000005</v>
      </c>
      <c r="Z244" s="34" t="e">
        <v>#NAME?</v>
      </c>
      <c r="AA244" s="21">
        <v>1.7668229</v>
      </c>
      <c r="AB244" s="5">
        <v>2.6800551000000001</v>
      </c>
      <c r="AC244" s="5">
        <v>2.6093784000000002</v>
      </c>
      <c r="AD244" s="5">
        <v>2.4629401999999998</v>
      </c>
      <c r="AE244" s="5">
        <v>2.3945056</v>
      </c>
      <c r="AF244" s="5">
        <v>1.9201051</v>
      </c>
      <c r="AG244" s="5">
        <v>0.40420260000000002</v>
      </c>
      <c r="AH244" s="16">
        <v>0.38810919999999999</v>
      </c>
      <c r="AI244" s="34" t="e">
        <v>#NAME?</v>
      </c>
      <c r="AJ244" s="21"/>
      <c r="AK244" s="5"/>
      <c r="AL244" s="5"/>
      <c r="AM244" s="5"/>
      <c r="AN244" s="5"/>
      <c r="AO244" s="5"/>
      <c r="AP244" s="5"/>
      <c r="AQ244" s="48"/>
      <c r="AR244" s="34" t="e">
        <v>#NAME?</v>
      </c>
      <c r="AS244" s="21"/>
      <c r="AT244" s="5"/>
      <c r="AU244" s="5"/>
      <c r="AV244" s="5"/>
      <c r="AW244" s="5"/>
      <c r="AX244" s="5"/>
      <c r="AY244" s="16"/>
      <c r="AZ244" s="33" t="e">
        <v>#NAME?</v>
      </c>
      <c r="BA244" s="21"/>
      <c r="BB244" s="5"/>
      <c r="BC244" s="5"/>
      <c r="BD244" s="5"/>
      <c r="BE244" s="5"/>
      <c r="BF244" s="48"/>
      <c r="BG244" s="64" t="e">
        <v>#NAME?</v>
      </c>
      <c r="BH244" s="298"/>
      <c r="BI244" s="298"/>
      <c r="BJ244" s="21"/>
      <c r="BK244" s="5"/>
      <c r="BL244" s="5"/>
      <c r="BM244" s="5"/>
      <c r="BN244" s="5"/>
      <c r="BO244" s="5"/>
      <c r="BP244" s="5"/>
      <c r="BQ244" s="5"/>
      <c r="BR244" s="298"/>
      <c r="BS244" s="5"/>
      <c r="BT244" s="5"/>
      <c r="BU244" s="5"/>
      <c r="BV244" s="5"/>
      <c r="BW244" s="5"/>
      <c r="BX244" s="5"/>
      <c r="BY244" s="5"/>
      <c r="BZ244" s="5"/>
      <c r="CA244" s="5"/>
      <c r="CB244" s="55"/>
      <c r="CC244" s="5"/>
      <c r="CD244" s="5"/>
      <c r="CE244" s="5"/>
      <c r="CF244" s="5"/>
      <c r="CG244" s="5"/>
      <c r="CH244" s="5"/>
      <c r="CI244" s="3"/>
    </row>
    <row r="245" spans="1:87" ht="12" customHeight="1">
      <c r="A245" s="217"/>
      <c r="B245" s="218"/>
      <c r="C245" s="13" t="s">
        <v>78</v>
      </c>
      <c r="D245" s="245">
        <v>-6.8913506</v>
      </c>
      <c r="E245" s="246">
        <v>-9.0009476999999993</v>
      </c>
      <c r="F245" s="246">
        <v>-6.7613987</v>
      </c>
      <c r="G245" s="246">
        <v>-6.3082615999999998</v>
      </c>
      <c r="H245" s="246">
        <v>-6.0281609999999999</v>
      </c>
      <c r="I245" s="246">
        <v>-5.8933707999999996</v>
      </c>
      <c r="J245" s="246">
        <v>-9.5835764000000001</v>
      </c>
      <c r="K245" s="246">
        <v>-4.0425163</v>
      </c>
      <c r="L245" s="246">
        <v>-2.8453480999999998</v>
      </c>
      <c r="M245" s="246">
        <v>-2.4941295999999999</v>
      </c>
      <c r="N245" s="246">
        <v>-2.6890524999999998</v>
      </c>
      <c r="O245" s="246">
        <v>-5.1485709000000002</v>
      </c>
      <c r="P245" s="246">
        <v>-2.2293709000000002</v>
      </c>
      <c r="Q245" s="246">
        <v>-1.7650806000000001</v>
      </c>
      <c r="R245" s="5">
        <v>-1.4154525</v>
      </c>
      <c r="S245" s="5">
        <v>-2.3244722000000002</v>
      </c>
      <c r="T245" s="5">
        <v>-1.5476116</v>
      </c>
      <c r="U245" s="5">
        <v>-2.1224884999999998</v>
      </c>
      <c r="V245" s="5">
        <v>-2.4226983</v>
      </c>
      <c r="W245" s="5">
        <v>0.43429499999999999</v>
      </c>
      <c r="X245" s="5">
        <v>3.3463645999999998</v>
      </c>
      <c r="Y245" s="16">
        <v>0.68034810000000001</v>
      </c>
      <c r="Z245" s="34" t="e">
        <v>#NAME?</v>
      </c>
      <c r="AA245" s="21">
        <v>-1.9616207000000001</v>
      </c>
      <c r="AB245" s="5">
        <v>-3.1576425000000001</v>
      </c>
      <c r="AC245" s="5">
        <v>-2.7791492999999998</v>
      </c>
      <c r="AD245" s="5">
        <v>-2.2587980999999999</v>
      </c>
      <c r="AE245" s="5">
        <v>-2.0760985000000001</v>
      </c>
      <c r="AF245" s="5">
        <v>-1.1473641000000001</v>
      </c>
      <c r="AG245" s="5">
        <v>-0.67330080000000003</v>
      </c>
      <c r="AH245" s="16">
        <v>-0.45365630000000001</v>
      </c>
      <c r="AI245" s="34" t="e">
        <v>#NAME?</v>
      </c>
      <c r="AJ245" s="21"/>
      <c r="AK245" s="5"/>
      <c r="AL245" s="5"/>
      <c r="AM245" s="5"/>
      <c r="AN245" s="5"/>
      <c r="AO245" s="5"/>
      <c r="AP245" s="5"/>
      <c r="AQ245" s="48"/>
      <c r="AR245" s="34" t="e">
        <v>#NAME?</v>
      </c>
      <c r="AS245" s="21"/>
      <c r="AT245" s="5"/>
      <c r="AU245" s="5"/>
      <c r="AV245" s="5"/>
      <c r="AW245" s="5"/>
      <c r="AX245" s="5"/>
      <c r="AY245" s="16"/>
      <c r="AZ245" s="33" t="e">
        <v>#NAME?</v>
      </c>
      <c r="BA245" s="21"/>
      <c r="BB245" s="5"/>
      <c r="BC245" s="5"/>
      <c r="BD245" s="5"/>
      <c r="BE245" s="5"/>
      <c r="BF245" s="48"/>
      <c r="BG245" s="64" t="e">
        <v>#NAME?</v>
      </c>
      <c r="BH245" s="298"/>
      <c r="BI245" s="298"/>
      <c r="BJ245" s="21"/>
      <c r="BK245" s="5"/>
      <c r="BL245" s="5"/>
      <c r="BM245" s="5"/>
      <c r="BN245" s="5"/>
      <c r="BO245" s="5"/>
      <c r="BP245" s="5"/>
      <c r="BQ245" s="5"/>
      <c r="BR245" s="298"/>
      <c r="BS245" s="5"/>
      <c r="BT245" s="5"/>
      <c r="BU245" s="5"/>
      <c r="BV245" s="5"/>
      <c r="BW245" s="5"/>
      <c r="BX245" s="5"/>
      <c r="BY245" s="5"/>
      <c r="BZ245" s="5"/>
      <c r="CA245" s="5"/>
      <c r="CB245" s="55"/>
      <c r="CC245" s="5"/>
      <c r="CD245" s="5"/>
      <c r="CE245" s="5"/>
      <c r="CF245" s="5"/>
      <c r="CG245" s="5"/>
      <c r="CH245" s="5"/>
      <c r="CI245" s="3"/>
    </row>
    <row r="246" spans="1:87" ht="12" customHeight="1">
      <c r="A246" s="217"/>
      <c r="B246" s="218"/>
      <c r="C246" s="13" t="s">
        <v>79</v>
      </c>
      <c r="D246" s="245">
        <v>-0.99599289999999996</v>
      </c>
      <c r="E246" s="246">
        <v>-1.0519837999999999</v>
      </c>
      <c r="F246" s="246">
        <v>-0.49770219999999998</v>
      </c>
      <c r="G246" s="246">
        <v>0.64772079999999999</v>
      </c>
      <c r="H246" s="246">
        <v>-1.3540075</v>
      </c>
      <c r="I246" s="246">
        <v>-1.591977</v>
      </c>
      <c r="J246" s="246">
        <v>-1.4393385999999999</v>
      </c>
      <c r="K246" s="246">
        <v>-0.3268105</v>
      </c>
      <c r="L246" s="246">
        <v>0.78958240000000002</v>
      </c>
      <c r="M246" s="246">
        <v>0.13970089999999999</v>
      </c>
      <c r="N246" s="246">
        <v>-1.111605</v>
      </c>
      <c r="O246" s="246">
        <v>-1.0871329000000001</v>
      </c>
      <c r="P246" s="246">
        <v>-3.6180465000000002</v>
      </c>
      <c r="Q246" s="246">
        <v>-3.6222468000000001</v>
      </c>
      <c r="R246" s="5">
        <v>-3.4490348000000002</v>
      </c>
      <c r="S246" s="5">
        <v>-2.0338946999999998</v>
      </c>
      <c r="T246" s="5">
        <v>-0.16488649999999999</v>
      </c>
      <c r="U246" s="5">
        <v>-0.46141799999999999</v>
      </c>
      <c r="V246" s="5">
        <v>-0.9099391</v>
      </c>
      <c r="W246" s="5">
        <v>1.0695682</v>
      </c>
      <c r="X246" s="5">
        <v>0.96607529999999997</v>
      </c>
      <c r="Y246" s="16">
        <v>1.3186999999999999E-3</v>
      </c>
      <c r="Z246" s="34" t="e">
        <v>#NAME?</v>
      </c>
      <c r="AA246" s="21">
        <v>-3.5022077999999999</v>
      </c>
      <c r="AB246" s="5">
        <v>-2.1469415999999999</v>
      </c>
      <c r="AC246" s="5">
        <v>-0.3691102</v>
      </c>
      <c r="AD246" s="5">
        <v>-0.80821449999999995</v>
      </c>
      <c r="AE246" s="5">
        <v>-1.104924</v>
      </c>
      <c r="AF246" s="5">
        <v>-0.32339069999999998</v>
      </c>
      <c r="AG246" s="5">
        <v>6.8985299999999999E-2</v>
      </c>
      <c r="AH246" s="16">
        <v>6.6024700000000006E-2</v>
      </c>
      <c r="AI246" s="34" t="e">
        <v>#NAME?</v>
      </c>
      <c r="AJ246" s="21"/>
      <c r="AK246" s="5"/>
      <c r="AL246" s="5"/>
      <c r="AM246" s="5"/>
      <c r="AN246" s="5"/>
      <c r="AO246" s="5"/>
      <c r="AP246" s="5"/>
      <c r="AQ246" s="48"/>
      <c r="AR246" s="34" t="e">
        <v>#NAME?</v>
      </c>
      <c r="AS246" s="21"/>
      <c r="AT246" s="5"/>
      <c r="AU246" s="5"/>
      <c r="AV246" s="5"/>
      <c r="AW246" s="5"/>
      <c r="AX246" s="5"/>
      <c r="AY246" s="16"/>
      <c r="AZ246" s="33" t="e">
        <v>#NAME?</v>
      </c>
      <c r="BA246" s="21"/>
      <c r="BB246" s="5"/>
      <c r="BC246" s="5"/>
      <c r="BD246" s="5"/>
      <c r="BE246" s="5"/>
      <c r="BF246" s="48"/>
      <c r="BG246" s="64" t="e">
        <v>#NAME?</v>
      </c>
      <c r="BH246" s="298"/>
      <c r="BI246" s="298"/>
      <c r="BJ246" s="21"/>
      <c r="BK246" s="5"/>
      <c r="BL246" s="5"/>
      <c r="BM246" s="5"/>
      <c r="BN246" s="5"/>
      <c r="BO246" s="5"/>
      <c r="BP246" s="5"/>
      <c r="BQ246" s="5"/>
      <c r="BR246" s="298"/>
      <c r="BS246" s="5"/>
      <c r="BT246" s="5"/>
      <c r="BU246" s="5"/>
      <c r="BV246" s="5"/>
      <c r="BW246" s="5"/>
      <c r="BX246" s="5"/>
      <c r="BY246" s="5"/>
      <c r="BZ246" s="5"/>
      <c r="CA246" s="5"/>
      <c r="CB246" s="55"/>
      <c r="CC246" s="5"/>
      <c r="CD246" s="5"/>
      <c r="CE246" s="5"/>
      <c r="CF246" s="5"/>
      <c r="CG246" s="5"/>
      <c r="CH246" s="5"/>
      <c r="CI246" s="3"/>
    </row>
    <row r="247" spans="1:87" ht="12" customHeight="1">
      <c r="A247" s="217"/>
      <c r="B247" s="218"/>
      <c r="C247" s="13" t="s">
        <v>80</v>
      </c>
      <c r="D247" s="245">
        <v>-2.1453085999999999</v>
      </c>
      <c r="E247" s="246">
        <v>-2.7512406</v>
      </c>
      <c r="F247" s="246">
        <v>-3.0811820000000001</v>
      </c>
      <c r="G247" s="246">
        <v>-3.2377365999999999</v>
      </c>
      <c r="H247" s="246">
        <v>-0.97524699999999998</v>
      </c>
      <c r="I247" s="246">
        <v>-1.3761094</v>
      </c>
      <c r="J247" s="246">
        <v>-1.0800495999999999</v>
      </c>
      <c r="K247" s="246">
        <v>-4.4107016000000003</v>
      </c>
      <c r="L247" s="246">
        <v>-2.0943838000000001</v>
      </c>
      <c r="M247" s="246">
        <v>-2.8620101</v>
      </c>
      <c r="N247" s="246">
        <v>-2.7128074</v>
      </c>
      <c r="O247" s="246">
        <v>-2.6875146000000001</v>
      </c>
      <c r="P247" s="246">
        <v>-3.8929882</v>
      </c>
      <c r="Q247" s="246">
        <v>-3.5292462000000002</v>
      </c>
      <c r="R247" s="5">
        <v>-2.7707779000000001</v>
      </c>
      <c r="S247" s="5">
        <v>-2.2741457</v>
      </c>
      <c r="T247" s="5">
        <v>-1.5050843</v>
      </c>
      <c r="U247" s="5">
        <v>-2.1840913</v>
      </c>
      <c r="V247" s="5">
        <v>-0.3805962</v>
      </c>
      <c r="W247" s="5">
        <v>-0.92404969999999997</v>
      </c>
      <c r="X247" s="5">
        <v>-0.59976430000000003</v>
      </c>
      <c r="Y247" s="16">
        <v>-0.79042480000000004</v>
      </c>
      <c r="Z247" s="34" t="e">
        <v>#NAME?</v>
      </c>
      <c r="AA247" s="21">
        <v>-2.7651720000000002</v>
      </c>
      <c r="AB247" s="5">
        <v>-2.2952642000000001</v>
      </c>
      <c r="AC247" s="5">
        <v>-0.97264890000000004</v>
      </c>
      <c r="AD247" s="5">
        <v>-2.2177071000000002</v>
      </c>
      <c r="AE247" s="5">
        <v>-0.5064786</v>
      </c>
      <c r="AF247" s="5">
        <v>-1.1110625000000001</v>
      </c>
      <c r="AG247" s="5">
        <v>-1.0888420999999999</v>
      </c>
      <c r="AH247" s="16">
        <v>-0.97045210000000004</v>
      </c>
      <c r="AI247" s="34" t="e">
        <v>#NAME?</v>
      </c>
      <c r="AJ247" s="21"/>
      <c r="AK247" s="5"/>
      <c r="AL247" s="5"/>
      <c r="AM247" s="5"/>
      <c r="AN247" s="5"/>
      <c r="AO247" s="5"/>
      <c r="AP247" s="5"/>
      <c r="AQ247" s="48"/>
      <c r="AR247" s="34" t="e">
        <v>#NAME?</v>
      </c>
      <c r="AS247" s="21"/>
      <c r="AT247" s="5"/>
      <c r="AU247" s="5"/>
      <c r="AV247" s="5"/>
      <c r="AW247" s="5"/>
      <c r="AX247" s="5"/>
      <c r="AY247" s="16"/>
      <c r="AZ247" s="33" t="e">
        <v>#NAME?</v>
      </c>
      <c r="BA247" s="21"/>
      <c r="BB247" s="5"/>
      <c r="BC247" s="5"/>
      <c r="BD247" s="5"/>
      <c r="BE247" s="5"/>
      <c r="BF247" s="48"/>
      <c r="BG247" s="64" t="e">
        <v>#NAME?</v>
      </c>
      <c r="BH247" s="298"/>
      <c r="BI247" s="298"/>
      <c r="BJ247" s="21"/>
      <c r="BK247" s="5"/>
      <c r="BL247" s="5"/>
      <c r="BM247" s="5"/>
      <c r="BN247" s="5"/>
      <c r="BO247" s="5"/>
      <c r="BP247" s="5"/>
      <c r="BQ247" s="5"/>
      <c r="BR247" s="298"/>
      <c r="BS247" s="5"/>
      <c r="BT247" s="5"/>
      <c r="BU247" s="5"/>
      <c r="BV247" s="5"/>
      <c r="BW247" s="5"/>
      <c r="BX247" s="5"/>
      <c r="BY247" s="5"/>
      <c r="BZ247" s="5"/>
      <c r="CA247" s="5"/>
      <c r="CB247" s="55"/>
      <c r="CC247" s="5"/>
      <c r="CD247" s="5"/>
      <c r="CE247" s="5"/>
      <c r="CF247" s="5"/>
      <c r="CG247" s="5"/>
      <c r="CH247" s="5"/>
      <c r="CI247" s="3"/>
    </row>
    <row r="248" spans="1:87" ht="12" customHeight="1">
      <c r="A248" s="217"/>
      <c r="B248" s="218"/>
      <c r="C248" s="13" t="s">
        <v>81</v>
      </c>
      <c r="D248" s="245">
        <v>-4.0225593999999996</v>
      </c>
      <c r="E248" s="246">
        <v>-5.1216125000000003</v>
      </c>
      <c r="F248" s="246">
        <v>-3.93493</v>
      </c>
      <c r="G248" s="246">
        <v>-4.3317652999999998</v>
      </c>
      <c r="H248" s="246">
        <v>-5.8431316000000004</v>
      </c>
      <c r="I248" s="246">
        <v>-3.7420306999999999</v>
      </c>
      <c r="J248" s="246">
        <v>-3.6605460999999999</v>
      </c>
      <c r="K248" s="246">
        <v>-5.7093680999999998</v>
      </c>
      <c r="L248" s="246">
        <v>-5.6452340999999997</v>
      </c>
      <c r="M248" s="246">
        <v>-4.1184095000000003</v>
      </c>
      <c r="N248" s="246">
        <v>-3.6613788</v>
      </c>
      <c r="O248" s="246">
        <v>-4.2262380999999998</v>
      </c>
      <c r="P248" s="246">
        <v>-8.8330816999999993</v>
      </c>
      <c r="Q248" s="246">
        <v>-11.192674</v>
      </c>
      <c r="R248" s="5">
        <v>-6.7903264999999999</v>
      </c>
      <c r="S248" s="5">
        <v>-3.7037659999999999</v>
      </c>
      <c r="T248" s="5">
        <v>-2.7872374</v>
      </c>
      <c r="U248" s="5">
        <v>-5.6196467999999999</v>
      </c>
      <c r="V248" s="5">
        <v>-3.5630839000000001</v>
      </c>
      <c r="W248" s="5">
        <v>-1.5181848</v>
      </c>
      <c r="X248" s="5">
        <v>-3.1128437999999998</v>
      </c>
      <c r="Y248" s="16">
        <v>-1.3839785</v>
      </c>
      <c r="Z248" s="34" t="e">
        <v>#NAME?</v>
      </c>
      <c r="AA248" s="21">
        <v>-6.7076041000000002</v>
      </c>
      <c r="AB248" s="5">
        <v>-3.5787640000000001</v>
      </c>
      <c r="AC248" s="5">
        <v>-2.7094290999999999</v>
      </c>
      <c r="AD248" s="5">
        <v>-5.7033106</v>
      </c>
      <c r="AE248" s="5">
        <v>-3.6071420000000001</v>
      </c>
      <c r="AF248" s="5">
        <v>-2.2726232999999998</v>
      </c>
      <c r="AG248" s="5">
        <v>-2.1546568000000001</v>
      </c>
      <c r="AH248" s="16">
        <v>-2.7386596999999999</v>
      </c>
      <c r="AI248" s="34" t="e">
        <v>#NAME?</v>
      </c>
      <c r="AJ248" s="21"/>
      <c r="AK248" s="5"/>
      <c r="AL248" s="5"/>
      <c r="AM248" s="5"/>
      <c r="AN248" s="5"/>
      <c r="AO248" s="5"/>
      <c r="AP248" s="5"/>
      <c r="AQ248" s="48"/>
      <c r="AR248" s="34" t="e">
        <v>#NAME?</v>
      </c>
      <c r="AS248" s="21"/>
      <c r="AT248" s="5"/>
      <c r="AU248" s="5"/>
      <c r="AV248" s="5"/>
      <c r="AW248" s="5"/>
      <c r="AX248" s="5"/>
      <c r="AY248" s="16"/>
      <c r="AZ248" s="33" t="e">
        <v>#NAME?</v>
      </c>
      <c r="BA248" s="21"/>
      <c r="BB248" s="5"/>
      <c r="BC248" s="5"/>
      <c r="BD248" s="5"/>
      <c r="BE248" s="5"/>
      <c r="BF248" s="48"/>
      <c r="BG248" s="64" t="e">
        <v>#NAME?</v>
      </c>
      <c r="BH248" s="298"/>
      <c r="BI248" s="298"/>
      <c r="BJ248" s="21"/>
      <c r="BK248" s="5"/>
      <c r="BL248" s="5"/>
      <c r="BM248" s="5"/>
      <c r="BN248" s="5"/>
      <c r="BO248" s="5"/>
      <c r="BP248" s="5"/>
      <c r="BQ248" s="5"/>
      <c r="BR248" s="298"/>
      <c r="BS248" s="5"/>
      <c r="BT248" s="5"/>
      <c r="BU248" s="5"/>
      <c r="BV248" s="5"/>
      <c r="BW248" s="5"/>
      <c r="BX248" s="5"/>
      <c r="BY248" s="5"/>
      <c r="BZ248" s="5"/>
      <c r="CA248" s="5"/>
      <c r="CB248" s="55"/>
      <c r="CC248" s="5"/>
      <c r="CD248" s="5"/>
      <c r="CE248" s="5"/>
      <c r="CF248" s="5"/>
      <c r="CG248" s="5"/>
      <c r="CH248" s="5"/>
      <c r="CI248" s="3"/>
    </row>
    <row r="249" spans="1:87" ht="12" customHeight="1">
      <c r="A249" s="217"/>
      <c r="B249" s="218"/>
      <c r="C249" s="13" t="s">
        <v>82</v>
      </c>
      <c r="D249" s="245"/>
      <c r="E249" s="246">
        <v>-1.9838289</v>
      </c>
      <c r="F249" s="246">
        <v>-2.9978088000000001</v>
      </c>
      <c r="G249" s="246">
        <v>-3.8078249</v>
      </c>
      <c r="H249" s="246">
        <v>-3.9137642000000001</v>
      </c>
      <c r="I249" s="246">
        <v>-2.7965591999999999</v>
      </c>
      <c r="J249" s="246">
        <v>-2.8225470000000001</v>
      </c>
      <c r="K249" s="246">
        <v>-2.5675664</v>
      </c>
      <c r="L249" s="246">
        <v>-2.181921</v>
      </c>
      <c r="M249" s="246">
        <v>-2.9675563999999999</v>
      </c>
      <c r="N249" s="246">
        <v>-3.4032559999999998</v>
      </c>
      <c r="O249" s="246">
        <v>-4.6123871000000003</v>
      </c>
      <c r="P249" s="246">
        <v>-4.2562084999999996</v>
      </c>
      <c r="Q249" s="246">
        <v>-4.2688052000000001</v>
      </c>
      <c r="R249" s="5">
        <v>-5.4738258000000002</v>
      </c>
      <c r="S249" s="5">
        <v>-1.6006982000000001</v>
      </c>
      <c r="T249" s="5">
        <v>-11.644432</v>
      </c>
      <c r="U249" s="5">
        <v>-3.4787389000000002</v>
      </c>
      <c r="V249" s="5">
        <v>-1.3958219999999999</v>
      </c>
      <c r="W249" s="5">
        <v>-1.2667763000000001</v>
      </c>
      <c r="X249" s="5">
        <v>-0.63572620000000002</v>
      </c>
      <c r="Y249" s="16">
        <v>-1.1085640999999999</v>
      </c>
      <c r="Z249" s="34" t="e">
        <v>#NAME?</v>
      </c>
      <c r="AA249" s="21">
        <v>-5.6716338999999998</v>
      </c>
      <c r="AB249" s="5">
        <v>-1.9048423000000001</v>
      </c>
      <c r="AC249" s="5">
        <v>-12.4160632</v>
      </c>
      <c r="AD249" s="5">
        <v>-3.5979423000000001</v>
      </c>
      <c r="AE249" s="5">
        <v>-1.9372754000000001</v>
      </c>
      <c r="AF249" s="5">
        <v>-2.2449496999999998</v>
      </c>
      <c r="AG249" s="5">
        <v>-2.4172481000000001</v>
      </c>
      <c r="AH249" s="16">
        <v>-2.2855017000000002</v>
      </c>
      <c r="AI249" s="34" t="e">
        <v>#NAME?</v>
      </c>
      <c r="AJ249" s="21"/>
      <c r="AK249" s="5"/>
      <c r="AL249" s="5"/>
      <c r="AM249" s="5"/>
      <c r="AN249" s="5"/>
      <c r="AO249" s="5"/>
      <c r="AP249" s="5"/>
      <c r="AQ249" s="48"/>
      <c r="AR249" s="34" t="e">
        <v>#NAME?</v>
      </c>
      <c r="AS249" s="21"/>
      <c r="AT249" s="5"/>
      <c r="AU249" s="5"/>
      <c r="AV249" s="5"/>
      <c r="AW249" s="5"/>
      <c r="AX249" s="5"/>
      <c r="AY249" s="16"/>
      <c r="AZ249" s="33" t="e">
        <v>#NAME?</v>
      </c>
      <c r="BA249" s="21"/>
      <c r="BB249" s="5"/>
      <c r="BC249" s="5"/>
      <c r="BD249" s="5"/>
      <c r="BE249" s="5"/>
      <c r="BF249" s="48"/>
      <c r="BG249" s="64" t="e">
        <v>#NAME?</v>
      </c>
      <c r="BH249" s="298"/>
      <c r="BI249" s="298"/>
      <c r="BJ249" s="21"/>
      <c r="BK249" s="5"/>
      <c r="BL249" s="5"/>
      <c r="BM249" s="5"/>
      <c r="BN249" s="5"/>
      <c r="BO249" s="5"/>
      <c r="BP249" s="5"/>
      <c r="BQ249" s="5"/>
      <c r="BR249" s="298"/>
      <c r="BS249" s="5"/>
      <c r="BT249" s="5"/>
      <c r="BU249" s="5"/>
      <c r="BV249" s="5"/>
      <c r="BW249" s="5"/>
      <c r="BX249" s="5"/>
      <c r="BY249" s="5"/>
      <c r="BZ249" s="5"/>
      <c r="CA249" s="5"/>
      <c r="CB249" s="55"/>
      <c r="CC249" s="5"/>
      <c r="CD249" s="5"/>
      <c r="CE249" s="5"/>
      <c r="CF249" s="5"/>
      <c r="CG249" s="5"/>
      <c r="CH249" s="5"/>
      <c r="CI249" s="3"/>
    </row>
    <row r="250" spans="1:87" ht="12" customHeight="1">
      <c r="A250" s="217"/>
      <c r="B250" s="218"/>
      <c r="C250" s="13" t="s">
        <v>83</v>
      </c>
      <c r="D250" s="245">
        <v>-7.7075524</v>
      </c>
      <c r="E250" s="246">
        <v>-6.2850305999999998</v>
      </c>
      <c r="F250" s="246">
        <v>-6.9093936999999999</v>
      </c>
      <c r="G250" s="246">
        <v>-10.9381173</v>
      </c>
      <c r="H250" s="246">
        <v>-4.9859187</v>
      </c>
      <c r="I250" s="246">
        <v>-6.8317566999999997</v>
      </c>
      <c r="J250" s="246">
        <v>-1.9219766</v>
      </c>
      <c r="K250" s="246">
        <v>-1.8253336</v>
      </c>
      <c r="L250" s="246">
        <v>-2.8939962000000001</v>
      </c>
      <c r="M250" s="246">
        <v>-4.5617482999999996</v>
      </c>
      <c r="N250" s="246">
        <v>-4.7051239999999996</v>
      </c>
      <c r="O250" s="246">
        <v>-5.2411608000000003</v>
      </c>
      <c r="P250" s="246">
        <v>-6.9915152000000003</v>
      </c>
      <c r="Q250" s="246">
        <v>-7.2729331000000004</v>
      </c>
      <c r="R250" s="5">
        <v>-3.8092541999999998</v>
      </c>
      <c r="S250" s="5">
        <v>-3.5225396999999998</v>
      </c>
      <c r="T250" s="5">
        <v>-1.6393787</v>
      </c>
      <c r="U250" s="5">
        <v>-1.8602605000000001</v>
      </c>
      <c r="V250" s="5">
        <v>-2.2171243</v>
      </c>
      <c r="W250" s="5">
        <v>-1.9983185999999999</v>
      </c>
      <c r="X250" s="5">
        <v>-1.0371893000000001</v>
      </c>
      <c r="Y250" s="16">
        <v>-1.1598911999999999</v>
      </c>
      <c r="Z250" s="34" t="e">
        <v>#NAME?</v>
      </c>
      <c r="AA250" s="21">
        <v>-3.8304686999999999</v>
      </c>
      <c r="AB250" s="5">
        <v>-3.5500161000000001</v>
      </c>
      <c r="AC250" s="5">
        <v>-1.6642028</v>
      </c>
      <c r="AD250" s="5">
        <v>-1.8816558999999999</v>
      </c>
      <c r="AE250" s="5">
        <v>-2.2964524000000002</v>
      </c>
      <c r="AF250" s="5">
        <v>-2.0288365000000002</v>
      </c>
      <c r="AG250" s="5">
        <v>-1.4142591</v>
      </c>
      <c r="AH250" s="16">
        <v>-0.65927150000000001</v>
      </c>
      <c r="AI250" s="34" t="e">
        <v>#NAME?</v>
      </c>
      <c r="AJ250" s="21"/>
      <c r="AK250" s="5"/>
      <c r="AL250" s="5"/>
      <c r="AM250" s="5"/>
      <c r="AN250" s="5"/>
      <c r="AO250" s="5"/>
      <c r="AP250" s="5"/>
      <c r="AQ250" s="48"/>
      <c r="AR250" s="34" t="e">
        <v>#NAME?</v>
      </c>
      <c r="AS250" s="21"/>
      <c r="AT250" s="5"/>
      <c r="AU250" s="5"/>
      <c r="AV250" s="5"/>
      <c r="AW250" s="5"/>
      <c r="AX250" s="5"/>
      <c r="AY250" s="16"/>
      <c r="AZ250" s="33" t="e">
        <v>#NAME?</v>
      </c>
      <c r="BA250" s="21"/>
      <c r="BB250" s="5"/>
      <c r="BC250" s="5"/>
      <c r="BD250" s="5"/>
      <c r="BE250" s="5"/>
      <c r="BF250" s="48"/>
      <c r="BG250" s="64" t="e">
        <v>#NAME?</v>
      </c>
      <c r="BH250" s="298"/>
      <c r="BI250" s="298"/>
      <c r="BJ250" s="21"/>
      <c r="BK250" s="5"/>
      <c r="BL250" s="5"/>
      <c r="BM250" s="5"/>
      <c r="BN250" s="5"/>
      <c r="BO250" s="5"/>
      <c r="BP250" s="5"/>
      <c r="BQ250" s="5"/>
      <c r="BR250" s="298"/>
      <c r="BS250" s="5"/>
      <c r="BT250" s="5"/>
      <c r="BU250" s="5"/>
      <c r="BV250" s="5"/>
      <c r="BW250" s="5"/>
      <c r="BX250" s="5"/>
      <c r="BY250" s="5"/>
      <c r="BZ250" s="5"/>
      <c r="CA250" s="5"/>
      <c r="CB250" s="55"/>
      <c r="CC250" s="5"/>
      <c r="CD250" s="5"/>
      <c r="CE250" s="5"/>
      <c r="CF250" s="5"/>
      <c r="CG250" s="5"/>
      <c r="CH250" s="5"/>
      <c r="CI250" s="3"/>
    </row>
    <row r="251" spans="1:87" ht="12" customHeight="1">
      <c r="A251" s="217"/>
      <c r="B251" s="218"/>
      <c r="C251" s="14" t="s">
        <v>84</v>
      </c>
      <c r="D251" s="245">
        <v>-1.2877585</v>
      </c>
      <c r="E251" s="246">
        <v>0.89310100000000003</v>
      </c>
      <c r="F251" s="246">
        <v>0.87299450000000001</v>
      </c>
      <c r="G251" s="246">
        <v>5.4802074999999997</v>
      </c>
      <c r="H251" s="246">
        <v>4.1095521000000002</v>
      </c>
      <c r="I251" s="246">
        <v>4.1832101000000002</v>
      </c>
      <c r="J251" s="246">
        <v>3.1859000000000002</v>
      </c>
      <c r="K251" s="246">
        <v>2.3867804000000001</v>
      </c>
      <c r="L251" s="246">
        <v>2.6775563</v>
      </c>
      <c r="M251" s="246">
        <v>3.0566466999999999</v>
      </c>
      <c r="N251" s="246">
        <v>2.5652955999999998</v>
      </c>
      <c r="O251" s="246">
        <v>2.0891654000000002</v>
      </c>
      <c r="P251" s="246">
        <v>0.44181979999999998</v>
      </c>
      <c r="Q251" s="246">
        <v>-1.1570385999999999</v>
      </c>
      <c r="R251" s="9">
        <v>-0.91487200000000002</v>
      </c>
      <c r="S251" s="9">
        <v>-1.1985496</v>
      </c>
      <c r="T251" s="9">
        <v>-1.2031478</v>
      </c>
      <c r="U251" s="9">
        <v>-1.4250168999999999</v>
      </c>
      <c r="V251" s="9">
        <v>-0.89010160000000005</v>
      </c>
      <c r="W251" s="9">
        <v>-0.65025940000000004</v>
      </c>
      <c r="X251" s="9">
        <v>-0.1422543</v>
      </c>
      <c r="Y251" s="17">
        <v>-0.89970050000000001</v>
      </c>
      <c r="Z251" s="35" t="e">
        <v>#NAME?</v>
      </c>
      <c r="AA251" s="22">
        <v>-1.0035221000000001</v>
      </c>
      <c r="AB251" s="9">
        <v>-1.3366117</v>
      </c>
      <c r="AC251" s="9">
        <v>-1.4235363000000001</v>
      </c>
      <c r="AD251" s="9">
        <v>-1.6774423999999999</v>
      </c>
      <c r="AE251" s="9">
        <v>-1.3724225000000001</v>
      </c>
      <c r="AF251" s="9">
        <v>-1.3642542</v>
      </c>
      <c r="AG251" s="9">
        <v>-1.6056435</v>
      </c>
      <c r="AH251" s="17">
        <v>-1.4281337000000001</v>
      </c>
      <c r="AI251" s="35" t="e">
        <v>#NAME?</v>
      </c>
      <c r="AJ251" s="22"/>
      <c r="AK251" s="9"/>
      <c r="AL251" s="9"/>
      <c r="AM251" s="9"/>
      <c r="AN251" s="9"/>
      <c r="AO251" s="9"/>
      <c r="AP251" s="9"/>
      <c r="AQ251" s="49"/>
      <c r="AR251" s="35" t="e">
        <v>#NAME?</v>
      </c>
      <c r="AS251" s="22"/>
      <c r="AT251" s="9"/>
      <c r="AU251" s="9"/>
      <c r="AV251" s="9"/>
      <c r="AW251" s="9"/>
      <c r="AX251" s="9"/>
      <c r="AY251" s="17"/>
      <c r="AZ251" s="33" t="e">
        <v>#NAME?</v>
      </c>
      <c r="BA251" s="22"/>
      <c r="BB251" s="9"/>
      <c r="BC251" s="9"/>
      <c r="BD251" s="9"/>
      <c r="BE251" s="9"/>
      <c r="BF251" s="49"/>
      <c r="BG251" s="64" t="e">
        <v>#NAME?</v>
      </c>
      <c r="BH251" s="298"/>
      <c r="BI251" s="298"/>
      <c r="BJ251" s="21"/>
      <c r="BK251" s="5"/>
      <c r="BL251" s="5"/>
      <c r="BM251" s="5"/>
      <c r="BN251" s="5"/>
      <c r="BO251" s="5"/>
      <c r="BP251" s="5"/>
      <c r="BQ251" s="5"/>
      <c r="BR251" s="298"/>
      <c r="BS251" s="5"/>
      <c r="BT251" s="5"/>
      <c r="BU251" s="5"/>
      <c r="BV251" s="5"/>
      <c r="BW251" s="5"/>
      <c r="BX251" s="5"/>
      <c r="BY251" s="5"/>
      <c r="BZ251" s="5"/>
      <c r="CA251" s="5"/>
      <c r="CB251" s="55"/>
      <c r="CC251" s="5"/>
      <c r="CD251" s="5"/>
      <c r="CE251" s="5"/>
      <c r="CF251" s="5"/>
      <c r="CG251" s="5"/>
      <c r="CH251" s="5"/>
      <c r="CI251" s="3"/>
    </row>
    <row r="252" spans="1:87" ht="12" customHeight="1">
      <c r="A252" s="217"/>
      <c r="B252" s="218"/>
      <c r="C252" s="57" t="s">
        <v>85</v>
      </c>
      <c r="D252" s="285"/>
      <c r="E252" s="288">
        <v>-2.3532913999999998</v>
      </c>
      <c r="F252" s="288">
        <v>-1.7643047000000001</v>
      </c>
      <c r="G252" s="288">
        <v>-1.3787072</v>
      </c>
      <c r="H252" s="288">
        <v>-3.1077167000000001</v>
      </c>
      <c r="I252" s="288">
        <v>-3.2665204000000001</v>
      </c>
      <c r="J252" s="288">
        <v>-3.0870503999999999</v>
      </c>
      <c r="K252" s="288">
        <v>-3.0790869000000001</v>
      </c>
      <c r="L252" s="288">
        <v>-2.7034495999999999</v>
      </c>
      <c r="M252" s="288">
        <v>-2.3467525</v>
      </c>
      <c r="N252" s="288">
        <v>-2.1701807</v>
      </c>
      <c r="O252" s="288">
        <v>-3.1022468000000001</v>
      </c>
      <c r="P252" s="288">
        <v>-4.3459247999999997</v>
      </c>
      <c r="Q252" s="288">
        <v>-4.9946064000000003</v>
      </c>
      <c r="R252" s="10">
        <v>-3.5927248000000001</v>
      </c>
      <c r="S252" s="10">
        <v>-2.4352402999999998</v>
      </c>
      <c r="T252" s="10">
        <v>-1.3446944000000001</v>
      </c>
      <c r="U252" s="10">
        <v>-1.0737445999999999</v>
      </c>
      <c r="V252" s="10">
        <v>-0.96217920000000001</v>
      </c>
      <c r="W252" s="10">
        <v>-0.77110840000000003</v>
      </c>
      <c r="X252" s="10">
        <v>-0.63497809999999999</v>
      </c>
      <c r="Y252" s="18">
        <v>-0.88254540000000004</v>
      </c>
      <c r="Z252" s="36" t="e">
        <v>#NAME?</v>
      </c>
      <c r="AA252" s="23">
        <v>-3.6584376000000001</v>
      </c>
      <c r="AB252" s="10">
        <v>-2.5036057999999999</v>
      </c>
      <c r="AC252" s="10">
        <v>-1.4331248999999999</v>
      </c>
      <c r="AD252" s="10">
        <v>-1.2921677</v>
      </c>
      <c r="AE252" s="10">
        <v>-1.1932322</v>
      </c>
      <c r="AF252" s="10">
        <v>-1.2229513999999999</v>
      </c>
      <c r="AG252" s="10">
        <v>-1.1701098000000001</v>
      </c>
      <c r="AH252" s="18">
        <v>-1.3473417999999999</v>
      </c>
      <c r="AI252" s="36" t="e">
        <v>#NAME?</v>
      </c>
      <c r="AJ252" s="23"/>
      <c r="AK252" s="10"/>
      <c r="AL252" s="10"/>
      <c r="AM252" s="10"/>
      <c r="AN252" s="10"/>
      <c r="AO252" s="10"/>
      <c r="AP252" s="10"/>
      <c r="AQ252" s="50"/>
      <c r="AR252" s="36" t="e">
        <v>#NAME?</v>
      </c>
      <c r="AS252" s="23"/>
      <c r="AT252" s="10"/>
      <c r="AU252" s="10"/>
      <c r="AV252" s="10"/>
      <c r="AW252" s="10"/>
      <c r="AX252" s="10"/>
      <c r="AY252" s="18"/>
      <c r="AZ252" s="207" t="s">
        <v>86</v>
      </c>
      <c r="BA252" s="10" t="s">
        <v>86</v>
      </c>
      <c r="BB252" s="10" t="s">
        <v>86</v>
      </c>
      <c r="BC252" s="10" t="s">
        <v>86</v>
      </c>
      <c r="BD252" s="10" t="s">
        <v>86</v>
      </c>
      <c r="BE252" s="10" t="s">
        <v>86</v>
      </c>
      <c r="BF252" s="50" t="s">
        <v>86</v>
      </c>
      <c r="BG252" s="64" t="e">
        <v>#NAME?</v>
      </c>
      <c r="BH252" s="298"/>
      <c r="BI252" s="298"/>
      <c r="BJ252" s="21"/>
      <c r="BK252" s="5"/>
      <c r="BL252" s="5"/>
      <c r="BM252" s="5"/>
      <c r="BN252" s="5"/>
      <c r="BO252" s="5"/>
      <c r="BP252" s="5"/>
      <c r="BQ252" s="5"/>
      <c r="BR252" s="298"/>
      <c r="BS252" s="5"/>
      <c r="BT252" s="5"/>
      <c r="BU252" s="5"/>
      <c r="BV252" s="5"/>
      <c r="BW252" s="5"/>
      <c r="BX252" s="5"/>
      <c r="BY252" s="5"/>
      <c r="BZ252" s="5"/>
      <c r="CA252" s="5"/>
      <c r="CB252" s="55"/>
      <c r="CC252" s="5"/>
      <c r="CD252" s="5"/>
      <c r="CE252" s="5"/>
      <c r="CF252" s="5"/>
      <c r="CG252" s="5"/>
      <c r="CH252" s="5"/>
      <c r="CI252" s="3"/>
    </row>
    <row r="253" spans="1:87" ht="12" customHeight="1">
      <c r="A253" s="217"/>
      <c r="B253" s="218"/>
      <c r="C253" s="12" t="s">
        <v>87</v>
      </c>
      <c r="D253" s="245">
        <v>0.33630080000000001</v>
      </c>
      <c r="E253" s="246">
        <v>0.22336439999999999</v>
      </c>
      <c r="F253" s="246">
        <v>1.2143756000000001</v>
      </c>
      <c r="G253" s="246">
        <v>0.22345660000000001</v>
      </c>
      <c r="H253" s="246">
        <v>1.8192045999999999</v>
      </c>
      <c r="I253" s="246">
        <v>-1.0684772</v>
      </c>
      <c r="J253" s="246">
        <v>-0.43382490000000001</v>
      </c>
      <c r="K253" s="246">
        <v>1.723177</v>
      </c>
      <c r="L253" s="246">
        <v>0.80142009999999997</v>
      </c>
      <c r="M253" s="246">
        <v>1.3805547</v>
      </c>
      <c r="N253" s="246">
        <v>0.14198820000000001</v>
      </c>
      <c r="O253" s="246">
        <v>0.37876700000000002</v>
      </c>
      <c r="P253" s="246">
        <v>-3.4509937000000002</v>
      </c>
      <c r="Q253" s="246">
        <v>-2.7727588999999999</v>
      </c>
      <c r="R253" s="8">
        <v>-2.0433981000000001</v>
      </c>
      <c r="S253" s="8">
        <v>-0.18951770000000001</v>
      </c>
      <c r="T253" s="8">
        <v>-0.1071361</v>
      </c>
      <c r="U253" s="8">
        <v>-4.9009761000000003</v>
      </c>
      <c r="V253" s="8">
        <v>-1.2017983000000001</v>
      </c>
      <c r="W253" s="8">
        <v>0.31707069999999998</v>
      </c>
      <c r="X253" s="8">
        <v>0.90845869999999995</v>
      </c>
      <c r="Y253" s="15">
        <v>0.50855340000000004</v>
      </c>
      <c r="Z253" s="37" t="e">
        <v>#NAME?</v>
      </c>
      <c r="AA253" s="20">
        <v>-2.0681596</v>
      </c>
      <c r="AB253" s="8">
        <v>-0.23297419999999999</v>
      </c>
      <c r="AC253" s="8">
        <v>-0.23357410000000001</v>
      </c>
      <c r="AD253" s="8">
        <v>-5.0389276000000001</v>
      </c>
      <c r="AE253" s="8">
        <v>-1.4907018000000001</v>
      </c>
      <c r="AF253" s="8">
        <v>-0.79144599999999998</v>
      </c>
      <c r="AG253" s="8">
        <v>-0.76283080000000003</v>
      </c>
      <c r="AH253" s="15">
        <v>-0.61653860000000005</v>
      </c>
      <c r="AI253" s="37" t="e">
        <v>#NAME?</v>
      </c>
      <c r="AJ253" s="20"/>
      <c r="AK253" s="8"/>
      <c r="AL253" s="8"/>
      <c r="AM253" s="8"/>
      <c r="AN253" s="8"/>
      <c r="AO253" s="8"/>
      <c r="AP253" s="8"/>
      <c r="AQ253" s="47"/>
      <c r="AR253" s="37"/>
      <c r="AS253" s="20"/>
      <c r="AT253" s="8"/>
      <c r="AU253" s="8"/>
      <c r="AV253" s="8"/>
      <c r="AW253" s="8"/>
      <c r="AX253" s="8"/>
      <c r="AY253" s="15"/>
      <c r="AZ253" s="33" t="e">
        <v>#NAME?</v>
      </c>
      <c r="BA253" s="20"/>
      <c r="BB253" s="8"/>
      <c r="BC253" s="8"/>
      <c r="BD253" s="8"/>
      <c r="BE253" s="8"/>
      <c r="BF253" s="47"/>
      <c r="BG253" s="64" t="e">
        <v>#NAME?</v>
      </c>
      <c r="BH253" s="298"/>
      <c r="BI253" s="298"/>
      <c r="BJ253" s="21"/>
      <c r="BK253" s="5"/>
      <c r="BL253" s="5"/>
      <c r="BM253" s="5"/>
      <c r="BN253" s="5"/>
      <c r="BO253" s="5"/>
      <c r="BP253" s="5"/>
      <c r="BQ253" s="5"/>
      <c r="BR253" s="298"/>
      <c r="BS253" s="5"/>
      <c r="BT253" s="5"/>
      <c r="BU253" s="5"/>
      <c r="BV253" s="5"/>
      <c r="BW253" s="5"/>
      <c r="BX253" s="5"/>
      <c r="BY253" s="5"/>
      <c r="BZ253" s="5"/>
      <c r="CA253" s="5"/>
      <c r="CB253" s="55"/>
      <c r="CC253" s="5"/>
      <c r="CD253" s="5"/>
      <c r="CE253" s="5"/>
      <c r="CF253" s="5"/>
      <c r="CG253" s="5"/>
      <c r="CH253" s="5"/>
      <c r="CI253" s="3"/>
    </row>
    <row r="254" spans="1:87" ht="12" customHeight="1">
      <c r="A254" s="217"/>
      <c r="B254" s="218"/>
      <c r="C254" s="13" t="s">
        <v>88</v>
      </c>
      <c r="D254" s="245">
        <v>-2.7518372000000002</v>
      </c>
      <c r="E254" s="246">
        <v>-3.3062757999999999</v>
      </c>
      <c r="F254" s="246">
        <v>-2.3274892999999999</v>
      </c>
      <c r="G254" s="246">
        <v>-3.4546499000000002</v>
      </c>
      <c r="H254" s="246">
        <v>-5.6577741000000001</v>
      </c>
      <c r="I254" s="246">
        <v>-6.1741140999999997</v>
      </c>
      <c r="J254" s="246">
        <v>-6.8820607000000003</v>
      </c>
      <c r="K254" s="246">
        <v>-2.7159255999999998</v>
      </c>
      <c r="L254" s="246">
        <v>-4.0942692000000003</v>
      </c>
      <c r="M254" s="246">
        <v>-4.3250910999999999</v>
      </c>
      <c r="N254" s="246">
        <v>-3.1712965</v>
      </c>
      <c r="O254" s="246">
        <v>-3.8664367999999998</v>
      </c>
      <c r="P254" s="246">
        <v>-4.6319188000000002</v>
      </c>
      <c r="Q254" s="246">
        <v>-3.7147511</v>
      </c>
      <c r="R254" s="5">
        <v>-2.4769256999999998</v>
      </c>
      <c r="S254" s="5">
        <v>-3.1515146000000001</v>
      </c>
      <c r="T254" s="5">
        <v>0.1098508</v>
      </c>
      <c r="U254" s="5">
        <v>-0.99086980000000002</v>
      </c>
      <c r="V254" s="5">
        <v>-0.48687170000000002</v>
      </c>
      <c r="W254" s="5">
        <v>0.89009680000000002</v>
      </c>
      <c r="X254" s="5">
        <v>1.2222961999999999</v>
      </c>
      <c r="Y254" s="16">
        <v>0.8873683</v>
      </c>
      <c r="Z254" s="34" t="e">
        <v>#NAME?</v>
      </c>
      <c r="AA254" s="21">
        <v>-2.5575777</v>
      </c>
      <c r="AB254" s="5">
        <v>-3.1625841000000001</v>
      </c>
      <c r="AC254" s="5">
        <v>8.8222800000000004E-2</v>
      </c>
      <c r="AD254" s="5">
        <v>-1.0271861</v>
      </c>
      <c r="AE254" s="5">
        <v>-0.67366839999999995</v>
      </c>
      <c r="AF254" s="5">
        <v>-3.00862E-2</v>
      </c>
      <c r="AG254" s="5">
        <v>-0.3726351</v>
      </c>
      <c r="AH254" s="16">
        <v>-0.446357</v>
      </c>
      <c r="AI254" s="34" t="e">
        <v>#NAME?</v>
      </c>
      <c r="AJ254" s="21"/>
      <c r="AK254" s="5"/>
      <c r="AL254" s="5"/>
      <c r="AM254" s="5"/>
      <c r="AN254" s="5"/>
      <c r="AO254" s="5"/>
      <c r="AP254" s="5"/>
      <c r="AQ254" s="48"/>
      <c r="AR254" s="34"/>
      <c r="AS254" s="21"/>
      <c r="AT254" s="5"/>
      <c r="AU254" s="5"/>
      <c r="AV254" s="5"/>
      <c r="AW254" s="5"/>
      <c r="AX254" s="5"/>
      <c r="AY254" s="16"/>
      <c r="AZ254" s="33" t="e">
        <v>#NAME?</v>
      </c>
      <c r="BA254" s="21"/>
      <c r="BB254" s="5"/>
      <c r="BC254" s="5"/>
      <c r="BD254" s="5"/>
      <c r="BE254" s="5"/>
      <c r="BF254" s="48"/>
      <c r="BG254" s="64" t="e">
        <v>#NAME?</v>
      </c>
      <c r="BH254" s="298"/>
      <c r="BI254" s="298"/>
      <c r="BJ254" s="21"/>
      <c r="BK254" s="5"/>
      <c r="BL254" s="5"/>
      <c r="BM254" s="5"/>
      <c r="BN254" s="5"/>
      <c r="BO254" s="5"/>
      <c r="BP254" s="5"/>
      <c r="BQ254" s="5"/>
      <c r="BR254" s="298"/>
      <c r="BS254" s="5"/>
      <c r="BT254" s="5"/>
      <c r="BU254" s="5"/>
      <c r="BV254" s="5"/>
      <c r="BW254" s="5"/>
      <c r="BX254" s="5"/>
      <c r="BY254" s="5"/>
      <c r="BZ254" s="5"/>
      <c r="CA254" s="5"/>
      <c r="CB254" s="55"/>
      <c r="CC254" s="5"/>
      <c r="CD254" s="5"/>
      <c r="CE254" s="5"/>
      <c r="CF254" s="5"/>
      <c r="CG254" s="5"/>
      <c r="CH254" s="5"/>
      <c r="CI254" s="3"/>
    </row>
    <row r="255" spans="1:87" ht="12" customHeight="1">
      <c r="A255" s="217"/>
      <c r="B255" s="218"/>
      <c r="C255" s="13" t="s">
        <v>89</v>
      </c>
      <c r="D255" s="245">
        <v>-1.9683047</v>
      </c>
      <c r="E255" s="246">
        <v>-0.95575449999999995</v>
      </c>
      <c r="F255" s="246">
        <v>5.3113899999999999E-2</v>
      </c>
      <c r="G255" s="246">
        <v>0.46991080000000002</v>
      </c>
      <c r="H255" s="246">
        <v>0.22357150000000001</v>
      </c>
      <c r="I255" s="246">
        <v>-0.18321899999999999</v>
      </c>
      <c r="J255" s="246">
        <v>0.29265150000000001</v>
      </c>
      <c r="K255" s="246">
        <v>1.658866</v>
      </c>
      <c r="L255" s="246">
        <v>3.9107140999999999</v>
      </c>
      <c r="M255" s="246">
        <v>2.5179452000000002</v>
      </c>
      <c r="N255" s="246">
        <v>2.9103081</v>
      </c>
      <c r="O255" s="246">
        <v>2.2490399000000001</v>
      </c>
      <c r="P255" s="246">
        <v>-0.17659849999999999</v>
      </c>
      <c r="Q255" s="246">
        <v>-0.79439490000000001</v>
      </c>
      <c r="R255" s="5">
        <v>-0.55340769999999995</v>
      </c>
      <c r="S255" s="5">
        <v>-1.7227219</v>
      </c>
      <c r="T255" s="5">
        <v>0.42434179999999999</v>
      </c>
      <c r="U255" s="5">
        <v>2.3938636999999998</v>
      </c>
      <c r="V255" s="5">
        <v>-0.42922759999999999</v>
      </c>
      <c r="W255" s="5">
        <v>0.37946279999999999</v>
      </c>
      <c r="X255" s="5">
        <v>1.4406052</v>
      </c>
      <c r="Y255" s="16">
        <v>0.3270014</v>
      </c>
      <c r="Z255" s="34" t="e">
        <v>#NAME?</v>
      </c>
      <c r="AA255" s="21">
        <v>-0.58359870000000003</v>
      </c>
      <c r="AB255" s="5">
        <v>-1.7396826000000001</v>
      </c>
      <c r="AC255" s="5">
        <v>1.099016</v>
      </c>
      <c r="AD255" s="5">
        <v>3.2417473999999999</v>
      </c>
      <c r="AE255" s="5">
        <v>-8.0952399999999994E-2</v>
      </c>
      <c r="AF255" s="5">
        <v>0.68560920000000003</v>
      </c>
      <c r="AG255" s="5">
        <v>-0.77057129999999996</v>
      </c>
      <c r="AH255" s="16">
        <v>-0.63368630000000004</v>
      </c>
      <c r="AI255" s="34" t="e">
        <v>#NAME?</v>
      </c>
      <c r="AJ255" s="21"/>
      <c r="AK255" s="5"/>
      <c r="AL255" s="5"/>
      <c r="AM255" s="5"/>
      <c r="AN255" s="5"/>
      <c r="AO255" s="5"/>
      <c r="AP255" s="5"/>
      <c r="AQ255" s="48"/>
      <c r="AR255" s="34"/>
      <c r="AS255" s="21"/>
      <c r="AT255" s="5"/>
      <c r="AU255" s="5"/>
      <c r="AV255" s="5"/>
      <c r="AW255" s="5"/>
      <c r="AX255" s="5"/>
      <c r="AY255" s="16"/>
      <c r="AZ255" s="33" t="e">
        <v>#NAME?</v>
      </c>
      <c r="BA255" s="21"/>
      <c r="BB255" s="5"/>
      <c r="BC255" s="5"/>
      <c r="BD255" s="5"/>
      <c r="BE255" s="5"/>
      <c r="BF255" s="48"/>
      <c r="BG255" s="64" t="e">
        <v>#NAME?</v>
      </c>
      <c r="BH255" s="298"/>
      <c r="BI255" s="298"/>
      <c r="BJ255" s="21"/>
      <c r="BK255" s="5"/>
      <c r="BL255" s="5"/>
      <c r="BM255" s="5"/>
      <c r="BN255" s="5"/>
      <c r="BO255" s="5"/>
      <c r="BP255" s="5"/>
      <c r="BQ255" s="5"/>
      <c r="BR255" s="298"/>
      <c r="BS255" s="5"/>
      <c r="BT255" s="5"/>
      <c r="BU255" s="5"/>
      <c r="BV255" s="5"/>
      <c r="BW255" s="5"/>
      <c r="BX255" s="5"/>
      <c r="BY255" s="5"/>
      <c r="BZ255" s="5"/>
      <c r="CA255" s="5"/>
      <c r="CB255" s="55"/>
      <c r="CC255" s="5"/>
      <c r="CD255" s="5"/>
      <c r="CE255" s="5"/>
      <c r="CF255" s="5"/>
      <c r="CG255" s="5"/>
      <c r="CH255" s="5"/>
      <c r="CI255" s="3"/>
    </row>
    <row r="256" spans="1:87" ht="12" customHeight="1">
      <c r="A256" s="217"/>
      <c r="B256" s="218"/>
      <c r="C256" s="59" t="s">
        <v>342</v>
      </c>
      <c r="D256" s="245"/>
      <c r="E256" s="246"/>
      <c r="F256" s="246"/>
      <c r="G256" s="246"/>
      <c r="H256" s="246">
        <v>-1.1442507</v>
      </c>
      <c r="I256" s="246">
        <v>-2.9600045000000001</v>
      </c>
      <c r="J256" s="246">
        <v>-4.5844452000000002</v>
      </c>
      <c r="K256" s="246">
        <v>-5.5446223000000003</v>
      </c>
      <c r="L256" s="246">
        <v>-4.7185413</v>
      </c>
      <c r="M256" s="246">
        <v>-5.1155507</v>
      </c>
      <c r="N256" s="246">
        <v>-5.3077798999999999</v>
      </c>
      <c r="O256" s="246">
        <v>-5.473077</v>
      </c>
      <c r="P256" s="246">
        <v>-5.0885756000000004</v>
      </c>
      <c r="Q256" s="246">
        <v>-5.4433999999999996</v>
      </c>
      <c r="R256" s="5">
        <v>-6.8154339000000004</v>
      </c>
      <c r="S256" s="5">
        <v>-3.5014026</v>
      </c>
      <c r="T256" s="5">
        <v>-3.4500052000000001</v>
      </c>
      <c r="U256" s="5">
        <v>-3.1957995000000001</v>
      </c>
      <c r="V256" s="5">
        <v>-2.3207646999999998</v>
      </c>
      <c r="W256" s="5">
        <v>-0.61767740000000004</v>
      </c>
      <c r="X256" s="5">
        <v>0.33723439999999999</v>
      </c>
      <c r="Y256" s="16">
        <v>-0.32312780000000002</v>
      </c>
      <c r="Z256" s="34" t="e">
        <v>#NAME?</v>
      </c>
      <c r="AA256" s="21">
        <v>-7.0976673999999997</v>
      </c>
      <c r="AB256" s="5">
        <v>-3.9007605000000001</v>
      </c>
      <c r="AC256" s="5">
        <v>-3.5161153999999999</v>
      </c>
      <c r="AD256" s="5">
        <v>-3.5060788999999999</v>
      </c>
      <c r="AE256" s="5">
        <v>-2.1465234999999998</v>
      </c>
      <c r="AF256" s="5">
        <v>-1.6995889</v>
      </c>
      <c r="AG256" s="5">
        <v>-2.2394354000000001</v>
      </c>
      <c r="AH256" s="16">
        <v>-2.4962601000000002</v>
      </c>
      <c r="AI256" s="34" t="e">
        <v>#NAME?</v>
      </c>
      <c r="AJ256" s="21"/>
      <c r="AK256" s="5"/>
      <c r="AL256" s="5"/>
      <c r="AM256" s="5"/>
      <c r="AN256" s="5"/>
      <c r="AO256" s="5"/>
      <c r="AP256" s="5"/>
      <c r="AQ256" s="48"/>
      <c r="AR256" s="34"/>
      <c r="AS256" s="21"/>
      <c r="AT256" s="5"/>
      <c r="AU256" s="5"/>
      <c r="AV256" s="5"/>
      <c r="AW256" s="5"/>
      <c r="AX256" s="5"/>
      <c r="AY256" s="16"/>
      <c r="AZ256" s="33" t="e">
        <v>#NAME?</v>
      </c>
      <c r="BA256" s="21"/>
      <c r="BB256" s="5"/>
      <c r="BC256" s="5"/>
      <c r="BD256" s="5"/>
      <c r="BE256" s="5"/>
      <c r="BF256" s="48"/>
      <c r="BG256" s="64" t="e">
        <v>#NAME?</v>
      </c>
      <c r="BH256" s="298"/>
      <c r="BI256" s="298"/>
      <c r="BJ256" s="21"/>
      <c r="BK256" s="5"/>
      <c r="BL256" s="5"/>
      <c r="BM256" s="5"/>
      <c r="BN256" s="5"/>
      <c r="BO256" s="5"/>
      <c r="BP256" s="5"/>
      <c r="BQ256" s="5"/>
      <c r="BR256" s="298"/>
      <c r="BS256" s="5"/>
      <c r="BT256" s="5"/>
      <c r="BU256" s="5"/>
      <c r="BV256" s="5"/>
      <c r="BW256" s="5"/>
      <c r="BX256" s="5"/>
      <c r="BY256" s="5"/>
      <c r="BZ256" s="5"/>
      <c r="CA256" s="5"/>
      <c r="CB256" s="55"/>
      <c r="CC256" s="5"/>
      <c r="CD256" s="5"/>
      <c r="CE256" s="5"/>
      <c r="CF256" s="5"/>
      <c r="CG256" s="5"/>
      <c r="CH256" s="5"/>
      <c r="CI256" s="3"/>
    </row>
    <row r="257" spans="1:87" ht="12" customHeight="1">
      <c r="A257" s="217"/>
      <c r="B257" s="218"/>
      <c r="C257" s="13" t="s">
        <v>93</v>
      </c>
      <c r="D257" s="245">
        <v>-4.9200375999999997</v>
      </c>
      <c r="E257" s="246">
        <v>-7.1824062</v>
      </c>
      <c r="F257" s="246">
        <v>-4.7026386999999996</v>
      </c>
      <c r="G257" s="246">
        <v>-2.8179405000000002</v>
      </c>
      <c r="H257" s="246">
        <v>-3.8189657000000001</v>
      </c>
      <c r="I257" s="246">
        <v>-8.9351932000000005</v>
      </c>
      <c r="J257" s="246">
        <v>-7.3247643</v>
      </c>
      <c r="K257" s="246">
        <v>-7.3462149999999999</v>
      </c>
      <c r="L257" s="246">
        <v>-9.1503554000000005</v>
      </c>
      <c r="M257" s="246">
        <v>-11.247404700000001</v>
      </c>
      <c r="N257" s="246">
        <v>-6.2311417999999996</v>
      </c>
      <c r="O257" s="246">
        <v>-4.7273193999999998</v>
      </c>
      <c r="P257" s="246">
        <v>-2.2849287</v>
      </c>
      <c r="Q257" s="246">
        <v>-2.6862803999999998</v>
      </c>
      <c r="R257" s="5">
        <v>-4.4423269999999997</v>
      </c>
      <c r="S257" s="5">
        <v>-0.58280659999999995</v>
      </c>
      <c r="T257" s="5">
        <v>-1.278575</v>
      </c>
      <c r="U257" s="5">
        <v>-2.2486035000000002</v>
      </c>
      <c r="V257" s="5">
        <v>-2.0435283000000002</v>
      </c>
      <c r="W257" s="5">
        <v>-1.8205517</v>
      </c>
      <c r="X257" s="5">
        <v>-2.7504666000000002</v>
      </c>
      <c r="Y257" s="16">
        <v>-3.6227672000000002</v>
      </c>
      <c r="Z257" s="34" t="e">
        <v>#NAME?</v>
      </c>
      <c r="AA257" s="21">
        <v>-4.5206622999999997</v>
      </c>
      <c r="AB257" s="5">
        <v>-0.5561876</v>
      </c>
      <c r="AC257" s="5">
        <v>-1.3364296</v>
      </c>
      <c r="AD257" s="5">
        <v>-1.8914439000000001</v>
      </c>
      <c r="AE257" s="5">
        <v>-1.8818459999999999</v>
      </c>
      <c r="AF257" s="5">
        <v>-1.8574286</v>
      </c>
      <c r="AG257" s="5">
        <v>-2.8740605000000001</v>
      </c>
      <c r="AH257" s="16">
        <v>-3.1053848999999998</v>
      </c>
      <c r="AI257" s="34" t="e">
        <v>#NAME?</v>
      </c>
      <c r="AJ257" s="21"/>
      <c r="AK257" s="5"/>
      <c r="AL257" s="5"/>
      <c r="AM257" s="5"/>
      <c r="AN257" s="5"/>
      <c r="AO257" s="5"/>
      <c r="AP257" s="5"/>
      <c r="AQ257" s="48"/>
      <c r="AR257" s="34"/>
      <c r="AS257" s="21"/>
      <c r="AT257" s="5"/>
      <c r="AU257" s="5"/>
      <c r="AV257" s="5"/>
      <c r="AW257" s="5"/>
      <c r="AX257" s="5"/>
      <c r="AY257" s="16"/>
      <c r="AZ257" s="33" t="e">
        <v>#NAME?</v>
      </c>
      <c r="BA257" s="21"/>
      <c r="BB257" s="5"/>
      <c r="BC257" s="5"/>
      <c r="BD257" s="5"/>
      <c r="BE257" s="5"/>
      <c r="BF257" s="48"/>
      <c r="BG257" s="64" t="e">
        <v>#NAME?</v>
      </c>
      <c r="BH257" s="298"/>
      <c r="BI257" s="298"/>
      <c r="BJ257" s="21"/>
      <c r="BK257" s="5"/>
      <c r="BL257" s="5"/>
      <c r="BM257" s="5"/>
      <c r="BN257" s="5"/>
      <c r="BO257" s="5"/>
      <c r="BP257" s="5"/>
      <c r="BQ257" s="5"/>
      <c r="BR257" s="298"/>
      <c r="BS257" s="5"/>
      <c r="BT257" s="5"/>
      <c r="BU257" s="5"/>
      <c r="BV257" s="5"/>
      <c r="BW257" s="5"/>
      <c r="BX257" s="5"/>
      <c r="BY257" s="5"/>
      <c r="BZ257" s="5"/>
      <c r="CA257" s="5"/>
      <c r="CB257" s="55"/>
      <c r="CC257" s="5"/>
      <c r="CD257" s="5"/>
      <c r="CE257" s="5"/>
      <c r="CF257" s="5"/>
      <c r="CG257" s="5"/>
      <c r="CH257" s="5"/>
      <c r="CI257" s="3"/>
    </row>
    <row r="258" spans="1:87" ht="12" customHeight="1">
      <c r="A258" s="217"/>
      <c r="B258" s="218"/>
      <c r="C258" s="13" t="s">
        <v>94</v>
      </c>
      <c r="D258" s="245">
        <v>-5.7579450000000003</v>
      </c>
      <c r="E258" s="246">
        <v>-4.8902048000000002</v>
      </c>
      <c r="F258" s="246">
        <v>-2.6872557000000001</v>
      </c>
      <c r="G258" s="246">
        <v>-3.1825060000000001</v>
      </c>
      <c r="H258" s="246">
        <v>-3.3720512</v>
      </c>
      <c r="I258" s="246">
        <v>-2.4883502000000002</v>
      </c>
      <c r="J258" s="246">
        <v>-3.6952221999999999</v>
      </c>
      <c r="K258" s="246">
        <v>-3.4673243</v>
      </c>
      <c r="L258" s="246">
        <v>-2.5169627000000001</v>
      </c>
      <c r="M258" s="246">
        <v>-3.4319522</v>
      </c>
      <c r="N258" s="246">
        <v>-3.2344301999999998</v>
      </c>
      <c r="O258" s="246">
        <v>-4.9608211999999998</v>
      </c>
      <c r="P258" s="246">
        <v>-8.0192259000000004</v>
      </c>
      <c r="Q258" s="246">
        <v>-7.9700305</v>
      </c>
      <c r="R258" s="5">
        <v>-5.9078093999999997</v>
      </c>
      <c r="S258" s="5">
        <v>-3.8194628000000002</v>
      </c>
      <c r="T258" s="5">
        <v>-3.4025129999999999</v>
      </c>
      <c r="U258" s="5">
        <v>-2.9996130999999999</v>
      </c>
      <c r="V258" s="5">
        <v>-2.3215884999999998</v>
      </c>
      <c r="W258" s="5">
        <v>-2.0250571000000002</v>
      </c>
      <c r="X258" s="5">
        <v>-2.0442368000000002</v>
      </c>
      <c r="Y258" s="16">
        <v>-2.1708927</v>
      </c>
      <c r="Z258" s="34" t="e">
        <v>#NAME?</v>
      </c>
      <c r="AA258" s="21">
        <v>-5.9023234999999996</v>
      </c>
      <c r="AB258" s="5">
        <v>-3.7870515999999999</v>
      </c>
      <c r="AC258" s="5">
        <v>-3.3354716</v>
      </c>
      <c r="AD258" s="5">
        <v>-2.8385804000000001</v>
      </c>
      <c r="AE258" s="5">
        <v>-2.375543</v>
      </c>
      <c r="AF258" s="5">
        <v>-2.3736839999999999</v>
      </c>
      <c r="AG258" s="5">
        <v>-3.1026747000000001</v>
      </c>
      <c r="AH258" s="16">
        <v>-3.3029847999999999</v>
      </c>
      <c r="AI258" s="34" t="e">
        <v>#NAME?</v>
      </c>
      <c r="AJ258" s="21"/>
      <c r="AK258" s="5"/>
      <c r="AL258" s="5"/>
      <c r="AM258" s="5"/>
      <c r="AN258" s="5"/>
      <c r="AO258" s="5"/>
      <c r="AP258" s="5"/>
      <c r="AQ258" s="48"/>
      <c r="AR258" s="34"/>
      <c r="AS258" s="21"/>
      <c r="AT258" s="5"/>
      <c r="AU258" s="5"/>
      <c r="AV258" s="5"/>
      <c r="AW258" s="5"/>
      <c r="AX258" s="5"/>
      <c r="AY258" s="16"/>
      <c r="AZ258" s="33" t="e">
        <v>#NAME?</v>
      </c>
      <c r="BA258" s="21"/>
      <c r="BB258" s="5"/>
      <c r="BC258" s="5"/>
      <c r="BD258" s="5"/>
      <c r="BE258" s="5"/>
      <c r="BF258" s="48"/>
      <c r="BG258" s="64" t="e">
        <v>#NAME?</v>
      </c>
      <c r="BH258" s="298"/>
      <c r="BI258" s="298"/>
      <c r="BJ258" s="21"/>
      <c r="BK258" s="5"/>
      <c r="BL258" s="5"/>
      <c r="BM258" s="5"/>
      <c r="BN258" s="5"/>
      <c r="BO258" s="5"/>
      <c r="BP258" s="5"/>
      <c r="BQ258" s="5"/>
      <c r="BR258" s="298"/>
      <c r="BS258" s="5"/>
      <c r="BT258" s="5"/>
      <c r="BU258" s="5"/>
      <c r="BV258" s="5"/>
      <c r="BW258" s="5"/>
      <c r="BX258" s="5"/>
      <c r="BY258" s="5"/>
      <c r="BZ258" s="5"/>
      <c r="CA258" s="5"/>
      <c r="CB258" s="55"/>
      <c r="CC258" s="5"/>
      <c r="CD258" s="5"/>
      <c r="CE258" s="5"/>
      <c r="CF258" s="5"/>
      <c r="CG258" s="5"/>
      <c r="CH258" s="5"/>
      <c r="CI258" s="3"/>
    </row>
    <row r="259" spans="1:87" ht="12" customHeight="1">
      <c r="A259" s="217"/>
      <c r="B259" s="218"/>
      <c r="C259" s="13" t="s">
        <v>95</v>
      </c>
      <c r="D259" s="245">
        <v>-4.1545633000000004</v>
      </c>
      <c r="E259" s="246">
        <v>-2.1522636999999998</v>
      </c>
      <c r="F259" s="246">
        <v>-2.7735433</v>
      </c>
      <c r="G259" s="246">
        <v>-3.0130088000000002</v>
      </c>
      <c r="H259" s="246">
        <v>-2.5108407000000001</v>
      </c>
      <c r="I259" s="246">
        <v>-1.941614</v>
      </c>
      <c r="J259" s="246">
        <v>-2.0670495999999998</v>
      </c>
      <c r="K259" s="246">
        <v>-2.9918369999999999</v>
      </c>
      <c r="L259" s="246">
        <v>-2.407232</v>
      </c>
      <c r="M259" s="246">
        <v>-4.4554732000000001</v>
      </c>
      <c r="N259" s="246">
        <v>-4.9356277999999998</v>
      </c>
      <c r="O259" s="246">
        <v>-8.1162951000000003</v>
      </c>
      <c r="P259" s="246">
        <v>-8.9713075</v>
      </c>
      <c r="Q259" s="246">
        <v>-5.3149952000000003</v>
      </c>
      <c r="R259" s="5">
        <v>-3.9954588000000002</v>
      </c>
      <c r="S259" s="5">
        <v>-1.9489737</v>
      </c>
      <c r="T259" s="5">
        <v>-0.91669350000000005</v>
      </c>
      <c r="U259" s="5">
        <v>-0.2936916</v>
      </c>
      <c r="V259" s="5">
        <v>5.6740400000000003E-2</v>
      </c>
      <c r="W259" s="5">
        <v>-2.4561175</v>
      </c>
      <c r="X259" s="5">
        <v>-3.3211373000000002</v>
      </c>
      <c r="Y259" s="16">
        <v>-3.8613680000000001</v>
      </c>
      <c r="Z259" s="34" t="e">
        <v>#NAME?</v>
      </c>
      <c r="AA259" s="21">
        <v>-4.1649855999999996</v>
      </c>
      <c r="AB259" s="5">
        <v>-2.0576598000000001</v>
      </c>
      <c r="AC259" s="5">
        <v>-1.0381918000000001</v>
      </c>
      <c r="AD259" s="5">
        <v>-9.3041700000000005E-2</v>
      </c>
      <c r="AE259" s="5">
        <v>-0.26591599999999999</v>
      </c>
      <c r="AF259" s="5">
        <v>-2.9363746000000002</v>
      </c>
      <c r="AG259" s="5">
        <v>-3.4223376000000001</v>
      </c>
      <c r="AH259" s="16">
        <v>-3.3373024</v>
      </c>
      <c r="AI259" s="34" t="e">
        <v>#NAME?</v>
      </c>
      <c r="AJ259" s="21"/>
      <c r="AK259" s="5"/>
      <c r="AL259" s="5"/>
      <c r="AM259" s="5"/>
      <c r="AN259" s="5"/>
      <c r="AO259" s="5"/>
      <c r="AP259" s="5"/>
      <c r="AQ259" s="48"/>
      <c r="AR259" s="34"/>
      <c r="AS259" s="21"/>
      <c r="AT259" s="5"/>
      <c r="AU259" s="5"/>
      <c r="AV259" s="5"/>
      <c r="AW259" s="5"/>
      <c r="AX259" s="5"/>
      <c r="AY259" s="16"/>
      <c r="AZ259" s="33" t="e">
        <v>#NAME?</v>
      </c>
      <c r="BA259" s="21"/>
      <c r="BB259" s="5"/>
      <c r="BC259" s="5"/>
      <c r="BD259" s="5"/>
      <c r="BE259" s="5"/>
      <c r="BF259" s="48"/>
      <c r="BG259" s="64" t="e">
        <v>#NAME?</v>
      </c>
      <c r="BH259" s="298"/>
      <c r="BI259" s="298"/>
      <c r="BJ259" s="21"/>
      <c r="BK259" s="5"/>
      <c r="BL259" s="5"/>
      <c r="BM259" s="5"/>
      <c r="BN259" s="5"/>
      <c r="BO259" s="5"/>
      <c r="BP259" s="5"/>
      <c r="BQ259" s="5"/>
      <c r="BR259" s="298"/>
      <c r="BS259" s="5"/>
      <c r="BT259" s="5"/>
      <c r="BU259" s="5"/>
      <c r="BV259" s="5"/>
      <c r="BW259" s="5"/>
      <c r="BX259" s="5"/>
      <c r="BY259" s="5"/>
      <c r="BZ259" s="5"/>
      <c r="CA259" s="5"/>
      <c r="CB259" s="55"/>
      <c r="CC259" s="5"/>
      <c r="CD259" s="5"/>
      <c r="CE259" s="5"/>
      <c r="CF259" s="5"/>
      <c r="CG259" s="5"/>
      <c r="CH259" s="5"/>
      <c r="CI259" s="3"/>
    </row>
    <row r="260" spans="1:87" ht="12" customHeight="1">
      <c r="A260" s="217"/>
      <c r="B260" s="218"/>
      <c r="C260" s="13" t="s">
        <v>96</v>
      </c>
      <c r="D260" s="245">
        <v>-0.31236819999999998</v>
      </c>
      <c r="E260" s="246">
        <v>1.4064641</v>
      </c>
      <c r="F260" s="246">
        <v>0.55647690000000005</v>
      </c>
      <c r="G260" s="246">
        <v>2.2877255000000001</v>
      </c>
      <c r="H260" s="246">
        <v>1.3221795000000001</v>
      </c>
      <c r="I260" s="246">
        <v>-0.96362009999999998</v>
      </c>
      <c r="J260" s="246">
        <v>-0.4818172</v>
      </c>
      <c r="K260" s="246">
        <v>0.26784540000000001</v>
      </c>
      <c r="L260" s="246">
        <v>1.5940694</v>
      </c>
      <c r="M260" s="246">
        <v>0.77197530000000003</v>
      </c>
      <c r="N260" s="246">
        <v>1.3494889000000001</v>
      </c>
      <c r="O260" s="246">
        <v>1.4031019</v>
      </c>
      <c r="P260" s="246">
        <v>2.554141</v>
      </c>
      <c r="Q260" s="246">
        <v>0.81131609999999998</v>
      </c>
      <c r="R260" s="5">
        <v>-6.9972999999999997E-3</v>
      </c>
      <c r="S260" s="5">
        <v>0.24463840000000001</v>
      </c>
      <c r="T260" s="5">
        <v>0.149751</v>
      </c>
      <c r="U260" s="5">
        <v>-0.33362799999999998</v>
      </c>
      <c r="V260" s="5">
        <v>0.2655361</v>
      </c>
      <c r="W260" s="5">
        <v>0.94733860000000003</v>
      </c>
      <c r="X260" s="5">
        <v>1.2332997999999999</v>
      </c>
      <c r="Y260" s="16">
        <v>0.70501040000000004</v>
      </c>
      <c r="Z260" s="34" t="e">
        <v>#NAME?</v>
      </c>
      <c r="AA260" s="21">
        <v>-1.55611E-2</v>
      </c>
      <c r="AB260" s="5">
        <v>0.2232722</v>
      </c>
      <c r="AC260" s="5">
        <v>8.3316500000000002E-2</v>
      </c>
      <c r="AD260" s="5">
        <v>-0.44545430000000003</v>
      </c>
      <c r="AE260" s="5">
        <v>0.33009080000000002</v>
      </c>
      <c r="AF260" s="5">
        <v>-0.28849760000000002</v>
      </c>
      <c r="AG260" s="5">
        <v>-0.28142060000000002</v>
      </c>
      <c r="AH260" s="16">
        <v>0.1373433</v>
      </c>
      <c r="AI260" s="34" t="e">
        <v>#NAME?</v>
      </c>
      <c r="AJ260" s="21"/>
      <c r="AK260" s="5"/>
      <c r="AL260" s="5"/>
      <c r="AM260" s="5"/>
      <c r="AN260" s="5"/>
      <c r="AO260" s="5"/>
      <c r="AP260" s="5"/>
      <c r="AQ260" s="48"/>
      <c r="AR260" s="34"/>
      <c r="AS260" s="21"/>
      <c r="AT260" s="5"/>
      <c r="AU260" s="5"/>
      <c r="AV260" s="5"/>
      <c r="AW260" s="5"/>
      <c r="AX260" s="5"/>
      <c r="AY260" s="16"/>
      <c r="AZ260" s="33" t="e">
        <v>#NAME?</v>
      </c>
      <c r="BA260" s="21"/>
      <c r="BB260" s="5"/>
      <c r="BC260" s="5"/>
      <c r="BD260" s="5"/>
      <c r="BE260" s="5"/>
      <c r="BF260" s="48"/>
      <c r="BG260" s="64" t="e">
        <v>#NAME?</v>
      </c>
      <c r="BH260" s="298"/>
      <c r="BI260" s="298"/>
      <c r="BJ260" s="21"/>
      <c r="BK260" s="5"/>
      <c r="BL260" s="5"/>
      <c r="BM260" s="5"/>
      <c r="BN260" s="5"/>
      <c r="BO260" s="5"/>
      <c r="BP260" s="5"/>
      <c r="BQ260" s="5"/>
      <c r="BR260" s="298"/>
      <c r="BS260" s="5"/>
      <c r="BT260" s="5"/>
      <c r="BU260" s="5"/>
      <c r="BV260" s="5"/>
      <c r="BW260" s="5"/>
      <c r="BX260" s="5"/>
      <c r="BY260" s="5"/>
      <c r="BZ260" s="5"/>
      <c r="CA260" s="5"/>
      <c r="CB260" s="55"/>
      <c r="CC260" s="5"/>
      <c r="CD260" s="5"/>
      <c r="CE260" s="5"/>
      <c r="CF260" s="5"/>
      <c r="CG260" s="5"/>
      <c r="CH260" s="5"/>
      <c r="CI260" s="3"/>
    </row>
    <row r="261" spans="1:87" ht="12" customHeight="1">
      <c r="A261" s="217"/>
      <c r="B261" s="218"/>
      <c r="C261" s="14" t="s">
        <v>97</v>
      </c>
      <c r="D261" s="245">
        <v>-2.3705234000000002</v>
      </c>
      <c r="E261" s="246">
        <v>-0.64731819999999995</v>
      </c>
      <c r="F261" s="246">
        <v>0.28619480000000003</v>
      </c>
      <c r="G261" s="246">
        <v>0.84258480000000002</v>
      </c>
      <c r="H261" s="246">
        <v>-0.2573027</v>
      </c>
      <c r="I261" s="246">
        <v>-2.1116038000000001</v>
      </c>
      <c r="J261" s="246">
        <v>-3.7137932999999999</v>
      </c>
      <c r="K261" s="246">
        <v>-3.5311824999999999</v>
      </c>
      <c r="L261" s="246">
        <v>-3.9736866000000002</v>
      </c>
      <c r="M261" s="246">
        <v>-3.7695517000000001</v>
      </c>
      <c r="N261" s="246">
        <v>-3.9285663999999998</v>
      </c>
      <c r="O261" s="246">
        <v>-5.3508592999999998</v>
      </c>
      <c r="P261" s="246">
        <v>-7.3868836</v>
      </c>
      <c r="Q261" s="246">
        <v>-7.1111776999999998</v>
      </c>
      <c r="R261" s="9">
        <v>-5.4339408000000002</v>
      </c>
      <c r="S261" s="9">
        <v>-6.3695453000000004</v>
      </c>
      <c r="T261" s="9">
        <v>-4.1350464999999996</v>
      </c>
      <c r="U261" s="9">
        <v>-5.1116248999999998</v>
      </c>
      <c r="V261" s="9">
        <v>-4.3756018000000001</v>
      </c>
      <c r="W261" s="9">
        <v>-3.3302247999999999</v>
      </c>
      <c r="X261" s="9">
        <v>-2.3971089999999999</v>
      </c>
      <c r="Y261" s="17">
        <v>-2.3557505999999999</v>
      </c>
      <c r="Z261" s="35" t="e">
        <v>#NAME?</v>
      </c>
      <c r="AA261" s="22">
        <v>-5.6841480000000004</v>
      </c>
      <c r="AB261" s="9">
        <v>-6.5263036000000003</v>
      </c>
      <c r="AC261" s="9">
        <v>-4.3954958</v>
      </c>
      <c r="AD261" s="9">
        <v>-5.4552138000000001</v>
      </c>
      <c r="AE261" s="9">
        <v>-4.5125530999999999</v>
      </c>
      <c r="AF261" s="9">
        <v>-3.8578598</v>
      </c>
      <c r="AG261" s="9">
        <v>-2.9315060000000002</v>
      </c>
      <c r="AH261" s="17">
        <v>-2.3086774000000001</v>
      </c>
      <c r="AI261" s="35" t="e">
        <v>#NAME?</v>
      </c>
      <c r="AJ261" s="22"/>
      <c r="AK261" s="9"/>
      <c r="AL261" s="9"/>
      <c r="AM261" s="9"/>
      <c r="AN261" s="9"/>
      <c r="AO261" s="9"/>
      <c r="AP261" s="9"/>
      <c r="AQ261" s="49"/>
      <c r="AR261" s="35"/>
      <c r="AS261" s="22"/>
      <c r="AT261" s="9"/>
      <c r="AU261" s="9"/>
      <c r="AV261" s="9"/>
      <c r="AW261" s="9"/>
      <c r="AX261" s="9"/>
      <c r="AY261" s="17"/>
      <c r="AZ261" s="33" t="e">
        <v>#NAME?</v>
      </c>
      <c r="BA261" s="22"/>
      <c r="BB261" s="9"/>
      <c r="BC261" s="9"/>
      <c r="BD261" s="9"/>
      <c r="BE261" s="9"/>
      <c r="BF261" s="49"/>
      <c r="BG261" s="64" t="e">
        <v>#NAME?</v>
      </c>
      <c r="BH261" s="298"/>
      <c r="BI261" s="298"/>
      <c r="BJ261" s="21"/>
      <c r="BK261" s="5"/>
      <c r="BL261" s="5"/>
      <c r="BM261" s="5"/>
      <c r="BN261" s="5"/>
      <c r="BO261" s="5"/>
      <c r="BP261" s="5"/>
      <c r="BQ261" s="5"/>
      <c r="BR261" s="298"/>
      <c r="BS261" s="5"/>
      <c r="BT261" s="5"/>
      <c r="BU261" s="5"/>
      <c r="BV261" s="5"/>
      <c r="BW261" s="5"/>
      <c r="BX261" s="5"/>
      <c r="BY261" s="5"/>
      <c r="BZ261" s="5"/>
      <c r="CA261" s="5"/>
      <c r="CB261" s="55"/>
      <c r="CC261" s="5"/>
      <c r="CD261" s="5"/>
      <c r="CE261" s="5"/>
      <c r="CF261" s="5"/>
      <c r="CG261" s="5"/>
      <c r="CH261" s="5"/>
      <c r="CI261" s="3"/>
    </row>
    <row r="262" spans="1:87" ht="12" customHeight="1">
      <c r="A262" s="217"/>
      <c r="B262" s="218"/>
      <c r="C262" s="11" t="s">
        <v>98</v>
      </c>
      <c r="D262" s="285"/>
      <c r="E262" s="288"/>
      <c r="F262" s="288"/>
      <c r="G262" s="288"/>
      <c r="H262" s="288">
        <v>-2.4287719000000001</v>
      </c>
      <c r="I262" s="288">
        <v>-2.9774485999999998</v>
      </c>
      <c r="J262" s="288">
        <v>-3.1274033000000001</v>
      </c>
      <c r="K262" s="288">
        <v>-3.0128485999999999</v>
      </c>
      <c r="L262" s="288">
        <v>-2.7448819000000002</v>
      </c>
      <c r="M262" s="288">
        <v>-2.5497299</v>
      </c>
      <c r="N262" s="288">
        <v>-2.3866692</v>
      </c>
      <c r="O262" s="288">
        <v>-3.3514051999999999</v>
      </c>
      <c r="P262" s="288">
        <v>-4.6469043000000001</v>
      </c>
      <c r="Q262" s="288">
        <v>-5.1004139999999998</v>
      </c>
      <c r="R262" s="10">
        <v>-3.7579052000000002</v>
      </c>
      <c r="S262" s="10">
        <v>-2.9714198999999999</v>
      </c>
      <c r="T262" s="10">
        <v>-1.7279663999999999</v>
      </c>
      <c r="U262" s="10">
        <v>-1.7145440000000001</v>
      </c>
      <c r="V262" s="10">
        <v>-1.5511672999999999</v>
      </c>
      <c r="W262" s="10">
        <v>-1.1466708000000001</v>
      </c>
      <c r="X262" s="10">
        <v>-0.86624610000000002</v>
      </c>
      <c r="Y262" s="18">
        <v>-1.1075815</v>
      </c>
      <c r="Z262" s="36" t="e">
        <v>#NAME?</v>
      </c>
      <c r="AA262" s="23">
        <v>-3.8467438999999999</v>
      </c>
      <c r="AB262" s="10">
        <v>-3.0451362999999998</v>
      </c>
      <c r="AC262" s="10">
        <v>-1.8200757999999999</v>
      </c>
      <c r="AD262" s="10">
        <v>-1.9063448000000001</v>
      </c>
      <c r="AE262" s="10">
        <v>-1.7361107</v>
      </c>
      <c r="AF262" s="10">
        <v>-1.6158440999999999</v>
      </c>
      <c r="AG262" s="10">
        <v>-1.4834263000000001</v>
      </c>
      <c r="AH262" s="18">
        <v>-1.5165618000000001</v>
      </c>
      <c r="AI262" s="36" t="e">
        <v>#NAME?</v>
      </c>
      <c r="AJ262" s="23"/>
      <c r="AK262" s="10"/>
      <c r="AL262" s="10"/>
      <c r="AM262" s="10"/>
      <c r="AN262" s="10"/>
      <c r="AO262" s="10"/>
      <c r="AP262" s="10"/>
      <c r="AQ262" s="50"/>
      <c r="AR262" s="36"/>
      <c r="AS262" s="23"/>
      <c r="AT262" s="10"/>
      <c r="AU262" s="10"/>
      <c r="AV262" s="10"/>
      <c r="AW262" s="10"/>
      <c r="AX262" s="10"/>
      <c r="AY262" s="18"/>
      <c r="AZ262" s="207" t="s">
        <v>86</v>
      </c>
      <c r="BA262" s="23"/>
      <c r="BB262" s="10"/>
      <c r="BC262" s="10"/>
      <c r="BD262" s="10"/>
      <c r="BE262" s="10"/>
      <c r="BF262" s="50"/>
      <c r="BG262" s="64" t="e">
        <v>#NAME?</v>
      </c>
      <c r="BH262" s="298"/>
      <c r="BI262" s="298"/>
      <c r="BJ262" s="21"/>
      <c r="BK262" s="5"/>
      <c r="BL262" s="5"/>
      <c r="BM262" s="5"/>
      <c r="BN262" s="5"/>
      <c r="BO262" s="5"/>
      <c r="BP262" s="5"/>
      <c r="BQ262" s="5"/>
      <c r="BR262" s="298"/>
      <c r="BS262" s="5"/>
      <c r="BT262" s="5"/>
      <c r="BU262" s="5"/>
      <c r="BV262" s="5"/>
      <c r="BW262" s="5"/>
      <c r="BX262" s="5"/>
      <c r="BY262" s="5"/>
      <c r="BZ262" s="5"/>
      <c r="CA262" s="5"/>
      <c r="CB262" s="55"/>
      <c r="CC262" s="5"/>
      <c r="CD262" s="5"/>
      <c r="CE262" s="5"/>
      <c r="CF262" s="5"/>
      <c r="CG262" s="5"/>
      <c r="CH262" s="5"/>
      <c r="CI262" s="3"/>
    </row>
    <row r="263" spans="1:87" ht="12" customHeight="1">
      <c r="A263" s="217"/>
      <c r="B263" s="218"/>
      <c r="C263" s="29" t="s">
        <v>68</v>
      </c>
      <c r="D263" s="241"/>
      <c r="E263" s="230"/>
      <c r="F263" s="230"/>
      <c r="G263" s="230"/>
      <c r="H263" s="230"/>
      <c r="I263" s="230"/>
      <c r="J263" s="230"/>
      <c r="K263" s="230"/>
      <c r="L263" s="230"/>
      <c r="M263" s="230"/>
      <c r="N263" s="230"/>
      <c r="O263" s="230"/>
      <c r="P263" s="230"/>
      <c r="Q263" s="230"/>
      <c r="R263" s="5" t="s">
        <v>86</v>
      </c>
      <c r="S263" s="5" t="s">
        <v>86</v>
      </c>
      <c r="T263" s="5" t="s">
        <v>86</v>
      </c>
      <c r="U263" s="5" t="s">
        <v>86</v>
      </c>
      <c r="V263" s="5" t="s">
        <v>86</v>
      </c>
      <c r="W263" s="5" t="s">
        <v>86</v>
      </c>
      <c r="X263" s="5" t="s">
        <v>86</v>
      </c>
      <c r="Y263" s="16" t="s">
        <v>86</v>
      </c>
      <c r="Z263" s="38" t="s">
        <v>86</v>
      </c>
      <c r="AA263" s="21" t="s">
        <v>86</v>
      </c>
      <c r="AB263" s="5" t="s">
        <v>86</v>
      </c>
      <c r="AC263" s="5" t="s">
        <v>86</v>
      </c>
      <c r="AD263" s="5" t="s">
        <v>86</v>
      </c>
      <c r="AE263" s="5" t="s">
        <v>86</v>
      </c>
      <c r="AF263" s="5" t="s">
        <v>86</v>
      </c>
      <c r="AG263" s="5"/>
      <c r="AH263" s="16" t="s">
        <v>86</v>
      </c>
      <c r="AI263" s="219" t="s">
        <v>86</v>
      </c>
      <c r="AJ263" s="21" t="s">
        <v>86</v>
      </c>
      <c r="AK263" s="5" t="s">
        <v>86</v>
      </c>
      <c r="AL263" s="5" t="s">
        <v>86</v>
      </c>
      <c r="AM263" s="5" t="s">
        <v>86</v>
      </c>
      <c r="AN263" s="5" t="s">
        <v>86</v>
      </c>
      <c r="AO263" s="5" t="s">
        <v>86</v>
      </c>
      <c r="AP263" s="5" t="s">
        <v>86</v>
      </c>
      <c r="AQ263" s="5" t="s">
        <v>86</v>
      </c>
      <c r="AR263" s="219" t="s">
        <v>86</v>
      </c>
      <c r="AS263" s="21" t="s">
        <v>86</v>
      </c>
      <c r="AT263" s="5" t="s">
        <v>86</v>
      </c>
      <c r="AU263" s="5" t="s">
        <v>86</v>
      </c>
      <c r="AV263" s="5" t="s">
        <v>86</v>
      </c>
      <c r="AW263" s="5" t="s">
        <v>86</v>
      </c>
      <c r="AX263" s="5" t="s">
        <v>86</v>
      </c>
      <c r="AY263" s="16" t="s">
        <v>86</v>
      </c>
      <c r="AZ263" s="207" t="s">
        <v>86</v>
      </c>
      <c r="BA263" s="21" t="s">
        <v>86</v>
      </c>
      <c r="BB263" s="5" t="s">
        <v>86</v>
      </c>
      <c r="BC263" s="5" t="s">
        <v>86</v>
      </c>
      <c r="BD263" s="5" t="s">
        <v>86</v>
      </c>
      <c r="BE263" s="5" t="s">
        <v>86</v>
      </c>
      <c r="BF263" s="47" t="s">
        <v>86</v>
      </c>
      <c r="BG263" s="64" t="e">
        <v>#NAME?</v>
      </c>
      <c r="BH263" s="298"/>
      <c r="BI263" s="298"/>
      <c r="BJ263" s="21"/>
      <c r="BK263" s="5"/>
      <c r="BL263" s="5"/>
      <c r="BM263" s="5"/>
      <c r="BN263" s="5"/>
      <c r="BO263" s="5"/>
      <c r="BP263" s="5"/>
      <c r="BQ263" s="5"/>
      <c r="BR263" s="298"/>
      <c r="BS263" s="5"/>
      <c r="BT263" s="5"/>
      <c r="BU263" s="5"/>
      <c r="BV263" s="5"/>
      <c r="BW263" s="5"/>
      <c r="BX263" s="5"/>
      <c r="BY263" s="5"/>
      <c r="BZ263" s="5"/>
      <c r="CA263" s="5"/>
      <c r="CB263" s="55"/>
      <c r="CC263" s="5"/>
      <c r="CD263" s="5"/>
      <c r="CE263" s="5"/>
      <c r="CF263" s="5"/>
      <c r="CG263" s="5"/>
      <c r="CH263" s="5"/>
      <c r="CI263" s="3"/>
    </row>
    <row r="264" spans="1:87" ht="12" customHeight="1" thickBot="1">
      <c r="A264" s="217"/>
      <c r="B264" s="218"/>
      <c r="C264" s="24" t="s">
        <v>69</v>
      </c>
      <c r="D264" s="242"/>
      <c r="E264" s="231"/>
      <c r="F264" s="231"/>
      <c r="G264" s="231"/>
      <c r="H264" s="231"/>
      <c r="I264" s="231"/>
      <c r="J264" s="231"/>
      <c r="K264" s="231"/>
      <c r="L264" s="231"/>
      <c r="M264" s="231"/>
      <c r="N264" s="231"/>
      <c r="O264" s="231"/>
      <c r="P264" s="231"/>
      <c r="Q264" s="231"/>
      <c r="R264" s="26" t="s">
        <v>86</v>
      </c>
      <c r="S264" s="26" t="s">
        <v>86</v>
      </c>
      <c r="T264" s="26" t="s">
        <v>86</v>
      </c>
      <c r="U264" s="26" t="s">
        <v>86</v>
      </c>
      <c r="V264" s="26" t="s">
        <v>86</v>
      </c>
      <c r="W264" s="26" t="s">
        <v>86</v>
      </c>
      <c r="X264" s="26" t="s">
        <v>86</v>
      </c>
      <c r="Y264" s="27" t="s">
        <v>86</v>
      </c>
      <c r="Z264" s="39" t="s">
        <v>86</v>
      </c>
      <c r="AA264" s="25" t="s">
        <v>86</v>
      </c>
      <c r="AB264" s="26" t="s">
        <v>86</v>
      </c>
      <c r="AC264" s="26" t="s">
        <v>86</v>
      </c>
      <c r="AD264" s="26" t="s">
        <v>86</v>
      </c>
      <c r="AE264" s="26" t="s">
        <v>86</v>
      </c>
      <c r="AF264" s="26" t="s">
        <v>86</v>
      </c>
      <c r="AG264" s="26"/>
      <c r="AH264" s="27" t="s">
        <v>86</v>
      </c>
      <c r="AI264" s="39" t="s">
        <v>86</v>
      </c>
      <c r="AJ264" s="25" t="s">
        <v>86</v>
      </c>
      <c r="AK264" s="26" t="s">
        <v>86</v>
      </c>
      <c r="AL264" s="26" t="s">
        <v>86</v>
      </c>
      <c r="AM264" s="26" t="s">
        <v>86</v>
      </c>
      <c r="AN264" s="26" t="s">
        <v>86</v>
      </c>
      <c r="AO264" s="26" t="s">
        <v>86</v>
      </c>
      <c r="AP264" s="26" t="s">
        <v>86</v>
      </c>
      <c r="AQ264" s="26" t="s">
        <v>86</v>
      </c>
      <c r="AR264" s="39" t="s">
        <v>86</v>
      </c>
      <c r="AS264" s="25" t="s">
        <v>86</v>
      </c>
      <c r="AT264" s="26" t="s">
        <v>86</v>
      </c>
      <c r="AU264" s="26" t="s">
        <v>86</v>
      </c>
      <c r="AV264" s="26" t="s">
        <v>86</v>
      </c>
      <c r="AW264" s="26" t="s">
        <v>86</v>
      </c>
      <c r="AX264" s="26" t="s">
        <v>86</v>
      </c>
      <c r="AY264" s="27" t="s">
        <v>86</v>
      </c>
      <c r="AZ264" s="207" t="s">
        <v>86</v>
      </c>
      <c r="BA264" s="25" t="s">
        <v>86</v>
      </c>
      <c r="BB264" s="26" t="s">
        <v>86</v>
      </c>
      <c r="BC264" s="26" t="s">
        <v>86</v>
      </c>
      <c r="BD264" s="26" t="s">
        <v>86</v>
      </c>
      <c r="BE264" s="26" t="s">
        <v>86</v>
      </c>
      <c r="BF264" s="51" t="s">
        <v>86</v>
      </c>
      <c r="BG264" s="64" t="e">
        <v>#NAME?</v>
      </c>
      <c r="BH264" s="298"/>
      <c r="BI264" s="298"/>
      <c r="BJ264" s="21"/>
      <c r="BK264" s="5"/>
      <c r="BL264" s="5"/>
      <c r="BM264" s="5"/>
      <c r="BN264" s="5"/>
      <c r="BO264" s="5"/>
      <c r="BP264" s="5"/>
      <c r="BQ264" s="5"/>
      <c r="BR264" s="298"/>
      <c r="BS264" s="5"/>
      <c r="BT264" s="5"/>
      <c r="BU264" s="5"/>
      <c r="BV264" s="5"/>
      <c r="BW264" s="5"/>
      <c r="BX264" s="5"/>
      <c r="BY264" s="5"/>
      <c r="BZ264" s="5"/>
      <c r="CA264" s="5"/>
      <c r="CB264" s="55"/>
      <c r="CC264" s="5"/>
      <c r="CD264" s="5"/>
      <c r="CE264" s="5"/>
      <c r="CF264" s="5"/>
      <c r="CG264" s="5"/>
      <c r="CH264" s="5"/>
      <c r="CI264" s="3"/>
    </row>
    <row r="265" spans="1:87" ht="32.25" customHeight="1" thickTop="1">
      <c r="C265" s="672" t="str">
        <f>C228</f>
        <v>Sources: European Commission's Winter 2017 and Autumn 2016 economic forecast, ECB March 2017 MPE, ECB December 2016 BMPE, Spring 2016 update of stability and convergence programmes, OECD Economic Outlook November 2016, IMF World Economic Outlook October 2016, October 2016 EDP Notifications and ECB calculations.</v>
      </c>
      <c r="D265" s="673"/>
      <c r="E265" s="673"/>
      <c r="F265" s="673"/>
      <c r="G265" s="673"/>
      <c r="H265" s="673"/>
      <c r="I265" s="673"/>
      <c r="J265" s="673"/>
      <c r="K265" s="673"/>
      <c r="L265" s="673"/>
      <c r="M265" s="673"/>
      <c r="N265" s="673"/>
      <c r="O265" s="673"/>
      <c r="P265" s="673"/>
      <c r="Q265" s="673"/>
      <c r="R265" s="672"/>
      <c r="S265" s="672"/>
      <c r="T265" s="672"/>
      <c r="U265" s="672"/>
      <c r="V265" s="672"/>
      <c r="W265" s="672"/>
      <c r="X265" s="672"/>
      <c r="Y265" s="672"/>
      <c r="Z265" s="672"/>
      <c r="AA265" s="672"/>
      <c r="AB265" s="672"/>
      <c r="AC265" s="672"/>
      <c r="AD265" s="672"/>
      <c r="AE265" s="672"/>
      <c r="AF265" s="672"/>
      <c r="AG265" s="672"/>
      <c r="AH265" s="672"/>
      <c r="AI265" s="672"/>
      <c r="AJ265" s="672"/>
      <c r="AK265" s="672"/>
      <c r="AL265" s="672"/>
      <c r="AM265" s="672"/>
      <c r="AN265" s="672"/>
      <c r="AO265" s="672"/>
      <c r="AP265" s="672"/>
      <c r="AQ265" s="672"/>
      <c r="AR265" s="672"/>
      <c r="AS265" s="672"/>
      <c r="AT265" s="672"/>
      <c r="AU265" s="672"/>
      <c r="AV265" s="672"/>
      <c r="AW265" s="672"/>
      <c r="AX265" s="672"/>
      <c r="AY265" s="672"/>
      <c r="AZ265" s="672"/>
      <c r="BA265" s="672"/>
      <c r="BB265" s="672"/>
      <c r="BC265" s="672"/>
      <c r="BD265" s="672"/>
      <c r="BE265" s="672"/>
      <c r="BF265" s="672"/>
      <c r="BG265" s="672"/>
      <c r="BH265" s="673"/>
      <c r="BI265" s="673"/>
      <c r="BJ265" s="673"/>
      <c r="BK265" s="673"/>
      <c r="BL265" s="673"/>
      <c r="BM265" s="673"/>
      <c r="BN265" s="673"/>
      <c r="BO265" s="673"/>
      <c r="BP265" s="673"/>
      <c r="BQ265" s="673"/>
      <c r="BR265" s="673"/>
      <c r="BS265" s="673"/>
      <c r="BT265" s="673"/>
      <c r="BU265" s="673"/>
      <c r="BV265" s="673"/>
      <c r="BW265" s="673"/>
      <c r="BX265" s="223"/>
      <c r="BY265" s="223"/>
      <c r="BZ265" s="223"/>
      <c r="CA265" s="223"/>
      <c r="CB265" s="65"/>
      <c r="CC265" s="65"/>
      <c r="CD265" s="65"/>
      <c r="CE265" s="65"/>
      <c r="CF265" s="65"/>
      <c r="CG265" s="65"/>
      <c r="CH265" s="65"/>
      <c r="CI265" s="2"/>
    </row>
    <row r="266" spans="1:87" s="3" customFormat="1" ht="12" customHeight="1">
      <c r="A266" s="197"/>
      <c r="B266" s="197"/>
      <c r="BR266" s="42"/>
    </row>
    <row r="267" spans="1:87" ht="23.25" customHeight="1" thickBot="1">
      <c r="C267" s="4" t="s">
        <v>100</v>
      </c>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41"/>
      <c r="BS267" s="2"/>
      <c r="BT267" s="2"/>
      <c r="BU267" s="2"/>
      <c r="BV267" s="2"/>
      <c r="BW267" s="2"/>
      <c r="BX267" s="2"/>
      <c r="BY267" s="2"/>
      <c r="BZ267" s="2"/>
      <c r="CA267" s="2"/>
      <c r="CB267" s="3"/>
      <c r="CC267" s="3"/>
      <c r="CD267" s="3"/>
      <c r="CE267" s="3"/>
      <c r="CF267" s="3"/>
      <c r="CG267" s="3"/>
      <c r="CH267" s="3"/>
      <c r="CI267" s="2"/>
    </row>
    <row r="268" spans="1:87" ht="31.5" customHeight="1" thickTop="1">
      <c r="A268" s="197"/>
      <c r="B268" s="197"/>
      <c r="C268" s="56"/>
      <c r="D268" s="666" t="str">
        <f>D231</f>
        <v>European Commission's 
Spring 2018 economic forecast</v>
      </c>
      <c r="E268" s="667"/>
      <c r="F268" s="667"/>
      <c r="G268" s="667"/>
      <c r="H268" s="667"/>
      <c r="I268" s="667"/>
      <c r="J268" s="667"/>
      <c r="K268" s="667"/>
      <c r="L268" s="667"/>
      <c r="M268" s="667"/>
      <c r="N268" s="667"/>
      <c r="O268" s="667"/>
      <c r="P268" s="667"/>
      <c r="Q268" s="667"/>
      <c r="R268" s="667"/>
      <c r="S268" s="667"/>
      <c r="T268" s="667"/>
      <c r="U268" s="667"/>
      <c r="V268" s="667"/>
      <c r="W268" s="667"/>
      <c r="X268" s="667"/>
      <c r="Y268" s="668"/>
      <c r="Z268" s="30"/>
      <c r="AA268" s="674" t="str">
        <f>AA231</f>
        <v>European Commission's 
Autumn 2016 economic forecast</v>
      </c>
      <c r="AB268" s="675"/>
      <c r="AC268" s="675"/>
      <c r="AD268" s="675"/>
      <c r="AE268" s="675"/>
      <c r="AF268" s="675"/>
      <c r="AG268" s="675"/>
      <c r="AH268" s="676"/>
      <c r="AI268" s="30"/>
      <c r="AJ268" s="666" t="str">
        <f>AJ231</f>
        <v>ESCB June 2017 BMPE</v>
      </c>
      <c r="AK268" s="667"/>
      <c r="AL268" s="667"/>
      <c r="AM268" s="667"/>
      <c r="AN268" s="667"/>
      <c r="AO268" s="667"/>
      <c r="AP268" s="667"/>
      <c r="AQ268" s="668"/>
      <c r="AR268" s="30"/>
      <c r="AS268" s="674" t="str">
        <f>AS231</f>
        <v>ESCB December 2017 BMPE</v>
      </c>
      <c r="AT268" s="675"/>
      <c r="AU268" s="675"/>
      <c r="AV268" s="675"/>
      <c r="AW268" s="675"/>
      <c r="AX268" s="675"/>
      <c r="AY268" s="677"/>
      <c r="AZ268" s="31"/>
      <c r="BA268" s="669" t="str">
        <f>BA231</f>
        <v>2017 Stability program
 (Spring 2017)</v>
      </c>
      <c r="BB268" s="670"/>
      <c r="BC268" s="670"/>
      <c r="BD268" s="670"/>
      <c r="BE268" s="670"/>
      <c r="BF268" s="671"/>
      <c r="BG268" s="7"/>
      <c r="BH268" s="299"/>
      <c r="BI268" s="299"/>
      <c r="BJ268" s="692"/>
      <c r="BK268" s="683"/>
      <c r="BL268" s="683"/>
      <c r="BM268" s="683"/>
      <c r="BN268" s="683"/>
      <c r="BO268" s="683"/>
      <c r="BP268" s="683"/>
      <c r="BQ268" s="683"/>
      <c r="BR268" s="299"/>
      <c r="BS268" s="683"/>
      <c r="BT268" s="683"/>
      <c r="BU268" s="683"/>
      <c r="BV268" s="683"/>
      <c r="BW268" s="683"/>
      <c r="BX268" s="683"/>
      <c r="BY268" s="683"/>
      <c r="BZ268" s="683"/>
      <c r="CA268" s="683"/>
      <c r="CB268" s="55"/>
      <c r="CC268" s="5"/>
      <c r="CD268" s="5"/>
      <c r="CE268" s="5"/>
      <c r="CF268" s="5"/>
      <c r="CG268" s="5"/>
      <c r="CH268" s="5"/>
      <c r="CI268" s="3"/>
    </row>
    <row r="269" spans="1:87" ht="12" customHeight="1">
      <c r="A269" s="216"/>
      <c r="B269" s="216"/>
      <c r="C269" s="57"/>
      <c r="D269" s="275">
        <v>1997</v>
      </c>
      <c r="E269" s="275">
        <v>1998</v>
      </c>
      <c r="F269" s="275">
        <v>1999</v>
      </c>
      <c r="G269" s="275">
        <v>2000</v>
      </c>
      <c r="H269" s="275">
        <v>2001</v>
      </c>
      <c r="I269" s="275">
        <v>2002</v>
      </c>
      <c r="J269" s="275">
        <v>2003</v>
      </c>
      <c r="K269" s="275">
        <v>2004</v>
      </c>
      <c r="L269" s="275">
        <v>2005</v>
      </c>
      <c r="M269" s="275">
        <v>2006</v>
      </c>
      <c r="N269" s="275">
        <v>2007</v>
      </c>
      <c r="O269" s="275">
        <v>2008</v>
      </c>
      <c r="P269" s="275">
        <v>2009</v>
      </c>
      <c r="Q269" s="275">
        <v>2010</v>
      </c>
      <c r="R269" s="6">
        <f>R$8</f>
        <v>2011</v>
      </c>
      <c r="S269" s="6">
        <f t="shared" ref="S269:AY269" si="25">S$8</f>
        <v>2012</v>
      </c>
      <c r="T269" s="6">
        <f t="shared" si="25"/>
        <v>2013</v>
      </c>
      <c r="U269" s="6">
        <f t="shared" si="25"/>
        <v>2014</v>
      </c>
      <c r="V269" s="6">
        <f t="shared" si="25"/>
        <v>2015</v>
      </c>
      <c r="W269" s="6">
        <f t="shared" si="25"/>
        <v>2016</v>
      </c>
      <c r="X269" s="6">
        <f t="shared" si="25"/>
        <v>2017</v>
      </c>
      <c r="Y269" s="6">
        <f t="shared" si="25"/>
        <v>2018</v>
      </c>
      <c r="Z269" s="6"/>
      <c r="AA269" s="6">
        <f t="shared" si="25"/>
        <v>2011</v>
      </c>
      <c r="AB269" s="6">
        <f t="shared" si="25"/>
        <v>2012</v>
      </c>
      <c r="AC269" s="6">
        <f t="shared" si="25"/>
        <v>2013</v>
      </c>
      <c r="AD269" s="6">
        <f t="shared" si="25"/>
        <v>2014</v>
      </c>
      <c r="AE269" s="6">
        <f t="shared" si="25"/>
        <v>2015</v>
      </c>
      <c r="AF269" s="6">
        <f t="shared" si="25"/>
        <v>2016</v>
      </c>
      <c r="AG269" s="6"/>
      <c r="AH269" s="6">
        <f t="shared" si="25"/>
        <v>2018</v>
      </c>
      <c r="AI269" s="6"/>
      <c r="AJ269" s="6">
        <f t="shared" si="25"/>
        <v>2012</v>
      </c>
      <c r="AK269" s="6">
        <f t="shared" si="25"/>
        <v>2013</v>
      </c>
      <c r="AL269" s="6">
        <f t="shared" si="25"/>
        <v>2014</v>
      </c>
      <c r="AM269" s="6">
        <f t="shared" si="25"/>
        <v>2015</v>
      </c>
      <c r="AN269" s="6">
        <f t="shared" si="25"/>
        <v>2016</v>
      </c>
      <c r="AO269" s="6">
        <f t="shared" si="25"/>
        <v>2017</v>
      </c>
      <c r="AP269" s="6">
        <f t="shared" si="25"/>
        <v>2018</v>
      </c>
      <c r="AQ269" s="6">
        <f t="shared" si="25"/>
        <v>2019</v>
      </c>
      <c r="AR269" s="6"/>
      <c r="AS269" s="6">
        <f t="shared" si="25"/>
        <v>2012</v>
      </c>
      <c r="AT269" s="6">
        <f t="shared" si="25"/>
        <v>2013</v>
      </c>
      <c r="AU269" s="6">
        <f t="shared" si="25"/>
        <v>2014</v>
      </c>
      <c r="AV269" s="6">
        <f t="shared" si="25"/>
        <v>2015</v>
      </c>
      <c r="AW269" s="6">
        <f t="shared" si="25"/>
        <v>2016</v>
      </c>
      <c r="AX269" s="6">
        <f t="shared" si="25"/>
        <v>2017</v>
      </c>
      <c r="AY269" s="6">
        <f t="shared" si="25"/>
        <v>2018</v>
      </c>
      <c r="AZ269" s="43"/>
      <c r="BA269" s="19">
        <f>BA232</f>
        <v>2016</v>
      </c>
      <c r="BB269" s="6">
        <f>BB232</f>
        <v>2017</v>
      </c>
      <c r="BC269" s="6">
        <f>BC232</f>
        <v>2018</v>
      </c>
      <c r="BD269" s="6">
        <f>BD232</f>
        <v>2019</v>
      </c>
      <c r="BE269" s="6">
        <f>BE232</f>
        <v>2020</v>
      </c>
      <c r="BF269" s="32">
        <f>BF232</f>
        <v>2021</v>
      </c>
      <c r="BG269" s="6"/>
      <c r="BH269" s="300"/>
      <c r="BI269" s="300"/>
      <c r="BJ269" s="302"/>
      <c r="BK269" s="300"/>
      <c r="BL269" s="300"/>
      <c r="BM269" s="300"/>
      <c r="BN269" s="300"/>
      <c r="BO269" s="300"/>
      <c r="BP269" s="300"/>
      <c r="BQ269" s="300"/>
      <c r="BR269" s="301"/>
      <c r="BS269" s="300"/>
      <c r="BT269" s="300"/>
      <c r="BU269" s="300"/>
      <c r="BV269" s="300"/>
      <c r="BW269" s="300"/>
      <c r="BX269" s="300"/>
      <c r="BY269" s="300"/>
      <c r="BZ269" s="300"/>
      <c r="CA269" s="300"/>
      <c r="CB269" s="55"/>
      <c r="CC269" s="5"/>
      <c r="CD269" s="5"/>
      <c r="CE269" s="5"/>
      <c r="CF269" s="5"/>
      <c r="CG269" s="5"/>
      <c r="CH269" s="5"/>
      <c r="CI269" s="3"/>
    </row>
    <row r="270" spans="1:87" ht="12" customHeight="1">
      <c r="A270" s="217"/>
      <c r="B270" s="218"/>
      <c r="C270" s="12" t="s">
        <v>8</v>
      </c>
      <c r="D270" s="277"/>
      <c r="E270" s="278"/>
      <c r="F270" s="278"/>
      <c r="G270" s="278"/>
      <c r="H270" s="278"/>
      <c r="I270" s="278"/>
      <c r="J270" s="278"/>
      <c r="K270" s="278"/>
      <c r="L270" s="278"/>
      <c r="M270" s="278"/>
      <c r="N270" s="278"/>
      <c r="O270" s="278"/>
      <c r="P270" s="278"/>
      <c r="Q270" s="291">
        <v>-3.8709780999999999</v>
      </c>
      <c r="R270" s="8">
        <v>-4.0254171000000003</v>
      </c>
      <c r="S270" s="8">
        <v>-3.5207755999999999</v>
      </c>
      <c r="T270" s="8">
        <v>-3.0561362999999999</v>
      </c>
      <c r="U270" s="8">
        <v>-2.9162542</v>
      </c>
      <c r="V270" s="8">
        <v>-2.2118562000000002</v>
      </c>
      <c r="W270" s="8">
        <v>-2.1342932999999999</v>
      </c>
      <c r="X270" s="8">
        <v>-1.2998228999999999</v>
      </c>
      <c r="Y270" s="15">
        <v>-1.3831116000000001</v>
      </c>
      <c r="Z270" s="33" t="e">
        <v>#NAME?</v>
      </c>
      <c r="AA270" s="20">
        <v>-4.0139693999999997</v>
      </c>
      <c r="AB270" s="8">
        <v>-3.4325328000000002</v>
      </c>
      <c r="AC270" s="8">
        <v>-2.7344051</v>
      </c>
      <c r="AD270" s="8">
        <v>-2.8686221000000001</v>
      </c>
      <c r="AE270" s="8">
        <v>-2.6441216000000001</v>
      </c>
      <c r="AF270" s="8">
        <v>-2.7326320000000002</v>
      </c>
      <c r="AG270" s="8">
        <v>-2.0256265</v>
      </c>
      <c r="AH270" s="15">
        <v>-2.1790763000000002</v>
      </c>
      <c r="AI270" s="33" t="e">
        <v>#NAME?</v>
      </c>
      <c r="AJ270" s="20"/>
      <c r="AK270" s="8"/>
      <c r="AL270" s="8"/>
      <c r="AM270" s="8"/>
      <c r="AN270" s="8"/>
      <c r="AO270" s="8"/>
      <c r="AP270" s="8"/>
      <c r="AQ270" s="47"/>
      <c r="AR270" s="33" t="e">
        <v>#NAME?</v>
      </c>
      <c r="AS270" s="20"/>
      <c r="AT270" s="8"/>
      <c r="AU270" s="8"/>
      <c r="AV270" s="8"/>
      <c r="AW270" s="8"/>
      <c r="AX270" s="8"/>
      <c r="AY270" s="15"/>
      <c r="AZ270" s="33" t="e">
        <v>#NAME?</v>
      </c>
      <c r="BA270" s="20"/>
      <c r="BB270" s="8"/>
      <c r="BC270" s="8"/>
      <c r="BD270" s="8"/>
      <c r="BE270" s="8"/>
      <c r="BF270" s="47"/>
      <c r="BG270" s="64" t="e">
        <v>#NAME?</v>
      </c>
      <c r="BH270" s="298"/>
      <c r="BI270" s="298"/>
      <c r="BJ270" s="21"/>
      <c r="BK270" s="5"/>
      <c r="BL270" s="5"/>
      <c r="BM270" s="5"/>
      <c r="BN270" s="5"/>
      <c r="BO270" s="5"/>
      <c r="BP270" s="5"/>
      <c r="BQ270" s="5"/>
      <c r="BR270" s="298"/>
      <c r="BS270" s="5"/>
      <c r="BT270" s="5"/>
      <c r="BU270" s="5"/>
      <c r="BV270" s="5"/>
      <c r="BW270" s="5"/>
      <c r="BX270" s="5"/>
      <c r="BY270" s="5"/>
      <c r="BZ270" s="5"/>
      <c r="CA270" s="5"/>
      <c r="CB270" s="55"/>
      <c r="CC270" s="5"/>
      <c r="CD270" s="5"/>
      <c r="CE270" s="5"/>
      <c r="CF270" s="5"/>
      <c r="CG270" s="5"/>
      <c r="CH270" s="5"/>
      <c r="CI270" s="3"/>
    </row>
    <row r="271" spans="1:87" ht="12" customHeight="1">
      <c r="A271" s="217"/>
      <c r="B271" s="218"/>
      <c r="C271" s="13" t="s">
        <v>70</v>
      </c>
      <c r="D271" s="245"/>
      <c r="E271" s="246"/>
      <c r="F271" s="246"/>
      <c r="G271" s="246"/>
      <c r="H271" s="246"/>
      <c r="I271" s="246"/>
      <c r="J271" s="246"/>
      <c r="K271" s="246"/>
      <c r="L271" s="246"/>
      <c r="M271" s="246"/>
      <c r="N271" s="246"/>
      <c r="O271" s="246"/>
      <c r="P271" s="246"/>
      <c r="Q271" s="292">
        <v>-1.8742605000000001</v>
      </c>
      <c r="R271" s="5">
        <v>-1.1213557999999999</v>
      </c>
      <c r="S271" s="5">
        <v>-6.0405100000000003E-2</v>
      </c>
      <c r="T271" s="5">
        <v>0.31974730000000001</v>
      </c>
      <c r="U271" s="5">
        <v>1.1051215999999999</v>
      </c>
      <c r="V271" s="5">
        <v>1.1379699000000001</v>
      </c>
      <c r="W271" s="5">
        <v>1.1201542</v>
      </c>
      <c r="X271" s="5">
        <v>1.4726564</v>
      </c>
      <c r="Y271" s="16">
        <v>1.1717550000000001</v>
      </c>
      <c r="Z271" s="34" t="e">
        <v>#NAME?</v>
      </c>
      <c r="AA271" s="21">
        <v>-1.2226798999999999</v>
      </c>
      <c r="AB271" s="5">
        <v>-0.18838940000000001</v>
      </c>
      <c r="AC271" s="5">
        <v>8.7290599999999996E-2</v>
      </c>
      <c r="AD271" s="5">
        <v>0.78288029999999997</v>
      </c>
      <c r="AE271" s="5">
        <v>0.81455940000000004</v>
      </c>
      <c r="AF271" s="5">
        <v>0.60842669999999999</v>
      </c>
      <c r="AG271" s="5">
        <v>0.44615060000000001</v>
      </c>
      <c r="AH271" s="16">
        <v>0.46470230000000001</v>
      </c>
      <c r="AI271" s="34" t="e">
        <v>#NAME?</v>
      </c>
      <c r="AJ271" s="21"/>
      <c r="AK271" s="5"/>
      <c r="AL271" s="5"/>
      <c r="AM271" s="5"/>
      <c r="AN271" s="5"/>
      <c r="AO271" s="5"/>
      <c r="AP271" s="5"/>
      <c r="AQ271" s="48"/>
      <c r="AR271" s="34" t="e">
        <v>#NAME?</v>
      </c>
      <c r="AS271" s="21"/>
      <c r="AT271" s="5"/>
      <c r="AU271" s="5"/>
      <c r="AV271" s="5"/>
      <c r="AW271" s="5"/>
      <c r="AX271" s="5"/>
      <c r="AY271" s="16"/>
      <c r="AZ271" s="33" t="e">
        <v>#NAME?</v>
      </c>
      <c r="BA271" s="21"/>
      <c r="BB271" s="5"/>
      <c r="BC271" s="5"/>
      <c r="BD271" s="5"/>
      <c r="BE271" s="5"/>
      <c r="BF271" s="48"/>
      <c r="BG271" s="64" t="e">
        <v>#NAME?</v>
      </c>
      <c r="BH271" s="298"/>
      <c r="BI271" s="298"/>
      <c r="BJ271" s="21"/>
      <c r="BK271" s="5"/>
      <c r="BL271" s="5"/>
      <c r="BM271" s="5"/>
      <c r="BN271" s="5"/>
      <c r="BO271" s="5"/>
      <c r="BP271" s="5"/>
      <c r="BQ271" s="5"/>
      <c r="BR271" s="298"/>
      <c r="BS271" s="5"/>
      <c r="BT271" s="5"/>
      <c r="BU271" s="5"/>
      <c r="BV271" s="5"/>
      <c r="BW271" s="5"/>
      <c r="BX271" s="5"/>
      <c r="BY271" s="5"/>
      <c r="BZ271" s="5"/>
      <c r="CA271" s="5"/>
      <c r="CB271" s="55"/>
      <c r="CC271" s="5"/>
      <c r="CD271" s="5"/>
      <c r="CE271" s="5"/>
      <c r="CF271" s="5"/>
      <c r="CG271" s="5"/>
      <c r="CH271" s="5"/>
      <c r="CI271" s="3"/>
    </row>
    <row r="272" spans="1:87" ht="12" customHeight="1">
      <c r="A272" s="217"/>
      <c r="B272" s="218"/>
      <c r="C272" s="13" t="s">
        <v>90</v>
      </c>
      <c r="D272" s="245"/>
      <c r="E272" s="246"/>
      <c r="F272" s="246"/>
      <c r="G272" s="246"/>
      <c r="H272" s="246"/>
      <c r="I272" s="246"/>
      <c r="J272" s="246"/>
      <c r="K272" s="246"/>
      <c r="L272" s="246"/>
      <c r="M272" s="246"/>
      <c r="N272" s="246"/>
      <c r="O272" s="246"/>
      <c r="P272" s="246"/>
      <c r="Q272" s="292">
        <v>0.2162985</v>
      </c>
      <c r="R272" s="5">
        <v>8.9172500000000002E-2</v>
      </c>
      <c r="S272" s="5">
        <v>-1.3542500000000001E-2</v>
      </c>
      <c r="T272" s="5">
        <v>-0.59954130000000005</v>
      </c>
      <c r="U272" s="5">
        <v>-3.3889500000000003E-2</v>
      </c>
      <c r="V272" s="5">
        <v>-1.80635E-2</v>
      </c>
      <c r="W272" s="5">
        <v>-0.36979139999999999</v>
      </c>
      <c r="X272" s="5">
        <v>-1.2070050000000001</v>
      </c>
      <c r="Y272" s="16">
        <v>-1.2908625</v>
      </c>
      <c r="Z272" s="34" t="e">
        <v>#NAME?</v>
      </c>
      <c r="AA272" s="21">
        <v>-3.29746E-2</v>
      </c>
      <c r="AB272" s="5">
        <v>-0.16354469999999999</v>
      </c>
      <c r="AC272" s="5">
        <v>-0.62538850000000001</v>
      </c>
      <c r="AD272" s="5">
        <v>-0.1406869</v>
      </c>
      <c r="AE272" s="5">
        <v>-0.13432559999999999</v>
      </c>
      <c r="AF272" s="5">
        <v>0.64098829999999996</v>
      </c>
      <c r="AG272" s="5">
        <v>-0.20191100000000001</v>
      </c>
      <c r="AH272" s="16">
        <v>-4.9875700000000002E-2</v>
      </c>
      <c r="AI272" s="34" t="e">
        <v>#NAME?</v>
      </c>
      <c r="AJ272" s="21"/>
      <c r="AK272" s="5"/>
      <c r="AL272" s="5"/>
      <c r="AM272" s="5"/>
      <c r="AN272" s="5"/>
      <c r="AO272" s="5"/>
      <c r="AP272" s="5"/>
      <c r="AQ272" s="48"/>
      <c r="AR272" s="34" t="e">
        <v>#NAME?</v>
      </c>
      <c r="AS272" s="21"/>
      <c r="AT272" s="5"/>
      <c r="AU272" s="5"/>
      <c r="AV272" s="5"/>
      <c r="AW272" s="5"/>
      <c r="AX272" s="5"/>
      <c r="AY272" s="16"/>
      <c r="AZ272" s="33" t="e">
        <v>#NAME?</v>
      </c>
      <c r="BA272" s="21"/>
      <c r="BB272" s="5"/>
      <c r="BC272" s="5"/>
      <c r="BD272" s="5"/>
      <c r="BE272" s="5"/>
      <c r="BF272" s="48"/>
      <c r="BG272" s="64" t="e">
        <v>#NAME?</v>
      </c>
      <c r="BH272" s="298"/>
      <c r="BI272" s="298"/>
      <c r="BJ272" s="21"/>
      <c r="BK272" s="5"/>
      <c r="BL272" s="5"/>
      <c r="BM272" s="5"/>
      <c r="BN272" s="5"/>
      <c r="BO272" s="5"/>
      <c r="BP272" s="5"/>
      <c r="BQ272" s="5"/>
      <c r="BR272" s="298"/>
      <c r="BS272" s="5"/>
      <c r="BT272" s="5"/>
      <c r="BU272" s="5"/>
      <c r="BV272" s="5"/>
      <c r="BW272" s="5"/>
      <c r="BX272" s="5"/>
      <c r="BY272" s="5"/>
      <c r="BZ272" s="5"/>
      <c r="CA272" s="5"/>
      <c r="CB272" s="55"/>
      <c r="CC272" s="5"/>
      <c r="CD272" s="5"/>
      <c r="CE272" s="5"/>
      <c r="CF272" s="5"/>
      <c r="CG272" s="5"/>
      <c r="CH272" s="5"/>
      <c r="CI272" s="3"/>
    </row>
    <row r="273" spans="1:87" ht="12" customHeight="1">
      <c r="A273" s="217"/>
      <c r="B273" s="218"/>
      <c r="C273" s="13" t="s">
        <v>71</v>
      </c>
      <c r="D273" s="245"/>
      <c r="E273" s="246"/>
      <c r="F273" s="246"/>
      <c r="G273" s="246"/>
      <c r="H273" s="246"/>
      <c r="I273" s="246"/>
      <c r="J273" s="246"/>
      <c r="K273" s="246"/>
      <c r="L273" s="246"/>
      <c r="M273" s="246"/>
      <c r="N273" s="246"/>
      <c r="O273" s="246"/>
      <c r="P273" s="246"/>
      <c r="Q273" s="292">
        <v>-9.0302038000000007</v>
      </c>
      <c r="R273" s="5">
        <v>-8.0825858999999998</v>
      </c>
      <c r="S273" s="5">
        <v>-6.4735905999999996</v>
      </c>
      <c r="T273" s="5">
        <v>-4.4433008000000003</v>
      </c>
      <c r="U273" s="5">
        <v>-3.613845</v>
      </c>
      <c r="V273" s="5">
        <v>-1.5139986000000001</v>
      </c>
      <c r="W273" s="5">
        <v>-0.80302580000000001</v>
      </c>
      <c r="X273" s="5">
        <v>-7.85883E-2</v>
      </c>
      <c r="Y273" s="16">
        <v>-0.63210089999999997</v>
      </c>
      <c r="Z273" s="34" t="e">
        <v>#NAME?</v>
      </c>
      <c r="AA273" s="21">
        <v>-7.5697343000000004</v>
      </c>
      <c r="AB273" s="5">
        <v>-5.8398925999999998</v>
      </c>
      <c r="AC273" s="5">
        <v>-3.5721582000000001</v>
      </c>
      <c r="AD273" s="5">
        <v>-3.6004246000000002</v>
      </c>
      <c r="AE273" s="5">
        <v>-1.7592931000000001</v>
      </c>
      <c r="AF273" s="5">
        <v>-1.6949646</v>
      </c>
      <c r="AG273" s="5">
        <v>-1.0265628</v>
      </c>
      <c r="AH273" s="16">
        <v>-0.60144229999999999</v>
      </c>
      <c r="AI273" s="34" t="e">
        <v>#NAME?</v>
      </c>
      <c r="AJ273" s="21"/>
      <c r="AK273" s="5"/>
      <c r="AL273" s="5"/>
      <c r="AM273" s="5"/>
      <c r="AN273" s="5"/>
      <c r="AO273" s="5"/>
      <c r="AP273" s="5"/>
      <c r="AQ273" s="48"/>
      <c r="AR273" s="34" t="e">
        <v>#NAME?</v>
      </c>
      <c r="AS273" s="21"/>
      <c r="AT273" s="5"/>
      <c r="AU273" s="5"/>
      <c r="AV273" s="5"/>
      <c r="AW273" s="5"/>
      <c r="AX273" s="5"/>
      <c r="AY273" s="16"/>
      <c r="AZ273" s="33" t="e">
        <v>#NAME?</v>
      </c>
      <c r="BA273" s="21"/>
      <c r="BB273" s="5"/>
      <c r="BC273" s="5"/>
      <c r="BD273" s="5"/>
      <c r="BE273" s="5"/>
      <c r="BF273" s="48"/>
      <c r="BG273" s="64" t="e">
        <v>#NAME?</v>
      </c>
      <c r="BH273" s="298"/>
      <c r="BI273" s="298"/>
      <c r="BJ273" s="21"/>
      <c r="BK273" s="5"/>
      <c r="BL273" s="5"/>
      <c r="BM273" s="5"/>
      <c r="BN273" s="5"/>
      <c r="BO273" s="5"/>
      <c r="BP273" s="5"/>
      <c r="BQ273" s="5"/>
      <c r="BR273" s="298"/>
      <c r="BS273" s="5"/>
      <c r="BT273" s="5"/>
      <c r="BU273" s="5"/>
      <c r="BV273" s="5"/>
      <c r="BW273" s="5"/>
      <c r="BX273" s="5"/>
      <c r="BY273" s="5"/>
      <c r="BZ273" s="5"/>
      <c r="CA273" s="5"/>
      <c r="CB273" s="55"/>
      <c r="CC273" s="5"/>
      <c r="CD273" s="5"/>
      <c r="CE273" s="5"/>
      <c r="CF273" s="5"/>
      <c r="CG273" s="5"/>
      <c r="CH273" s="5"/>
      <c r="CI273" s="3"/>
    </row>
    <row r="274" spans="1:87" ht="12" customHeight="1">
      <c r="A274" s="217"/>
      <c r="B274" s="218"/>
      <c r="C274" s="13" t="s">
        <v>72</v>
      </c>
      <c r="D274" s="245"/>
      <c r="E274" s="246"/>
      <c r="F274" s="246"/>
      <c r="G274" s="246"/>
      <c r="H274" s="246"/>
      <c r="I274" s="246"/>
      <c r="J274" s="246"/>
      <c r="K274" s="246"/>
      <c r="L274" s="246"/>
      <c r="M274" s="246"/>
      <c r="N274" s="246"/>
      <c r="O274" s="246"/>
      <c r="P274" s="246"/>
      <c r="Q274" s="292">
        <v>-9.8045855</v>
      </c>
      <c r="R274" s="5">
        <v>-5.7533459000000002</v>
      </c>
      <c r="S274" s="5">
        <v>0.50792309999999996</v>
      </c>
      <c r="T274" s="5">
        <v>2.5846206</v>
      </c>
      <c r="U274" s="5">
        <v>2.4122541000000002</v>
      </c>
      <c r="V274" s="5">
        <v>2.2217357999999998</v>
      </c>
      <c r="W274" s="5">
        <v>4.4284251000000001</v>
      </c>
      <c r="X274" s="5">
        <v>4.0473349000000001</v>
      </c>
      <c r="Y274" s="16">
        <v>2.5398512000000002</v>
      </c>
      <c r="Z274" s="34" t="e">
        <v>#NAME?</v>
      </c>
      <c r="AA274" s="21">
        <v>-5.8519262999999997</v>
      </c>
      <c r="AB274" s="5">
        <v>0.40821829999999998</v>
      </c>
      <c r="AC274" s="5">
        <v>2.4366308999999999</v>
      </c>
      <c r="AD274" s="5">
        <v>2.3910450000000001</v>
      </c>
      <c r="AE274" s="5">
        <v>1.8827487999999999</v>
      </c>
      <c r="AF274" s="5">
        <v>2.6059193999999999</v>
      </c>
      <c r="AG274" s="5">
        <v>2.6545093</v>
      </c>
      <c r="AH274" s="16">
        <v>3.0265689</v>
      </c>
      <c r="AI274" s="34" t="e">
        <v>#NAME?</v>
      </c>
      <c r="AJ274" s="21"/>
      <c r="AK274" s="5"/>
      <c r="AL274" s="5"/>
      <c r="AM274" s="5"/>
      <c r="AN274" s="5"/>
      <c r="AO274" s="5"/>
      <c r="AP274" s="5"/>
      <c r="AQ274" s="48"/>
      <c r="AR274" s="34" t="e">
        <v>#NAME?</v>
      </c>
      <c r="AS274" s="21"/>
      <c r="AT274" s="5"/>
      <c r="AU274" s="5"/>
      <c r="AV274" s="5"/>
      <c r="AW274" s="5"/>
      <c r="AX274" s="5"/>
      <c r="AY274" s="16"/>
      <c r="AZ274" s="33" t="e">
        <v>#NAME?</v>
      </c>
      <c r="BA274" s="21"/>
      <c r="BB274" s="5"/>
      <c r="BC274" s="5"/>
      <c r="BD274" s="5"/>
      <c r="BE274" s="5"/>
      <c r="BF274" s="48"/>
      <c r="BG274" s="64" t="e">
        <v>#NAME?</v>
      </c>
      <c r="BH274" s="298"/>
      <c r="BI274" s="298"/>
      <c r="BJ274" s="21"/>
      <c r="BK274" s="5"/>
      <c r="BL274" s="5"/>
      <c r="BM274" s="5"/>
      <c r="BN274" s="5"/>
      <c r="BO274" s="5"/>
      <c r="BP274" s="5"/>
      <c r="BQ274" s="5"/>
      <c r="BR274" s="298"/>
      <c r="BS274" s="5"/>
      <c r="BT274" s="5"/>
      <c r="BU274" s="5"/>
      <c r="BV274" s="5"/>
      <c r="BW274" s="5"/>
      <c r="BX274" s="5"/>
      <c r="BY274" s="5"/>
      <c r="BZ274" s="5"/>
      <c r="CA274" s="5"/>
      <c r="CB274" s="55"/>
      <c r="CC274" s="5"/>
      <c r="CD274" s="5"/>
      <c r="CE274" s="5"/>
      <c r="CF274" s="5"/>
      <c r="CG274" s="5"/>
      <c r="CH274" s="5"/>
      <c r="CI274" s="3"/>
    </row>
    <row r="275" spans="1:87" ht="12" customHeight="1">
      <c r="A275" s="217"/>
      <c r="B275" s="218"/>
      <c r="C275" s="13" t="s">
        <v>73</v>
      </c>
      <c r="D275" s="245"/>
      <c r="E275" s="246"/>
      <c r="F275" s="246"/>
      <c r="G275" s="246"/>
      <c r="H275" s="246"/>
      <c r="I275" s="246"/>
      <c r="J275" s="246"/>
      <c r="K275" s="246"/>
      <c r="L275" s="246"/>
      <c r="M275" s="246"/>
      <c r="N275" s="246"/>
      <c r="O275" s="246"/>
      <c r="P275" s="246"/>
      <c r="Q275" s="292">
        <v>-7.0180850000000001</v>
      </c>
      <c r="R275" s="5">
        <v>-6.2728235000000003</v>
      </c>
      <c r="S275" s="5">
        <v>-3.1451050999999999</v>
      </c>
      <c r="T275" s="5">
        <v>-1.7062447999999999</v>
      </c>
      <c r="U275" s="5">
        <v>-1.4975636000000001</v>
      </c>
      <c r="V275" s="5">
        <v>-2.3984174999999999</v>
      </c>
      <c r="W275" s="5">
        <v>-3.3010104</v>
      </c>
      <c r="X275" s="5">
        <v>-2.9647967</v>
      </c>
      <c r="Y275" s="16">
        <v>-3.2665943</v>
      </c>
      <c r="Z275" s="34" t="e">
        <v>#NAME?</v>
      </c>
      <c r="AA275" s="21">
        <v>-6.4654733000000002</v>
      </c>
      <c r="AB275" s="5">
        <v>-3.4118122</v>
      </c>
      <c r="AC275" s="5">
        <v>-2.0331643000000001</v>
      </c>
      <c r="AD275" s="5">
        <v>-1.9028113</v>
      </c>
      <c r="AE275" s="5">
        <v>-2.7783243</v>
      </c>
      <c r="AF275" s="5">
        <v>-3.7916636000000001</v>
      </c>
      <c r="AG275" s="5">
        <v>-3.7782602999999999</v>
      </c>
      <c r="AH275" s="16">
        <v>-3.7937661999999999</v>
      </c>
      <c r="AI275" s="34" t="e">
        <v>#NAME?</v>
      </c>
      <c r="AJ275" s="21"/>
      <c r="AK275" s="5"/>
      <c r="AL275" s="5"/>
      <c r="AM275" s="5"/>
      <c r="AN275" s="5"/>
      <c r="AO275" s="5"/>
      <c r="AP275" s="5"/>
      <c r="AQ275" s="48"/>
      <c r="AR275" s="34" t="e">
        <v>#NAME?</v>
      </c>
      <c r="AS275" s="21"/>
      <c r="AT275" s="5"/>
      <c r="AU275" s="5"/>
      <c r="AV275" s="5"/>
      <c r="AW275" s="5"/>
      <c r="AX275" s="5"/>
      <c r="AY275" s="16"/>
      <c r="AZ275" s="33" t="e">
        <v>#NAME?</v>
      </c>
      <c r="BA275" s="21"/>
      <c r="BB275" s="5"/>
      <c r="BC275" s="5"/>
      <c r="BD275" s="5"/>
      <c r="BE275" s="5"/>
      <c r="BF275" s="48"/>
      <c r="BG275" s="64" t="e">
        <v>#NAME?</v>
      </c>
      <c r="BH275" s="298"/>
      <c r="BI275" s="298"/>
      <c r="BJ275" s="21"/>
      <c r="BK275" s="5"/>
      <c r="BL275" s="5"/>
      <c r="BM275" s="5"/>
      <c r="BN275" s="5"/>
      <c r="BO275" s="5"/>
      <c r="BP275" s="5"/>
      <c r="BQ275" s="5"/>
      <c r="BR275" s="298"/>
      <c r="BS275" s="5"/>
      <c r="BT275" s="5"/>
      <c r="BU275" s="5"/>
      <c r="BV275" s="5"/>
      <c r="BW275" s="5"/>
      <c r="BX275" s="5"/>
      <c r="BY275" s="5"/>
      <c r="BZ275" s="5"/>
      <c r="CA275" s="5"/>
      <c r="CB275" s="55"/>
      <c r="CC275" s="5"/>
      <c r="CD275" s="5"/>
      <c r="CE275" s="5"/>
      <c r="CF275" s="5"/>
      <c r="CG275" s="5"/>
      <c r="CH275" s="5"/>
      <c r="CI275" s="3"/>
    </row>
    <row r="276" spans="1:87" ht="12" customHeight="1">
      <c r="A276" s="217"/>
      <c r="B276" s="218"/>
      <c r="C276" s="13" t="s">
        <v>74</v>
      </c>
      <c r="D276" s="245"/>
      <c r="E276" s="246"/>
      <c r="F276" s="246"/>
      <c r="G276" s="246"/>
      <c r="H276" s="246"/>
      <c r="I276" s="246"/>
      <c r="J276" s="246"/>
      <c r="K276" s="246"/>
      <c r="L276" s="246"/>
      <c r="M276" s="246"/>
      <c r="N276" s="246"/>
      <c r="O276" s="246"/>
      <c r="P276" s="246"/>
      <c r="Q276" s="292">
        <v>-5.8543890000000003</v>
      </c>
      <c r="R276" s="5">
        <v>-4.9796950000000004</v>
      </c>
      <c r="S276" s="5">
        <v>-4.2893923999999997</v>
      </c>
      <c r="T276" s="5">
        <v>-3.3606541999999999</v>
      </c>
      <c r="U276" s="5">
        <v>-2.9930359000000002</v>
      </c>
      <c r="V276" s="5">
        <v>-2.7421259999999998</v>
      </c>
      <c r="W276" s="5">
        <v>-2.5738604</v>
      </c>
      <c r="X276" s="5">
        <v>-2.0714421000000001</v>
      </c>
      <c r="Y276" s="16">
        <v>-2.1063437</v>
      </c>
      <c r="Z276" s="34" t="e">
        <v>#NAME?</v>
      </c>
      <c r="AA276" s="21">
        <v>-5.0062329999999999</v>
      </c>
      <c r="AB276" s="5">
        <v>-4.1610123000000003</v>
      </c>
      <c r="AC276" s="5">
        <v>-3.3358751999999998</v>
      </c>
      <c r="AD276" s="5">
        <v>-2.8978622000000001</v>
      </c>
      <c r="AE276" s="5">
        <v>-2.5937524999999999</v>
      </c>
      <c r="AF276" s="5">
        <v>-2.4782738000000002</v>
      </c>
      <c r="AG276" s="5">
        <v>-2.2840115999999999</v>
      </c>
      <c r="AH276" s="16">
        <v>-2.5862197</v>
      </c>
      <c r="AI276" s="34" t="e">
        <v>#NAME?</v>
      </c>
      <c r="AJ276" s="21"/>
      <c r="AK276" s="5"/>
      <c r="AL276" s="5"/>
      <c r="AM276" s="5"/>
      <c r="AN276" s="5"/>
      <c r="AO276" s="5"/>
      <c r="AP276" s="5"/>
      <c r="AQ276" s="48"/>
      <c r="AR276" s="34" t="e">
        <v>#NAME?</v>
      </c>
      <c r="AS276" s="21"/>
      <c r="AT276" s="5"/>
      <c r="AU276" s="5"/>
      <c r="AV276" s="5"/>
      <c r="AW276" s="5"/>
      <c r="AX276" s="5"/>
      <c r="AY276" s="16"/>
      <c r="AZ276" s="33" t="e">
        <v>#NAME?</v>
      </c>
      <c r="BA276" s="21"/>
      <c r="BB276" s="5"/>
      <c r="BC276" s="5"/>
      <c r="BD276" s="5"/>
      <c r="BE276" s="5"/>
      <c r="BF276" s="48"/>
      <c r="BG276" s="64" t="e">
        <v>#NAME?</v>
      </c>
      <c r="BH276" s="298"/>
      <c r="BI276" s="298"/>
      <c r="BJ276" s="21"/>
      <c r="BK276" s="5"/>
      <c r="BL276" s="5"/>
      <c r="BM276" s="5"/>
      <c r="BN276" s="5"/>
      <c r="BO276" s="5"/>
      <c r="BP276" s="5"/>
      <c r="BQ276" s="5"/>
      <c r="BR276" s="298"/>
      <c r="BS276" s="5"/>
      <c r="BT276" s="5"/>
      <c r="BU276" s="5"/>
      <c r="BV276" s="5"/>
      <c r="BW276" s="5"/>
      <c r="BX276" s="5"/>
      <c r="BY276" s="5"/>
      <c r="BZ276" s="5"/>
      <c r="CA276" s="5"/>
      <c r="CB276" s="55"/>
      <c r="CC276" s="5"/>
      <c r="CD276" s="5"/>
      <c r="CE276" s="5"/>
      <c r="CF276" s="5"/>
      <c r="CG276" s="5"/>
      <c r="CH276" s="5"/>
      <c r="CI276" s="3"/>
    </row>
    <row r="277" spans="1:87" ht="12" customHeight="1">
      <c r="A277" s="217"/>
      <c r="B277" s="218"/>
      <c r="C277" s="13" t="s">
        <v>75</v>
      </c>
      <c r="D277" s="245">
        <v>-3.8507543000000002</v>
      </c>
      <c r="E277" s="246">
        <v>-3.4759989999999998</v>
      </c>
      <c r="F277" s="246">
        <v>-1.9346414999999999</v>
      </c>
      <c r="G277" s="246">
        <v>-4.5626240999999998</v>
      </c>
      <c r="H277" s="246">
        <v>-5.4824164</v>
      </c>
      <c r="I277" s="246">
        <v>-5.1233617999999996</v>
      </c>
      <c r="J277" s="246">
        <v>-5.3699629</v>
      </c>
      <c r="K277" s="246">
        <v>-5.3345544</v>
      </c>
      <c r="L277" s="246">
        <v>-5.0296237000000001</v>
      </c>
      <c r="M277" s="246">
        <v>-4.3007986000000002</v>
      </c>
      <c r="N277" s="246">
        <v>-3.0772708</v>
      </c>
      <c r="O277" s="246">
        <v>-3.5604939999999998</v>
      </c>
      <c r="P277" s="246">
        <v>-3.8017416000000002</v>
      </c>
      <c r="Q277" s="292">
        <v>-3.3498256999999998</v>
      </c>
      <c r="R277" s="5">
        <v>-3.3145489000000001</v>
      </c>
      <c r="S277" s="5">
        <v>-1.3093678</v>
      </c>
      <c r="T277" s="5">
        <v>-0.65995179999999998</v>
      </c>
      <c r="U277" s="5">
        <v>-0.78095610000000004</v>
      </c>
      <c r="V277" s="5">
        <v>-0.56978859999999998</v>
      </c>
      <c r="W277" s="5">
        <v>-1.417138</v>
      </c>
      <c r="X277" s="5">
        <v>-1.6820957000000001</v>
      </c>
      <c r="Y277" s="16">
        <v>-1.7049232000000001</v>
      </c>
      <c r="Z277" s="34" t="e">
        <v>#NAME?</v>
      </c>
      <c r="AA277" s="21">
        <v>-3.3996762999999999</v>
      </c>
      <c r="AB277" s="5">
        <v>-1.5077828</v>
      </c>
      <c r="AC277" s="5">
        <v>-0.96151249999999999</v>
      </c>
      <c r="AD277" s="5">
        <v>-1.2364202</v>
      </c>
      <c r="AE277" s="5">
        <v>-1.0718648</v>
      </c>
      <c r="AF277" s="5">
        <v>-1.6179334999999999</v>
      </c>
      <c r="AG277" s="5">
        <v>-2.1520760000000001</v>
      </c>
      <c r="AH277" s="16">
        <v>-2.3866252000000001</v>
      </c>
      <c r="AI277" s="34" t="e">
        <v>#NAME?</v>
      </c>
      <c r="AJ277" s="21"/>
      <c r="AK277" s="5"/>
      <c r="AL277" s="5"/>
      <c r="AM277" s="5"/>
      <c r="AN277" s="5"/>
      <c r="AO277" s="5"/>
      <c r="AP277" s="5"/>
      <c r="AQ277" s="48"/>
      <c r="AR277" s="34" t="e">
        <v>#NAME?</v>
      </c>
      <c r="AS277" s="21"/>
      <c r="AT277" s="5"/>
      <c r="AU277" s="5"/>
      <c r="AV277" s="5"/>
      <c r="AW277" s="5"/>
      <c r="AX277" s="5"/>
      <c r="AY277" s="16"/>
      <c r="AZ277" s="33" t="e">
        <v>#NAME?</v>
      </c>
      <c r="BA277" s="21"/>
      <c r="BB277" s="5"/>
      <c r="BC277" s="5"/>
      <c r="BD277" s="5"/>
      <c r="BE277" s="5"/>
      <c r="BF277" s="48"/>
      <c r="BG277" s="64" t="e">
        <v>#NAME?</v>
      </c>
      <c r="BH277" s="298"/>
      <c r="BI277" s="298"/>
      <c r="BJ277" s="21"/>
      <c r="BK277" s="5"/>
      <c r="BL277" s="5"/>
      <c r="BM277" s="5"/>
      <c r="BN277" s="5"/>
      <c r="BO277" s="5"/>
      <c r="BP277" s="5"/>
      <c r="BQ277" s="5"/>
      <c r="BR277" s="298"/>
      <c r="BS277" s="5"/>
      <c r="BT277" s="5"/>
      <c r="BU277" s="5"/>
      <c r="BV277" s="5"/>
      <c r="BW277" s="5"/>
      <c r="BX277" s="5"/>
      <c r="BY277" s="5"/>
      <c r="BZ277" s="5"/>
      <c r="CA277" s="5"/>
      <c r="CB277" s="55"/>
      <c r="CC277" s="5"/>
      <c r="CD277" s="5"/>
      <c r="CE277" s="5"/>
      <c r="CF277" s="5"/>
      <c r="CG277" s="5"/>
      <c r="CH277" s="5"/>
      <c r="CI277" s="3"/>
    </row>
    <row r="278" spans="1:87" ht="12" customHeight="1">
      <c r="A278" s="217"/>
      <c r="B278" s="218"/>
      <c r="C278" s="13" t="s">
        <v>76</v>
      </c>
      <c r="D278" s="245"/>
      <c r="E278" s="246"/>
      <c r="F278" s="246"/>
      <c r="G278" s="246"/>
      <c r="H278" s="246"/>
      <c r="I278" s="246"/>
      <c r="J278" s="246"/>
      <c r="K278" s="246"/>
      <c r="L278" s="246"/>
      <c r="M278" s="246"/>
      <c r="N278" s="246"/>
      <c r="O278" s="246"/>
      <c r="P278" s="246"/>
      <c r="Q278" s="292">
        <v>-4.7630262999999999</v>
      </c>
      <c r="R278" s="5">
        <v>-4.9403831</v>
      </c>
      <c r="S278" s="5">
        <v>-3.9248964000000002</v>
      </c>
      <c r="T278" s="5">
        <v>-0.697465</v>
      </c>
      <c r="U278" s="5">
        <v>3.2977002999999998</v>
      </c>
      <c r="V278" s="5">
        <v>1.6898029000000001</v>
      </c>
      <c r="W278" s="5">
        <v>1.1701608999999999</v>
      </c>
      <c r="X278" s="5">
        <v>1.4004835</v>
      </c>
      <c r="Y278" s="16">
        <v>0.7733063</v>
      </c>
      <c r="Z278" s="34" t="e">
        <v>#NAME?</v>
      </c>
      <c r="AA278" s="21">
        <v>-5.1428624999999997</v>
      </c>
      <c r="AB278" s="5">
        <v>-4.4122313000000002</v>
      </c>
      <c r="AC278" s="5">
        <v>-0.80387719999999996</v>
      </c>
      <c r="AD278" s="5">
        <v>3.0476711000000001</v>
      </c>
      <c r="AE278" s="5">
        <v>1.6756618000000001</v>
      </c>
      <c r="AF278" s="5">
        <v>0.18085019999999999</v>
      </c>
      <c r="AG278" s="5">
        <v>-1.2557307</v>
      </c>
      <c r="AH278" s="16">
        <v>-1.7967831000000001</v>
      </c>
      <c r="AI278" s="34" t="e">
        <v>#NAME?</v>
      </c>
      <c r="AJ278" s="21"/>
      <c r="AK278" s="5"/>
      <c r="AL278" s="5"/>
      <c r="AM278" s="5"/>
      <c r="AN278" s="5"/>
      <c r="AO278" s="5"/>
      <c r="AP278" s="5"/>
      <c r="AQ278" s="48"/>
      <c r="AR278" s="34" t="e">
        <v>#NAME?</v>
      </c>
      <c r="AS278" s="21"/>
      <c r="AT278" s="5"/>
      <c r="AU278" s="5"/>
      <c r="AV278" s="5"/>
      <c r="AW278" s="5"/>
      <c r="AX278" s="5"/>
      <c r="AY278" s="16"/>
      <c r="AZ278" s="33" t="e">
        <v>#NAME?</v>
      </c>
      <c r="BA278" s="21"/>
      <c r="BB278" s="5"/>
      <c r="BC278" s="5"/>
      <c r="BD278" s="5"/>
      <c r="BE278" s="5"/>
      <c r="BF278" s="48"/>
      <c r="BG278" s="64" t="e">
        <v>#NAME?</v>
      </c>
      <c r="BH278" s="298"/>
      <c r="BI278" s="298"/>
      <c r="BJ278" s="21"/>
      <c r="BK278" s="5"/>
      <c r="BL278" s="5"/>
      <c r="BM278" s="5"/>
      <c r="BN278" s="5"/>
      <c r="BO278" s="5"/>
      <c r="BP278" s="5"/>
      <c r="BQ278" s="5"/>
      <c r="BR278" s="298"/>
      <c r="BS278" s="5"/>
      <c r="BT278" s="5"/>
      <c r="BU278" s="5"/>
      <c r="BV278" s="5"/>
      <c r="BW278" s="5"/>
      <c r="BX278" s="5"/>
      <c r="BY278" s="5"/>
      <c r="BZ278" s="5"/>
      <c r="CA278" s="5"/>
      <c r="CB278" s="55"/>
      <c r="CC278" s="5"/>
      <c r="CD278" s="5"/>
      <c r="CE278" s="5"/>
      <c r="CF278" s="5"/>
      <c r="CG278" s="5"/>
      <c r="CH278" s="5"/>
      <c r="CI278" s="3"/>
    </row>
    <row r="279" spans="1:87" ht="12" customHeight="1">
      <c r="A279" s="217"/>
      <c r="B279" s="218"/>
      <c r="C279" s="13" t="s">
        <v>91</v>
      </c>
      <c r="D279" s="245"/>
      <c r="E279" s="246"/>
      <c r="F279" s="246"/>
      <c r="G279" s="246"/>
      <c r="H279" s="246"/>
      <c r="I279" s="246"/>
      <c r="J279" s="246"/>
      <c r="K279" s="246"/>
      <c r="L279" s="246"/>
      <c r="M279" s="246"/>
      <c r="N279" s="246"/>
      <c r="O279" s="246"/>
      <c r="P279" s="246"/>
      <c r="Q279" s="292">
        <v>-2.3076615999999999</v>
      </c>
      <c r="R279" s="5">
        <v>-2.0512342000000001</v>
      </c>
      <c r="S279" s="5">
        <v>-0.3586471</v>
      </c>
      <c r="T279" s="5">
        <v>-0.9353477</v>
      </c>
      <c r="U279" s="5">
        <v>-1.055747</v>
      </c>
      <c r="V279" s="5">
        <v>-1.508551</v>
      </c>
      <c r="W279" s="5">
        <v>-0.26153779999999999</v>
      </c>
      <c r="X279" s="5">
        <v>-1.243512</v>
      </c>
      <c r="Y279" s="16">
        <v>-1.8697550999999999</v>
      </c>
      <c r="Z279" s="34" t="e">
        <v>#NAME?</v>
      </c>
      <c r="AA279" s="21">
        <v>-1.3649830999999999</v>
      </c>
      <c r="AB279" s="5">
        <v>-0.14659249999999999</v>
      </c>
      <c r="AC279" s="5">
        <v>-1.0099472</v>
      </c>
      <c r="AD279" s="5">
        <v>-1.6239007000000001</v>
      </c>
      <c r="AE279" s="5">
        <v>-1.8419274000000001</v>
      </c>
      <c r="AF279" s="5">
        <v>-1.45228</v>
      </c>
      <c r="AG279" s="5">
        <v>-1.6542176</v>
      </c>
      <c r="AH279" s="16">
        <v>-1.6123637</v>
      </c>
      <c r="AI279" s="34" t="e">
        <v>#NAME?</v>
      </c>
      <c r="AJ279" s="21"/>
      <c r="AK279" s="5"/>
      <c r="AL279" s="5"/>
      <c r="AM279" s="5"/>
      <c r="AN279" s="5"/>
      <c r="AO279" s="5"/>
      <c r="AP279" s="5"/>
      <c r="AQ279" s="48"/>
      <c r="AR279" s="34" t="e">
        <v>#NAME?</v>
      </c>
      <c r="AS279" s="21"/>
      <c r="AT279" s="5"/>
      <c r="AU279" s="5"/>
      <c r="AV279" s="5"/>
      <c r="AW279" s="5"/>
      <c r="AX279" s="5"/>
      <c r="AY279" s="16"/>
      <c r="AZ279" s="33" t="e">
        <v>#NAME?</v>
      </c>
      <c r="BA279" s="21"/>
      <c r="BB279" s="5"/>
      <c r="BC279" s="5"/>
      <c r="BD279" s="5"/>
      <c r="BE279" s="5"/>
      <c r="BF279" s="48"/>
      <c r="BG279" s="64" t="e">
        <v>#NAME?</v>
      </c>
      <c r="BH279" s="298"/>
      <c r="BI279" s="298"/>
      <c r="BJ279" s="21"/>
      <c r="BK279" s="5"/>
      <c r="BL279" s="5"/>
      <c r="BM279" s="5"/>
      <c r="BN279" s="5"/>
      <c r="BO279" s="5"/>
      <c r="BP279" s="5"/>
      <c r="BQ279" s="5"/>
      <c r="BR279" s="298"/>
      <c r="BS279" s="5"/>
      <c r="BT279" s="5"/>
      <c r="BU279" s="5"/>
      <c r="BV279" s="5"/>
      <c r="BW279" s="5"/>
      <c r="BX279" s="5"/>
      <c r="BY279" s="5"/>
      <c r="BZ279" s="5"/>
      <c r="CA279" s="5"/>
      <c r="CB279" s="55"/>
      <c r="CC279" s="5"/>
      <c r="CD279" s="5"/>
      <c r="CE279" s="5"/>
      <c r="CF279" s="5"/>
      <c r="CG279" s="5"/>
      <c r="CH279" s="5"/>
      <c r="CI279" s="3"/>
    </row>
    <row r="280" spans="1:87" ht="12" customHeight="1">
      <c r="A280" s="217"/>
      <c r="B280" s="218"/>
      <c r="C280" s="13" t="s">
        <v>92</v>
      </c>
      <c r="D280" s="245"/>
      <c r="E280" s="246"/>
      <c r="F280" s="246"/>
      <c r="G280" s="246"/>
      <c r="H280" s="246"/>
      <c r="I280" s="246"/>
      <c r="J280" s="246"/>
      <c r="K280" s="246"/>
      <c r="L280" s="246"/>
      <c r="M280" s="246"/>
      <c r="N280" s="246"/>
      <c r="O280" s="246"/>
      <c r="P280" s="246"/>
      <c r="Q280" s="292">
        <v>-3.0727107</v>
      </c>
      <c r="R280" s="5">
        <v>-3.3466461000000001</v>
      </c>
      <c r="S280" s="5">
        <v>-2.3172391999999999</v>
      </c>
      <c r="T280" s="5">
        <v>-1.9365877</v>
      </c>
      <c r="U280" s="5">
        <v>-1.3524111000000001</v>
      </c>
      <c r="V280" s="5">
        <v>-0.70274080000000005</v>
      </c>
      <c r="W280" s="5">
        <v>-0.34385169999999998</v>
      </c>
      <c r="X280" s="5">
        <v>-0.60118240000000001</v>
      </c>
      <c r="Y280" s="16">
        <v>-0.65115639999999997</v>
      </c>
      <c r="Z280" s="34" t="e">
        <v>#NAME?</v>
      </c>
      <c r="AA280" s="21">
        <v>-3.4607526000000002</v>
      </c>
      <c r="AB280" s="5">
        <v>-2.4293958</v>
      </c>
      <c r="AC280" s="5">
        <v>-2.0476044</v>
      </c>
      <c r="AD280" s="5">
        <v>-1.5161757</v>
      </c>
      <c r="AE280" s="5">
        <v>-0.66507510000000003</v>
      </c>
      <c r="AF280" s="5">
        <v>-0.94129419999999997</v>
      </c>
      <c r="AG280" s="5">
        <v>-1.3874001</v>
      </c>
      <c r="AH280" s="16">
        <v>-1.4771517000000001</v>
      </c>
      <c r="AI280" s="34" t="e">
        <v>#NAME?</v>
      </c>
      <c r="AJ280" s="21"/>
      <c r="AK280" s="5"/>
      <c r="AL280" s="5"/>
      <c r="AM280" s="5"/>
      <c r="AN280" s="5"/>
      <c r="AO280" s="5"/>
      <c r="AP280" s="5"/>
      <c r="AQ280" s="48"/>
      <c r="AR280" s="34" t="e">
        <v>#NAME?</v>
      </c>
      <c r="AS280" s="21"/>
      <c r="AT280" s="5"/>
      <c r="AU280" s="5"/>
      <c r="AV280" s="5"/>
      <c r="AW280" s="5"/>
      <c r="AX280" s="5"/>
      <c r="AY280" s="16"/>
      <c r="AZ280" s="33" t="e">
        <v>#NAME?</v>
      </c>
      <c r="BA280" s="21"/>
      <c r="BB280" s="5"/>
      <c r="BC280" s="5"/>
      <c r="BD280" s="5"/>
      <c r="BE280" s="5"/>
      <c r="BF280" s="48"/>
      <c r="BG280" s="64" t="e">
        <v>#NAME?</v>
      </c>
      <c r="BH280" s="298"/>
      <c r="BI280" s="298"/>
      <c r="BJ280" s="21"/>
      <c r="BK280" s="5"/>
      <c r="BL280" s="5"/>
      <c r="BM280" s="5"/>
      <c r="BN280" s="5"/>
      <c r="BO280" s="5"/>
      <c r="BP280" s="5"/>
      <c r="BQ280" s="5"/>
      <c r="BR280" s="298"/>
      <c r="BS280" s="5"/>
      <c r="BT280" s="5"/>
      <c r="BU280" s="5"/>
      <c r="BV280" s="5"/>
      <c r="BW280" s="5"/>
      <c r="BX280" s="5"/>
      <c r="BY280" s="5"/>
      <c r="BZ280" s="5"/>
      <c r="CA280" s="5"/>
      <c r="CB280" s="55"/>
      <c r="CC280" s="5"/>
      <c r="CD280" s="5"/>
      <c r="CE280" s="5"/>
      <c r="CF280" s="5"/>
      <c r="CG280" s="5"/>
      <c r="CH280" s="5"/>
      <c r="CI280" s="3"/>
    </row>
    <row r="281" spans="1:87" ht="12" customHeight="1">
      <c r="A281" s="217"/>
      <c r="B281" s="218"/>
      <c r="C281" s="13" t="s">
        <v>77</v>
      </c>
      <c r="D281" s="245"/>
      <c r="E281" s="246"/>
      <c r="F281" s="246"/>
      <c r="G281" s="246"/>
      <c r="H281" s="246"/>
      <c r="I281" s="246"/>
      <c r="J281" s="246"/>
      <c r="K281" s="246"/>
      <c r="L281" s="246"/>
      <c r="M281" s="246"/>
      <c r="N281" s="246"/>
      <c r="O281" s="246"/>
      <c r="P281" s="246"/>
      <c r="Q281" s="292">
        <v>0.5204974</v>
      </c>
      <c r="R281" s="5">
        <v>1.5591957999999999</v>
      </c>
      <c r="S281" s="5">
        <v>2.6319959000000002</v>
      </c>
      <c r="T281" s="5">
        <v>2.8100801</v>
      </c>
      <c r="U281" s="5">
        <v>1.9496017999999999</v>
      </c>
      <c r="V281" s="5">
        <v>1.6118087000000001</v>
      </c>
      <c r="W281" s="5">
        <v>1.8108888999999999</v>
      </c>
      <c r="X281" s="5">
        <v>1.8459781</v>
      </c>
      <c r="Y281" s="16">
        <v>0.79058550000000005</v>
      </c>
      <c r="Z281" s="34" t="e">
        <v>#NAME?</v>
      </c>
      <c r="AA281" s="21">
        <v>1.7668229</v>
      </c>
      <c r="AB281" s="5">
        <v>2.6800551000000001</v>
      </c>
      <c r="AC281" s="5">
        <v>2.6093784000000002</v>
      </c>
      <c r="AD281" s="5">
        <v>2.4629401999999998</v>
      </c>
      <c r="AE281" s="5">
        <v>2.2189752</v>
      </c>
      <c r="AF281" s="5">
        <v>1.9048966000000001</v>
      </c>
      <c r="AG281" s="5">
        <v>0.40420260000000002</v>
      </c>
      <c r="AH281" s="16">
        <v>0.38810919999999999</v>
      </c>
      <c r="AI281" s="34" t="e">
        <v>#NAME?</v>
      </c>
      <c r="AJ281" s="21"/>
      <c r="AK281" s="5"/>
      <c r="AL281" s="5"/>
      <c r="AM281" s="5"/>
      <c r="AN281" s="5"/>
      <c r="AO281" s="5"/>
      <c r="AP281" s="5"/>
      <c r="AQ281" s="48"/>
      <c r="AR281" s="34" t="e">
        <v>#NAME?</v>
      </c>
      <c r="AS281" s="21"/>
      <c r="AT281" s="5"/>
      <c r="AU281" s="5"/>
      <c r="AV281" s="5"/>
      <c r="AW281" s="5"/>
      <c r="AX281" s="5"/>
      <c r="AY281" s="16"/>
      <c r="AZ281" s="33" t="e">
        <v>#NAME?</v>
      </c>
      <c r="BA281" s="21"/>
      <c r="BB281" s="5"/>
      <c r="BC281" s="5"/>
      <c r="BD281" s="5"/>
      <c r="BE281" s="5"/>
      <c r="BF281" s="48"/>
      <c r="BG281" s="64" t="e">
        <v>#NAME?</v>
      </c>
      <c r="BH281" s="298"/>
      <c r="BI281" s="298"/>
      <c r="BJ281" s="21"/>
      <c r="BK281" s="5"/>
      <c r="BL281" s="5"/>
      <c r="BM281" s="5"/>
      <c r="BN281" s="5"/>
      <c r="BO281" s="5"/>
      <c r="BP281" s="5"/>
      <c r="BQ281" s="5"/>
      <c r="BR281" s="298"/>
      <c r="BS281" s="5"/>
      <c r="BT281" s="5"/>
      <c r="BU281" s="5"/>
      <c r="BV281" s="5"/>
      <c r="BW281" s="5"/>
      <c r="BX281" s="5"/>
      <c r="BY281" s="5"/>
      <c r="BZ281" s="5"/>
      <c r="CA281" s="5"/>
      <c r="CB281" s="55"/>
      <c r="CC281" s="5"/>
      <c r="CD281" s="5"/>
      <c r="CE281" s="5"/>
      <c r="CF281" s="5"/>
      <c r="CG281" s="5"/>
      <c r="CH281" s="5"/>
      <c r="CI281" s="3"/>
    </row>
    <row r="282" spans="1:87" ht="12" customHeight="1">
      <c r="A282" s="217"/>
      <c r="B282" s="218"/>
      <c r="C282" s="13" t="s">
        <v>78</v>
      </c>
      <c r="D282" s="245"/>
      <c r="E282" s="246"/>
      <c r="F282" s="246"/>
      <c r="G282" s="246"/>
      <c r="H282" s="246"/>
      <c r="I282" s="246"/>
      <c r="J282" s="246"/>
      <c r="K282" s="246"/>
      <c r="L282" s="246"/>
      <c r="M282" s="246"/>
      <c r="N282" s="246"/>
      <c r="O282" s="246"/>
      <c r="P282" s="246"/>
      <c r="Q282" s="292">
        <v>-3.0505697000000001</v>
      </c>
      <c r="R282" s="5">
        <v>-1.9316589</v>
      </c>
      <c r="S282" s="5">
        <v>-2.6604136999999999</v>
      </c>
      <c r="T282" s="5">
        <v>-1.6605957</v>
      </c>
      <c r="U282" s="5">
        <v>-2.6167592000000002</v>
      </c>
      <c r="V282" s="5">
        <v>-2.4930870999999999</v>
      </c>
      <c r="W282" s="5">
        <v>0.54573850000000002</v>
      </c>
      <c r="X282" s="5">
        <v>3.5295111000000001</v>
      </c>
      <c r="Y282" s="16">
        <v>0.63505199999999995</v>
      </c>
      <c r="Z282" s="34" t="e">
        <v>#NAME?</v>
      </c>
      <c r="AA282" s="21">
        <v>-2.4750812999999998</v>
      </c>
      <c r="AB282" s="5">
        <v>-3.4915371999999998</v>
      </c>
      <c r="AC282" s="5">
        <v>-2.8917087000000001</v>
      </c>
      <c r="AD282" s="5">
        <v>-2.8032262999999999</v>
      </c>
      <c r="AE282" s="5">
        <v>-2.2035399999999998</v>
      </c>
      <c r="AF282" s="5">
        <v>-1.1495119</v>
      </c>
      <c r="AG282" s="5">
        <v>-0.71788569999999996</v>
      </c>
      <c r="AH282" s="16">
        <v>-0.50152719999999995</v>
      </c>
      <c r="AI282" s="34" t="e">
        <v>#NAME?</v>
      </c>
      <c r="AJ282" s="21"/>
      <c r="AK282" s="5"/>
      <c r="AL282" s="5"/>
      <c r="AM282" s="5"/>
      <c r="AN282" s="5"/>
      <c r="AO282" s="5"/>
      <c r="AP282" s="5"/>
      <c r="AQ282" s="48"/>
      <c r="AR282" s="34" t="e">
        <v>#NAME?</v>
      </c>
      <c r="AS282" s="21"/>
      <c r="AT282" s="5"/>
      <c r="AU282" s="5"/>
      <c r="AV282" s="5"/>
      <c r="AW282" s="5"/>
      <c r="AX282" s="5"/>
      <c r="AY282" s="16"/>
      <c r="AZ282" s="33" t="e">
        <v>#NAME?</v>
      </c>
      <c r="BA282" s="21"/>
      <c r="BB282" s="5"/>
      <c r="BC282" s="5"/>
      <c r="BD282" s="5"/>
      <c r="BE282" s="5"/>
      <c r="BF282" s="48"/>
      <c r="BG282" s="64" t="e">
        <v>#NAME?</v>
      </c>
      <c r="BH282" s="298"/>
      <c r="BI282" s="298"/>
      <c r="BJ282" s="21"/>
      <c r="BK282" s="5"/>
      <c r="BL282" s="5"/>
      <c r="BM282" s="5"/>
      <c r="BN282" s="5"/>
      <c r="BO282" s="5"/>
      <c r="BP282" s="5"/>
      <c r="BQ282" s="5"/>
      <c r="BR282" s="298"/>
      <c r="BS282" s="5"/>
      <c r="BT282" s="5"/>
      <c r="BU282" s="5"/>
      <c r="BV282" s="5"/>
      <c r="BW282" s="5"/>
      <c r="BX282" s="5"/>
      <c r="BY282" s="5"/>
      <c r="BZ282" s="5"/>
      <c r="CA282" s="5"/>
      <c r="CB282" s="55"/>
      <c r="CC282" s="5"/>
      <c r="CD282" s="5"/>
      <c r="CE282" s="5"/>
      <c r="CF282" s="5"/>
      <c r="CG282" s="5"/>
      <c r="CH282" s="5"/>
      <c r="CI282" s="3"/>
    </row>
    <row r="283" spans="1:87" ht="12" customHeight="1">
      <c r="A283" s="217"/>
      <c r="B283" s="218"/>
      <c r="C283" s="13" t="s">
        <v>79</v>
      </c>
      <c r="D283" s="245"/>
      <c r="E283" s="246"/>
      <c r="F283" s="246"/>
      <c r="G283" s="246"/>
      <c r="H283" s="246"/>
      <c r="I283" s="246"/>
      <c r="J283" s="246"/>
      <c r="K283" s="246"/>
      <c r="L283" s="246"/>
      <c r="M283" s="246"/>
      <c r="N283" s="246"/>
      <c r="O283" s="246"/>
      <c r="P283" s="246"/>
      <c r="Q283" s="292">
        <v>-3.4752979000000002</v>
      </c>
      <c r="R283" s="5">
        <v>-3.4490348000000002</v>
      </c>
      <c r="S283" s="5">
        <v>-2.0338946999999998</v>
      </c>
      <c r="T283" s="5">
        <v>-0.7470407</v>
      </c>
      <c r="U283" s="5">
        <v>-0.36437540000000002</v>
      </c>
      <c r="V283" s="5">
        <v>-0.9099391</v>
      </c>
      <c r="W283" s="5">
        <v>0.81353419999999999</v>
      </c>
      <c r="X283" s="5">
        <v>0.51597380000000004</v>
      </c>
      <c r="Y283" s="16">
        <v>-9.9366499999999996E-2</v>
      </c>
      <c r="Z283" s="34" t="e">
        <v>#NAME?</v>
      </c>
      <c r="AA283" s="21">
        <v>-3.5022077999999999</v>
      </c>
      <c r="AB283" s="5">
        <v>-2.1469415999999999</v>
      </c>
      <c r="AC283" s="5">
        <v>-0.95126440000000001</v>
      </c>
      <c r="AD283" s="5">
        <v>-0.71117189999999997</v>
      </c>
      <c r="AE283" s="5">
        <v>-1.172031</v>
      </c>
      <c r="AF283" s="5">
        <v>-0.51842679999999997</v>
      </c>
      <c r="AG283" s="5">
        <v>-0.2258406</v>
      </c>
      <c r="AH283" s="16">
        <v>-3.8867100000000002E-2</v>
      </c>
      <c r="AI283" s="34" t="e">
        <v>#NAME?</v>
      </c>
      <c r="AJ283" s="21"/>
      <c r="AK283" s="5"/>
      <c r="AL283" s="5"/>
      <c r="AM283" s="5"/>
      <c r="AN283" s="5"/>
      <c r="AO283" s="5"/>
      <c r="AP283" s="5"/>
      <c r="AQ283" s="48"/>
      <c r="AR283" s="34" t="e">
        <v>#NAME?</v>
      </c>
      <c r="AS283" s="21"/>
      <c r="AT283" s="5"/>
      <c r="AU283" s="5"/>
      <c r="AV283" s="5"/>
      <c r="AW283" s="5"/>
      <c r="AX283" s="5"/>
      <c r="AY283" s="16"/>
      <c r="AZ283" s="33" t="e">
        <v>#NAME?</v>
      </c>
      <c r="BA283" s="21"/>
      <c r="BB283" s="5"/>
      <c r="BC283" s="5"/>
      <c r="BD283" s="5"/>
      <c r="BE283" s="5"/>
      <c r="BF283" s="48"/>
      <c r="BG283" s="64" t="e">
        <v>#NAME?</v>
      </c>
      <c r="BH283" s="298"/>
      <c r="BI283" s="298"/>
      <c r="BJ283" s="21"/>
      <c r="BK283" s="5"/>
      <c r="BL283" s="5"/>
      <c r="BM283" s="5"/>
      <c r="BN283" s="5"/>
      <c r="BO283" s="5"/>
      <c r="BP283" s="5"/>
      <c r="BQ283" s="5"/>
      <c r="BR283" s="298"/>
      <c r="BS283" s="5"/>
      <c r="BT283" s="5"/>
      <c r="BU283" s="5"/>
      <c r="BV283" s="5"/>
      <c r="BW283" s="5"/>
      <c r="BX283" s="5"/>
      <c r="BY283" s="5"/>
      <c r="BZ283" s="5"/>
      <c r="CA283" s="5"/>
      <c r="CB283" s="55"/>
      <c r="CC283" s="5"/>
      <c r="CD283" s="5"/>
      <c r="CE283" s="5"/>
      <c r="CF283" s="5"/>
      <c r="CG283" s="5"/>
      <c r="CH283" s="5"/>
      <c r="CI283" s="3"/>
    </row>
    <row r="284" spans="1:87" ht="12" customHeight="1">
      <c r="A284" s="217"/>
      <c r="B284" s="218"/>
      <c r="C284" s="13" t="s">
        <v>80</v>
      </c>
      <c r="D284" s="245"/>
      <c r="E284" s="246"/>
      <c r="F284" s="246"/>
      <c r="G284" s="246"/>
      <c r="H284" s="246"/>
      <c r="I284" s="246"/>
      <c r="J284" s="246"/>
      <c r="K284" s="246"/>
      <c r="L284" s="246"/>
      <c r="M284" s="246"/>
      <c r="N284" s="246"/>
      <c r="O284" s="246"/>
      <c r="P284" s="246"/>
      <c r="Q284" s="292">
        <v>-3.1912904000000002</v>
      </c>
      <c r="R284" s="5">
        <v>-2.5692487000000002</v>
      </c>
      <c r="S284" s="5">
        <v>-1.8504874</v>
      </c>
      <c r="T284" s="5">
        <v>-1.7057572000000001</v>
      </c>
      <c r="U284" s="5">
        <v>-0.72190379999999998</v>
      </c>
      <c r="V284" s="5">
        <v>-9.0314699999999998E-2</v>
      </c>
      <c r="W284" s="5">
        <v>-0.86744010000000005</v>
      </c>
      <c r="X284" s="5">
        <v>-0.59976430000000003</v>
      </c>
      <c r="Y284" s="16">
        <v>-0.79042480000000004</v>
      </c>
      <c r="Z284" s="34" t="e">
        <v>#NAME?</v>
      </c>
      <c r="AA284" s="21">
        <v>-2.5626642999999998</v>
      </c>
      <c r="AB284" s="5">
        <v>-1.8695538</v>
      </c>
      <c r="AC284" s="5">
        <v>-1.1741747</v>
      </c>
      <c r="AD284" s="5">
        <v>-0.74381470000000005</v>
      </c>
      <c r="AE284" s="5">
        <v>-6.3257000000000001E-3</v>
      </c>
      <c r="AF284" s="5">
        <v>-0.9688078</v>
      </c>
      <c r="AG284" s="5">
        <v>-0.90982490000000005</v>
      </c>
      <c r="AH284" s="16">
        <v>-0.97045210000000004</v>
      </c>
      <c r="AI284" s="34" t="e">
        <v>#NAME?</v>
      </c>
      <c r="AJ284" s="21"/>
      <c r="AK284" s="5"/>
      <c r="AL284" s="5"/>
      <c r="AM284" s="5"/>
      <c r="AN284" s="5"/>
      <c r="AO284" s="5"/>
      <c r="AP284" s="5"/>
      <c r="AQ284" s="48"/>
      <c r="AR284" s="34" t="e">
        <v>#NAME?</v>
      </c>
      <c r="AS284" s="21"/>
      <c r="AT284" s="5"/>
      <c r="AU284" s="5"/>
      <c r="AV284" s="5"/>
      <c r="AW284" s="5"/>
      <c r="AX284" s="5"/>
      <c r="AY284" s="16"/>
      <c r="AZ284" s="33" t="e">
        <v>#NAME?</v>
      </c>
      <c r="BA284" s="21"/>
      <c r="BB284" s="5"/>
      <c r="BC284" s="5"/>
      <c r="BD284" s="5"/>
      <c r="BE284" s="5"/>
      <c r="BF284" s="48"/>
      <c r="BG284" s="64" t="e">
        <v>#NAME?</v>
      </c>
      <c r="BH284" s="298"/>
      <c r="BI284" s="298"/>
      <c r="BJ284" s="21"/>
      <c r="BK284" s="5"/>
      <c r="BL284" s="5"/>
      <c r="BM284" s="5"/>
      <c r="BN284" s="5"/>
      <c r="BO284" s="5"/>
      <c r="BP284" s="5"/>
      <c r="BQ284" s="5"/>
      <c r="BR284" s="298"/>
      <c r="BS284" s="5"/>
      <c r="BT284" s="5"/>
      <c r="BU284" s="5"/>
      <c r="BV284" s="5"/>
      <c r="BW284" s="5"/>
      <c r="BX284" s="5"/>
      <c r="BY284" s="5"/>
      <c r="BZ284" s="5"/>
      <c r="CA284" s="5"/>
      <c r="CB284" s="55"/>
      <c r="CC284" s="5"/>
      <c r="CD284" s="5"/>
      <c r="CE284" s="5"/>
      <c r="CF284" s="5"/>
      <c r="CG284" s="5"/>
      <c r="CH284" s="5"/>
      <c r="CI284" s="3"/>
    </row>
    <row r="285" spans="1:87" ht="12" customHeight="1">
      <c r="A285" s="217"/>
      <c r="B285" s="218"/>
      <c r="C285" s="13" t="s">
        <v>81</v>
      </c>
      <c r="D285" s="245"/>
      <c r="E285" s="246"/>
      <c r="F285" s="246"/>
      <c r="G285" s="246"/>
      <c r="H285" s="246"/>
      <c r="I285" s="246"/>
      <c r="J285" s="246"/>
      <c r="K285" s="246"/>
      <c r="L285" s="246"/>
      <c r="M285" s="246"/>
      <c r="N285" s="246"/>
      <c r="O285" s="246"/>
      <c r="P285" s="246"/>
      <c r="Q285" s="292">
        <v>-8.4971785000000004</v>
      </c>
      <c r="R285" s="5">
        <v>-6.6660123000000002</v>
      </c>
      <c r="S285" s="5">
        <v>-3.6275179999999998</v>
      </c>
      <c r="T285" s="5">
        <v>-3.0516421</v>
      </c>
      <c r="U285" s="5">
        <v>-1.7803608</v>
      </c>
      <c r="V285" s="5">
        <v>-2.3279404000000001</v>
      </c>
      <c r="W285" s="5">
        <v>-1.9533094</v>
      </c>
      <c r="X285" s="5">
        <v>-1.0519643000000001</v>
      </c>
      <c r="Y285" s="16">
        <v>-1.0544530000000001</v>
      </c>
      <c r="Z285" s="34" t="e">
        <v>#NAME?</v>
      </c>
      <c r="AA285" s="21">
        <v>-6.6042927999999996</v>
      </c>
      <c r="AB285" s="5">
        <v>-3.5025160999999998</v>
      </c>
      <c r="AC285" s="5">
        <v>-2.9738337000000001</v>
      </c>
      <c r="AD285" s="5">
        <v>-1.8640246</v>
      </c>
      <c r="AE285" s="5">
        <v>-2.3020277999999998</v>
      </c>
      <c r="AF285" s="5">
        <v>-2.3566305999999999</v>
      </c>
      <c r="AG285" s="5">
        <v>-2.3916990999999999</v>
      </c>
      <c r="AH285" s="16">
        <v>-2.7386596999999999</v>
      </c>
      <c r="AI285" s="34" t="e">
        <v>#NAME?</v>
      </c>
      <c r="AJ285" s="21"/>
      <c r="AK285" s="5"/>
      <c r="AL285" s="5"/>
      <c r="AM285" s="5"/>
      <c r="AN285" s="5"/>
      <c r="AO285" s="5"/>
      <c r="AP285" s="5"/>
      <c r="AQ285" s="48"/>
      <c r="AR285" s="34" t="e">
        <v>#NAME?</v>
      </c>
      <c r="AS285" s="21"/>
      <c r="AT285" s="5"/>
      <c r="AU285" s="5"/>
      <c r="AV285" s="5"/>
      <c r="AW285" s="5"/>
      <c r="AX285" s="5"/>
      <c r="AY285" s="16"/>
      <c r="AZ285" s="33" t="e">
        <v>#NAME?</v>
      </c>
      <c r="BA285" s="21"/>
      <c r="BB285" s="5"/>
      <c r="BC285" s="5"/>
      <c r="BD285" s="5"/>
      <c r="BE285" s="5"/>
      <c r="BF285" s="48"/>
      <c r="BG285" s="64" t="e">
        <v>#NAME?</v>
      </c>
      <c r="BH285" s="298"/>
      <c r="BI285" s="298"/>
      <c r="BJ285" s="21"/>
      <c r="BK285" s="5"/>
      <c r="BL285" s="5"/>
      <c r="BM285" s="5"/>
      <c r="BN285" s="5"/>
      <c r="BO285" s="5"/>
      <c r="BP285" s="5"/>
      <c r="BQ285" s="5"/>
      <c r="BR285" s="298"/>
      <c r="BS285" s="5"/>
      <c r="BT285" s="5"/>
      <c r="BU285" s="5"/>
      <c r="BV285" s="5"/>
      <c r="BW285" s="5"/>
      <c r="BX285" s="5"/>
      <c r="BY285" s="5"/>
      <c r="BZ285" s="5"/>
      <c r="CA285" s="5"/>
      <c r="CB285" s="55"/>
      <c r="CC285" s="5"/>
      <c r="CD285" s="5"/>
      <c r="CE285" s="5"/>
      <c r="CF285" s="5"/>
      <c r="CG285" s="5"/>
      <c r="CH285" s="5"/>
      <c r="CI285" s="3"/>
    </row>
    <row r="286" spans="1:87" ht="12" customHeight="1">
      <c r="A286" s="217"/>
      <c r="B286" s="218"/>
      <c r="C286" s="13" t="s">
        <v>82</v>
      </c>
      <c r="D286" s="245"/>
      <c r="E286" s="246"/>
      <c r="F286" s="246"/>
      <c r="G286" s="246"/>
      <c r="H286" s="246"/>
      <c r="I286" s="246"/>
      <c r="J286" s="246"/>
      <c r="K286" s="246"/>
      <c r="L286" s="246"/>
      <c r="M286" s="246"/>
      <c r="N286" s="246"/>
      <c r="O286" s="246"/>
      <c r="P286" s="246"/>
      <c r="Q286" s="292">
        <v>-4.2688052000000001</v>
      </c>
      <c r="R286" s="5">
        <v>-4.4910715000000003</v>
      </c>
      <c r="S286" s="5">
        <v>-1.5677124</v>
      </c>
      <c r="T286" s="5">
        <v>-1.2137382000000001</v>
      </c>
      <c r="U286" s="5">
        <v>-2.0732392000000002</v>
      </c>
      <c r="V286" s="5">
        <v>-1.3468990999999999</v>
      </c>
      <c r="W286" s="5">
        <v>-1.1205548000000001</v>
      </c>
      <c r="X286" s="5">
        <v>-0.55392960000000002</v>
      </c>
      <c r="Y286" s="16">
        <v>-1.052397</v>
      </c>
      <c r="Z286" s="34" t="e">
        <v>#NAME?</v>
      </c>
      <c r="AA286" s="21">
        <v>-4.6888795999999999</v>
      </c>
      <c r="AB286" s="5">
        <v>-1.8717889999999999</v>
      </c>
      <c r="AC286" s="5">
        <v>-1.8918229</v>
      </c>
      <c r="AD286" s="5">
        <v>-2.4609217999999999</v>
      </c>
      <c r="AE286" s="5">
        <v>-1.8880144000000001</v>
      </c>
      <c r="AF286" s="5">
        <v>-2.1224755000000002</v>
      </c>
      <c r="AG286" s="5">
        <v>-2.2777937000000001</v>
      </c>
      <c r="AH286" s="16">
        <v>-2.2368652999999998</v>
      </c>
      <c r="AI286" s="34" t="e">
        <v>#NAME?</v>
      </c>
      <c r="AJ286" s="21"/>
      <c r="AK286" s="5"/>
      <c r="AL286" s="5"/>
      <c r="AM286" s="5"/>
      <c r="AN286" s="5"/>
      <c r="AO286" s="5"/>
      <c r="AP286" s="5"/>
      <c r="AQ286" s="48"/>
      <c r="AR286" s="34" t="e">
        <v>#NAME?</v>
      </c>
      <c r="AS286" s="21"/>
      <c r="AT286" s="5"/>
      <c r="AU286" s="5"/>
      <c r="AV286" s="5"/>
      <c r="AW286" s="5"/>
      <c r="AX286" s="5"/>
      <c r="AY286" s="16"/>
      <c r="AZ286" s="33" t="e">
        <v>#NAME?</v>
      </c>
      <c r="BA286" s="21"/>
      <c r="BB286" s="5"/>
      <c r="BC286" s="5"/>
      <c r="BD286" s="5"/>
      <c r="BE286" s="5"/>
      <c r="BF286" s="48"/>
      <c r="BG286" s="64" t="e">
        <v>#NAME?</v>
      </c>
      <c r="BH286" s="298"/>
      <c r="BI286" s="298"/>
      <c r="BJ286" s="21"/>
      <c r="BK286" s="5"/>
      <c r="BL286" s="5"/>
      <c r="BM286" s="5"/>
      <c r="BN286" s="5"/>
      <c r="BO286" s="5"/>
      <c r="BP286" s="5"/>
      <c r="BQ286" s="5"/>
      <c r="BR286" s="298"/>
      <c r="BS286" s="5"/>
      <c r="BT286" s="5"/>
      <c r="BU286" s="5"/>
      <c r="BV286" s="5"/>
      <c r="BW286" s="5"/>
      <c r="BX286" s="5"/>
      <c r="BY286" s="5"/>
      <c r="BZ286" s="5"/>
      <c r="CA286" s="5"/>
      <c r="CB286" s="55"/>
      <c r="CC286" s="5"/>
      <c r="CD286" s="5"/>
      <c r="CE286" s="5"/>
      <c r="CF286" s="5"/>
      <c r="CG286" s="5"/>
      <c r="CH286" s="5"/>
      <c r="CI286" s="3"/>
    </row>
    <row r="287" spans="1:87" ht="12" customHeight="1">
      <c r="A287" s="217"/>
      <c r="B287" s="218"/>
      <c r="C287" s="13" t="s">
        <v>83</v>
      </c>
      <c r="D287" s="245"/>
      <c r="E287" s="246"/>
      <c r="F287" s="246"/>
      <c r="G287" s="246"/>
      <c r="H287" s="246"/>
      <c r="I287" s="246"/>
      <c r="J287" s="246"/>
      <c r="K287" s="246"/>
      <c r="L287" s="246"/>
      <c r="M287" s="246"/>
      <c r="N287" s="246"/>
      <c r="O287" s="246"/>
      <c r="P287" s="246"/>
      <c r="Q287" s="292">
        <v>-7.1071968999999999</v>
      </c>
      <c r="R287" s="5">
        <v>-4.1803577000000001</v>
      </c>
      <c r="S287" s="5">
        <v>-3.6050665999999998</v>
      </c>
      <c r="T287" s="5">
        <v>-1.6393787</v>
      </c>
      <c r="U287" s="5">
        <v>-2.1388859999999998</v>
      </c>
      <c r="V287" s="5">
        <v>-2.2171243</v>
      </c>
      <c r="W287" s="5">
        <v>-1.9549936000000001</v>
      </c>
      <c r="X287" s="5">
        <v>-1.0371893000000001</v>
      </c>
      <c r="Y287" s="16">
        <v>-1.1598911999999999</v>
      </c>
      <c r="Z287" s="34" t="e">
        <v>#NAME?</v>
      </c>
      <c r="AA287" s="21">
        <v>-4.2015720999999999</v>
      </c>
      <c r="AB287" s="5">
        <v>-3.6325430999999999</v>
      </c>
      <c r="AC287" s="5">
        <v>-1.6642028</v>
      </c>
      <c r="AD287" s="5">
        <v>-2.1910848000000001</v>
      </c>
      <c r="AE287" s="5">
        <v>-2.2964524000000002</v>
      </c>
      <c r="AF287" s="5">
        <v>-1.9855356</v>
      </c>
      <c r="AG287" s="5">
        <v>-1.4142591</v>
      </c>
      <c r="AH287" s="16">
        <v>-0.65927150000000001</v>
      </c>
      <c r="AI287" s="34" t="e">
        <v>#NAME?</v>
      </c>
      <c r="AJ287" s="21"/>
      <c r="AK287" s="5"/>
      <c r="AL287" s="5"/>
      <c r="AM287" s="5"/>
      <c r="AN287" s="5"/>
      <c r="AO287" s="5"/>
      <c r="AP287" s="5"/>
      <c r="AQ287" s="48"/>
      <c r="AR287" s="34" t="e">
        <v>#NAME?</v>
      </c>
      <c r="AS287" s="21"/>
      <c r="AT287" s="5"/>
      <c r="AU287" s="5"/>
      <c r="AV287" s="5"/>
      <c r="AW287" s="5"/>
      <c r="AX287" s="5"/>
      <c r="AY287" s="16"/>
      <c r="AZ287" s="33" t="e">
        <v>#NAME?</v>
      </c>
      <c r="BA287" s="21"/>
      <c r="BB287" s="5"/>
      <c r="BC287" s="5"/>
      <c r="BD287" s="5"/>
      <c r="BE287" s="5"/>
      <c r="BF287" s="48"/>
      <c r="BG287" s="64" t="e">
        <v>#NAME?</v>
      </c>
      <c r="BH287" s="298"/>
      <c r="BI287" s="298"/>
      <c r="BJ287" s="21"/>
      <c r="BK287" s="5"/>
      <c r="BL287" s="5"/>
      <c r="BM287" s="5"/>
      <c r="BN287" s="5"/>
      <c r="BO287" s="5"/>
      <c r="BP287" s="5"/>
      <c r="BQ287" s="5"/>
      <c r="BR287" s="298"/>
      <c r="BS287" s="5"/>
      <c r="BT287" s="5"/>
      <c r="BU287" s="5"/>
      <c r="BV287" s="5"/>
      <c r="BW287" s="5"/>
      <c r="BX287" s="5"/>
      <c r="BY287" s="5"/>
      <c r="BZ287" s="5"/>
      <c r="CA287" s="5"/>
      <c r="CB287" s="55"/>
      <c r="CC287" s="5"/>
      <c r="CD287" s="5"/>
      <c r="CE287" s="5"/>
      <c r="CF287" s="5"/>
      <c r="CG287" s="5"/>
      <c r="CH287" s="5"/>
      <c r="CI287" s="3"/>
    </row>
    <row r="288" spans="1:87" ht="12" customHeight="1">
      <c r="A288" s="217"/>
      <c r="B288" s="218"/>
      <c r="C288" s="14" t="s">
        <v>84</v>
      </c>
      <c r="D288" s="245"/>
      <c r="E288" s="246"/>
      <c r="F288" s="246"/>
      <c r="G288" s="246"/>
      <c r="H288" s="246"/>
      <c r="I288" s="246"/>
      <c r="J288" s="246"/>
      <c r="K288" s="246"/>
      <c r="L288" s="246"/>
      <c r="M288" s="246"/>
      <c r="N288" s="246"/>
      <c r="O288" s="246"/>
      <c r="P288" s="246"/>
      <c r="Q288" s="292">
        <v>-1.078471</v>
      </c>
      <c r="R288" s="9">
        <v>-0.84020300000000003</v>
      </c>
      <c r="S288" s="9">
        <v>-1.1249735000000001</v>
      </c>
      <c r="T288" s="9">
        <v>-1.1308543</v>
      </c>
      <c r="U288" s="9">
        <v>-1.5098939</v>
      </c>
      <c r="V288" s="9">
        <v>-0.85479689999999997</v>
      </c>
      <c r="W288" s="9">
        <v>-0.65025940000000004</v>
      </c>
      <c r="X288" s="9">
        <v>-0.1422543</v>
      </c>
      <c r="Y288" s="17">
        <v>-0.81842780000000004</v>
      </c>
      <c r="Z288" s="35" t="e">
        <v>#NAME?</v>
      </c>
      <c r="AA288" s="22">
        <v>-0.92885309999999999</v>
      </c>
      <c r="AB288" s="9">
        <v>-1.2630356</v>
      </c>
      <c r="AC288" s="9">
        <v>-1.3512428999999999</v>
      </c>
      <c r="AD288" s="9">
        <v>-1.7623793999999999</v>
      </c>
      <c r="AE288" s="9">
        <v>-1.3733788</v>
      </c>
      <c r="AF288" s="9">
        <v>-1.3285971000000001</v>
      </c>
      <c r="AG288" s="9">
        <v>-1.6056435</v>
      </c>
      <c r="AH288" s="17">
        <v>-1.4281337000000001</v>
      </c>
      <c r="AI288" s="35" t="e">
        <v>#NAME?</v>
      </c>
      <c r="AJ288" s="22"/>
      <c r="AK288" s="9"/>
      <c r="AL288" s="9"/>
      <c r="AM288" s="9"/>
      <c r="AN288" s="9"/>
      <c r="AO288" s="9"/>
      <c r="AP288" s="9"/>
      <c r="AQ288" s="49"/>
      <c r="AR288" s="35" t="e">
        <v>#NAME?</v>
      </c>
      <c r="AS288" s="22"/>
      <c r="AT288" s="9"/>
      <c r="AU288" s="9"/>
      <c r="AV288" s="9"/>
      <c r="AW288" s="9"/>
      <c r="AX288" s="9"/>
      <c r="AY288" s="17"/>
      <c r="AZ288" s="33" t="e">
        <v>#NAME?</v>
      </c>
      <c r="BA288" s="22"/>
      <c r="BB288" s="9"/>
      <c r="BC288" s="9"/>
      <c r="BD288" s="9"/>
      <c r="BE288" s="9"/>
      <c r="BF288" s="49"/>
      <c r="BG288" s="64" t="e">
        <v>#NAME?</v>
      </c>
      <c r="BH288" s="298"/>
      <c r="BI288" s="298"/>
      <c r="BJ288" s="21"/>
      <c r="BK288" s="5"/>
      <c r="BL288" s="5"/>
      <c r="BM288" s="5"/>
      <c r="BN288" s="5"/>
      <c r="BO288" s="5"/>
      <c r="BP288" s="5"/>
      <c r="BQ288" s="5"/>
      <c r="BR288" s="298"/>
      <c r="BS288" s="5"/>
      <c r="BT288" s="5"/>
      <c r="BU288" s="5"/>
      <c r="BV288" s="5"/>
      <c r="BW288" s="5"/>
      <c r="BX288" s="5"/>
      <c r="BY288" s="5"/>
      <c r="BZ288" s="5"/>
      <c r="CA288" s="5"/>
      <c r="CB288" s="55"/>
      <c r="CC288" s="5"/>
      <c r="CD288" s="5"/>
      <c r="CE288" s="5"/>
      <c r="CF288" s="5"/>
      <c r="CG288" s="5"/>
      <c r="CH288" s="5"/>
      <c r="CI288" s="3"/>
    </row>
    <row r="289" spans="1:87" ht="12" customHeight="1">
      <c r="A289" s="217"/>
      <c r="B289" s="218"/>
      <c r="C289" s="57" t="s">
        <v>85</v>
      </c>
      <c r="D289" s="285"/>
      <c r="E289" s="288"/>
      <c r="F289" s="288"/>
      <c r="G289" s="288"/>
      <c r="H289" s="288"/>
      <c r="I289" s="288"/>
      <c r="J289" s="288"/>
      <c r="K289" s="288"/>
      <c r="L289" s="288"/>
      <c r="M289" s="288"/>
      <c r="N289" s="288"/>
      <c r="O289" s="288"/>
      <c r="P289" s="288"/>
      <c r="Q289" s="294">
        <v>-4.2271548000000001</v>
      </c>
      <c r="R289" s="10">
        <v>-3.5243077</v>
      </c>
      <c r="S289" s="10">
        <v>-2.0356614999999998</v>
      </c>
      <c r="T289" s="10">
        <v>-1.2579662</v>
      </c>
      <c r="U289" s="10">
        <v>-0.85992389999999996</v>
      </c>
      <c r="V289" s="10">
        <v>-0.80424459999999998</v>
      </c>
      <c r="W289" s="10">
        <v>-0.8329666</v>
      </c>
      <c r="X289" s="10">
        <v>-0.55984040000000002</v>
      </c>
      <c r="Y289" s="18">
        <v>-0.80276159999999996</v>
      </c>
      <c r="Z289" s="36" t="e">
        <v>#NAME?</v>
      </c>
      <c r="AA289" s="23">
        <v>-3.590398</v>
      </c>
      <c r="AB289" s="10">
        <v>-2.1039542</v>
      </c>
      <c r="AC289" s="10">
        <v>-1.3800422999999999</v>
      </c>
      <c r="AD289" s="10">
        <v>-1.0769717000000001</v>
      </c>
      <c r="AE289" s="10">
        <v>-1.0365228</v>
      </c>
      <c r="AF289" s="10">
        <v>-1.2399692</v>
      </c>
      <c r="AG289" s="10">
        <v>-1.2753019000000001</v>
      </c>
      <c r="AH289" s="18">
        <v>-1.3421569</v>
      </c>
      <c r="AI289" s="36" t="e">
        <v>#NAME?</v>
      </c>
      <c r="AJ289" s="23"/>
      <c r="AK289" s="10"/>
      <c r="AL289" s="10"/>
      <c r="AM289" s="10"/>
      <c r="AN289" s="10"/>
      <c r="AO289" s="10"/>
      <c r="AP289" s="10"/>
      <c r="AQ289" s="50"/>
      <c r="AR289" s="36" t="e">
        <v>#NAME?</v>
      </c>
      <c r="AS289" s="23"/>
      <c r="AT289" s="10"/>
      <c r="AU289" s="10"/>
      <c r="AV289" s="10"/>
      <c r="AW289" s="10"/>
      <c r="AX289" s="10"/>
      <c r="AY289" s="18"/>
      <c r="AZ289" s="207" t="s">
        <v>86</v>
      </c>
      <c r="BA289" s="10" t="s">
        <v>86</v>
      </c>
      <c r="BB289" s="10" t="s">
        <v>86</v>
      </c>
      <c r="BC289" s="10" t="s">
        <v>86</v>
      </c>
      <c r="BD289" s="10" t="s">
        <v>86</v>
      </c>
      <c r="BE289" s="10" t="s">
        <v>86</v>
      </c>
      <c r="BF289" s="50" t="s">
        <v>86</v>
      </c>
      <c r="BG289" s="64" t="e">
        <v>#NAME?</v>
      </c>
      <c r="BH289" s="298"/>
      <c r="BI289" s="298"/>
      <c r="BJ289" s="21"/>
      <c r="BK289" s="5"/>
      <c r="BL289" s="5"/>
      <c r="BM289" s="5"/>
      <c r="BN289" s="5"/>
      <c r="BO289" s="5"/>
      <c r="BP289" s="5"/>
      <c r="BQ289" s="5"/>
      <c r="BR289" s="298"/>
      <c r="BS289" s="5"/>
      <c r="BT289" s="5"/>
      <c r="BU289" s="5"/>
      <c r="BV289" s="5"/>
      <c r="BW289" s="5"/>
      <c r="BX289" s="5"/>
      <c r="BY289" s="5"/>
      <c r="BZ289" s="5"/>
      <c r="CA289" s="5"/>
      <c r="CB289" s="55"/>
      <c r="CC289" s="5"/>
      <c r="CD289" s="5"/>
      <c r="CE289" s="5"/>
      <c r="CF289" s="5"/>
      <c r="CG289" s="5"/>
      <c r="CH289" s="5"/>
      <c r="CI289" s="3"/>
    </row>
    <row r="290" spans="1:87" ht="12" customHeight="1">
      <c r="A290" s="217"/>
      <c r="B290" s="218"/>
      <c r="C290" s="12" t="s">
        <v>87</v>
      </c>
      <c r="D290" s="245"/>
      <c r="E290" s="246"/>
      <c r="F290" s="246"/>
      <c r="G290" s="246"/>
      <c r="H290" s="246"/>
      <c r="I290" s="246"/>
      <c r="J290" s="246"/>
      <c r="K290" s="246"/>
      <c r="L290" s="246"/>
      <c r="M290" s="246"/>
      <c r="N290" s="246"/>
      <c r="O290" s="246"/>
      <c r="P290" s="246"/>
      <c r="Q290" s="292">
        <v>-2.6535567000000002</v>
      </c>
      <c r="R290" s="8">
        <v>-2.0297774</v>
      </c>
      <c r="S290" s="8">
        <v>-0.18951770000000001</v>
      </c>
      <c r="T290" s="8">
        <v>-0.1071361</v>
      </c>
      <c r="U290" s="8">
        <v>-1.6845933</v>
      </c>
      <c r="V290" s="8">
        <v>-1.1464757000000001</v>
      </c>
      <c r="W290" s="8">
        <v>0.31707069999999998</v>
      </c>
      <c r="X290" s="8">
        <v>0.90845869999999995</v>
      </c>
      <c r="Y290" s="15">
        <v>0.50855340000000004</v>
      </c>
      <c r="Z290" s="37" t="e">
        <v>#NAME?</v>
      </c>
      <c r="AA290" s="20">
        <v>-2.0545388999999998</v>
      </c>
      <c r="AB290" s="8">
        <v>-0.23297419999999999</v>
      </c>
      <c r="AC290" s="8">
        <v>-0.23357410000000001</v>
      </c>
      <c r="AD290" s="8">
        <v>-1.8225448</v>
      </c>
      <c r="AE290" s="8">
        <v>-1.4353792000000001</v>
      </c>
      <c r="AF290" s="8">
        <v>-0.79144599999999998</v>
      </c>
      <c r="AG290" s="8">
        <v>-0.76283080000000003</v>
      </c>
      <c r="AH290" s="15">
        <v>-0.61653860000000005</v>
      </c>
      <c r="AI290" s="37" t="e">
        <v>#NAME?</v>
      </c>
      <c r="AJ290" s="20"/>
      <c r="AK290" s="8"/>
      <c r="AL290" s="8"/>
      <c r="AM290" s="8"/>
      <c r="AN290" s="8"/>
      <c r="AO290" s="8"/>
      <c r="AP290" s="8"/>
      <c r="AQ290" s="47"/>
      <c r="AR290" s="37"/>
      <c r="AS290" s="20"/>
      <c r="AT290" s="8"/>
      <c r="AU290" s="8"/>
      <c r="AV290" s="8"/>
      <c r="AW290" s="8"/>
      <c r="AX290" s="8"/>
      <c r="AY290" s="15"/>
      <c r="AZ290" s="33" t="e">
        <v>#NAME?</v>
      </c>
      <c r="BA290" s="20"/>
      <c r="BB290" s="8"/>
      <c r="BC290" s="8"/>
      <c r="BD290" s="8"/>
      <c r="BE290" s="8"/>
      <c r="BF290" s="47"/>
      <c r="BG290" s="64" t="e">
        <v>#NAME?</v>
      </c>
      <c r="BH290" s="298"/>
      <c r="BI290" s="298"/>
      <c r="BJ290" s="21"/>
      <c r="BK290" s="5"/>
      <c r="BL290" s="5"/>
      <c r="BM290" s="5"/>
      <c r="BN290" s="5"/>
      <c r="BO290" s="5"/>
      <c r="BP290" s="5"/>
      <c r="BQ290" s="5"/>
      <c r="BR290" s="298"/>
      <c r="BS290" s="5"/>
      <c r="BT290" s="5"/>
      <c r="BU290" s="5"/>
      <c r="BV290" s="5"/>
      <c r="BW290" s="5"/>
      <c r="BX290" s="5"/>
      <c r="BY290" s="5"/>
      <c r="BZ290" s="5"/>
      <c r="CA290" s="5"/>
      <c r="CB290" s="55"/>
      <c r="CC290" s="5"/>
      <c r="CD290" s="5"/>
      <c r="CE290" s="5"/>
      <c r="CF290" s="5"/>
      <c r="CG290" s="5"/>
      <c r="CH290" s="5"/>
      <c r="CI290" s="3"/>
    </row>
    <row r="291" spans="1:87" ht="12" customHeight="1">
      <c r="A291" s="217"/>
      <c r="B291" s="218"/>
      <c r="C291" s="13" t="s">
        <v>88</v>
      </c>
      <c r="D291" s="245"/>
      <c r="E291" s="246"/>
      <c r="F291" s="246"/>
      <c r="G291" s="246"/>
      <c r="H291" s="246"/>
      <c r="I291" s="246"/>
      <c r="J291" s="246"/>
      <c r="K291" s="246"/>
      <c r="L291" s="246"/>
      <c r="M291" s="246"/>
      <c r="N291" s="246"/>
      <c r="O291" s="246"/>
      <c r="P291" s="246"/>
      <c r="Q291" s="292">
        <v>-3.8686957</v>
      </c>
      <c r="R291" s="5">
        <v>-2.4918002000000001</v>
      </c>
      <c r="S291" s="5">
        <v>-1.4039398000000001</v>
      </c>
      <c r="T291" s="5">
        <v>0.21965699999999999</v>
      </c>
      <c r="U291" s="5">
        <v>-0.65010210000000002</v>
      </c>
      <c r="V291" s="5">
        <v>-0.50645490000000004</v>
      </c>
      <c r="W291" s="5">
        <v>0.95839419999999997</v>
      </c>
      <c r="X291" s="5">
        <v>1.2222961999999999</v>
      </c>
      <c r="Y291" s="16">
        <v>0.8873683</v>
      </c>
      <c r="Z291" s="34" t="e">
        <v>#NAME?</v>
      </c>
      <c r="AA291" s="21">
        <v>-2.5724521</v>
      </c>
      <c r="AB291" s="5">
        <v>-1.4150092999999999</v>
      </c>
      <c r="AC291" s="5">
        <v>0.19802900000000001</v>
      </c>
      <c r="AD291" s="5">
        <v>-0.80232570000000003</v>
      </c>
      <c r="AE291" s="5">
        <v>-0.68903749999999997</v>
      </c>
      <c r="AF291" s="5">
        <v>-1.5952399999999999E-2</v>
      </c>
      <c r="AG291" s="5">
        <v>-0.3726351</v>
      </c>
      <c r="AH291" s="16">
        <v>-0.446357</v>
      </c>
      <c r="AI291" s="34" t="e">
        <v>#NAME?</v>
      </c>
      <c r="AJ291" s="21"/>
      <c r="AK291" s="5"/>
      <c r="AL291" s="5"/>
      <c r="AM291" s="5"/>
      <c r="AN291" s="5"/>
      <c r="AO291" s="5"/>
      <c r="AP291" s="5"/>
      <c r="AQ291" s="48"/>
      <c r="AR291" s="34"/>
      <c r="AS291" s="21"/>
      <c r="AT291" s="5"/>
      <c r="AU291" s="5"/>
      <c r="AV291" s="5"/>
      <c r="AW291" s="5"/>
      <c r="AX291" s="5"/>
      <c r="AY291" s="16"/>
      <c r="AZ291" s="33" t="e">
        <v>#NAME?</v>
      </c>
      <c r="BA291" s="21"/>
      <c r="BB291" s="5"/>
      <c r="BC291" s="5"/>
      <c r="BD291" s="5"/>
      <c r="BE291" s="5"/>
      <c r="BF291" s="48"/>
      <c r="BG291" s="64" t="e">
        <v>#NAME?</v>
      </c>
      <c r="BH291" s="298"/>
      <c r="BI291" s="298"/>
      <c r="BJ291" s="21"/>
      <c r="BK291" s="5"/>
      <c r="BL291" s="5"/>
      <c r="BM291" s="5"/>
      <c r="BN291" s="5"/>
      <c r="BO291" s="5"/>
      <c r="BP291" s="5"/>
      <c r="BQ291" s="5"/>
      <c r="BR291" s="298"/>
      <c r="BS291" s="5"/>
      <c r="BT291" s="5"/>
      <c r="BU291" s="5"/>
      <c r="BV291" s="5"/>
      <c r="BW291" s="5"/>
      <c r="BX291" s="5"/>
      <c r="BY291" s="5"/>
      <c r="BZ291" s="5"/>
      <c r="CA291" s="5"/>
      <c r="CB291" s="55"/>
      <c r="CC291" s="5"/>
      <c r="CD291" s="5"/>
      <c r="CE291" s="5"/>
      <c r="CF291" s="5"/>
      <c r="CG291" s="5"/>
      <c r="CH291" s="5"/>
      <c r="CI291" s="3"/>
    </row>
    <row r="292" spans="1:87" ht="12" customHeight="1">
      <c r="A292" s="217"/>
      <c r="B292" s="218"/>
      <c r="C292" s="13" t="s">
        <v>89</v>
      </c>
      <c r="D292" s="245"/>
      <c r="E292" s="246"/>
      <c r="F292" s="246"/>
      <c r="G292" s="246"/>
      <c r="H292" s="246"/>
      <c r="I292" s="246"/>
      <c r="J292" s="246"/>
      <c r="K292" s="246"/>
      <c r="L292" s="246"/>
      <c r="M292" s="246"/>
      <c r="N292" s="246"/>
      <c r="O292" s="246"/>
      <c r="P292" s="246"/>
      <c r="Q292" s="292">
        <v>-0.79439490000000001</v>
      </c>
      <c r="R292" s="5">
        <v>-0.55340769999999995</v>
      </c>
      <c r="S292" s="5">
        <v>-0.21876570000000001</v>
      </c>
      <c r="T292" s="5">
        <v>-1.0525892999999999</v>
      </c>
      <c r="U292" s="5">
        <v>-0.73560809999999999</v>
      </c>
      <c r="V292" s="5">
        <v>-1.8105057</v>
      </c>
      <c r="W292" s="5">
        <v>0.31847429999999999</v>
      </c>
      <c r="X292" s="5">
        <v>1.4406052</v>
      </c>
      <c r="Y292" s="16">
        <v>0.3270014</v>
      </c>
      <c r="Z292" s="34" t="e">
        <v>#NAME?</v>
      </c>
      <c r="AA292" s="21">
        <v>-0.58359870000000003</v>
      </c>
      <c r="AB292" s="5">
        <v>-0.22583890000000001</v>
      </c>
      <c r="AC292" s="5">
        <v>-0.39821020000000001</v>
      </c>
      <c r="AD292" s="5">
        <v>5.0122199999999999E-2</v>
      </c>
      <c r="AE292" s="5">
        <v>-1.4912852000000001</v>
      </c>
      <c r="AF292" s="5">
        <v>0.62318700000000005</v>
      </c>
      <c r="AG292" s="5">
        <v>-0.77057129999999996</v>
      </c>
      <c r="AH292" s="16">
        <v>-0.63368630000000004</v>
      </c>
      <c r="AI292" s="34" t="e">
        <v>#NAME?</v>
      </c>
      <c r="AJ292" s="21"/>
      <c r="AK292" s="5"/>
      <c r="AL292" s="5"/>
      <c r="AM292" s="5"/>
      <c r="AN292" s="5"/>
      <c r="AO292" s="5"/>
      <c r="AP292" s="5"/>
      <c r="AQ292" s="48"/>
      <c r="AR292" s="34"/>
      <c r="AS292" s="21"/>
      <c r="AT292" s="5"/>
      <c r="AU292" s="5"/>
      <c r="AV292" s="5"/>
      <c r="AW292" s="5"/>
      <c r="AX292" s="5"/>
      <c r="AY292" s="16"/>
      <c r="AZ292" s="33" t="e">
        <v>#NAME?</v>
      </c>
      <c r="BA292" s="21"/>
      <c r="BB292" s="5"/>
      <c r="BC292" s="5"/>
      <c r="BD292" s="5"/>
      <c r="BE292" s="5"/>
      <c r="BF292" s="48"/>
      <c r="BG292" s="64" t="e">
        <v>#NAME?</v>
      </c>
      <c r="BH292" s="298"/>
      <c r="BI292" s="298"/>
      <c r="BJ292" s="21"/>
      <c r="BK292" s="5"/>
      <c r="BL292" s="5"/>
      <c r="BM292" s="5"/>
      <c r="BN292" s="5"/>
      <c r="BO292" s="5"/>
      <c r="BP292" s="5"/>
      <c r="BQ292" s="5"/>
      <c r="BR292" s="298"/>
      <c r="BS292" s="5"/>
      <c r="BT292" s="5"/>
      <c r="BU292" s="5"/>
      <c r="BV292" s="5"/>
      <c r="BW292" s="5"/>
      <c r="BX292" s="5"/>
      <c r="BY292" s="5"/>
      <c r="BZ292" s="5"/>
      <c r="CA292" s="5"/>
      <c r="CB292" s="55"/>
      <c r="CC292" s="5"/>
      <c r="CD292" s="5"/>
      <c r="CE292" s="5"/>
      <c r="CF292" s="5"/>
      <c r="CG292" s="5"/>
      <c r="CH292" s="5"/>
      <c r="CI292" s="3"/>
    </row>
    <row r="293" spans="1:87" ht="12" customHeight="1">
      <c r="A293" s="217"/>
      <c r="B293" s="218"/>
      <c r="C293" s="59" t="s">
        <v>342</v>
      </c>
      <c r="D293" s="245"/>
      <c r="E293" s="246"/>
      <c r="F293" s="246"/>
      <c r="G293" s="246"/>
      <c r="H293" s="246"/>
      <c r="I293" s="246"/>
      <c r="J293" s="246"/>
      <c r="K293" s="246"/>
      <c r="L293" s="246"/>
      <c r="M293" s="246"/>
      <c r="N293" s="246"/>
      <c r="O293" s="246"/>
      <c r="P293" s="246"/>
      <c r="Q293" s="292">
        <v>-5.4433999999999996</v>
      </c>
      <c r="R293" s="5">
        <v>-6.8154339000000004</v>
      </c>
      <c r="S293" s="5">
        <v>-3.5014026</v>
      </c>
      <c r="T293" s="5">
        <v>-3.2236750999999999</v>
      </c>
      <c r="U293" s="5">
        <v>-3.3621308999999999</v>
      </c>
      <c r="V293" s="5">
        <v>-2.3570505000000002</v>
      </c>
      <c r="W293" s="5">
        <v>-0.73215600000000003</v>
      </c>
      <c r="X293" s="5">
        <v>0.39008189999999998</v>
      </c>
      <c r="Y293" s="16">
        <v>-0.32312780000000002</v>
      </c>
      <c r="Z293" s="34" t="e">
        <v>#NAME?</v>
      </c>
      <c r="AA293" s="21">
        <v>-7.0976673999999997</v>
      </c>
      <c r="AB293" s="5">
        <v>-3.9007605000000001</v>
      </c>
      <c r="AC293" s="5">
        <v>-3.2885471000000002</v>
      </c>
      <c r="AD293" s="5">
        <v>-3.6740107000000002</v>
      </c>
      <c r="AE293" s="5">
        <v>-2.1833678000000001</v>
      </c>
      <c r="AF293" s="5">
        <v>-1.8161168000000001</v>
      </c>
      <c r="AG293" s="5">
        <v>-2.2980721000000002</v>
      </c>
      <c r="AH293" s="16">
        <v>-2.4962601000000002</v>
      </c>
      <c r="AI293" s="34" t="e">
        <v>#NAME?</v>
      </c>
      <c r="AJ293" s="21"/>
      <c r="AK293" s="5"/>
      <c r="AL293" s="5"/>
      <c r="AM293" s="5"/>
      <c r="AN293" s="5"/>
      <c r="AO293" s="5"/>
      <c r="AP293" s="5"/>
      <c r="AQ293" s="48"/>
      <c r="AR293" s="34"/>
      <c r="AS293" s="21"/>
      <c r="AT293" s="5"/>
      <c r="AU293" s="5"/>
      <c r="AV293" s="5"/>
      <c r="AW293" s="5"/>
      <c r="AX293" s="5"/>
      <c r="AY293" s="16"/>
      <c r="AZ293" s="33" t="e">
        <v>#NAME?</v>
      </c>
      <c r="BA293" s="21"/>
      <c r="BB293" s="5"/>
      <c r="BC293" s="5"/>
      <c r="BD293" s="5"/>
      <c r="BE293" s="5"/>
      <c r="BF293" s="48"/>
      <c r="BG293" s="64" t="e">
        <v>#NAME?</v>
      </c>
      <c r="BH293" s="298"/>
      <c r="BI293" s="298"/>
      <c r="BJ293" s="21"/>
      <c r="BK293" s="5"/>
      <c r="BL293" s="5"/>
      <c r="BM293" s="5"/>
      <c r="BN293" s="5"/>
      <c r="BO293" s="5"/>
      <c r="BP293" s="5"/>
      <c r="BQ293" s="5"/>
      <c r="BR293" s="298"/>
      <c r="BS293" s="5"/>
      <c r="BT293" s="5"/>
      <c r="BU293" s="5"/>
      <c r="BV293" s="5"/>
      <c r="BW293" s="5"/>
      <c r="BX293" s="5"/>
      <c r="BY293" s="5"/>
      <c r="BZ293" s="5"/>
      <c r="CA293" s="5"/>
      <c r="CB293" s="55"/>
      <c r="CC293" s="5"/>
      <c r="CD293" s="5"/>
      <c r="CE293" s="5"/>
      <c r="CF293" s="5"/>
      <c r="CG293" s="5"/>
      <c r="CH293" s="5"/>
      <c r="CI293" s="3"/>
    </row>
    <row r="294" spans="1:87" ht="12" customHeight="1">
      <c r="A294" s="217"/>
      <c r="B294" s="218"/>
      <c r="C294" s="13" t="s">
        <v>93</v>
      </c>
      <c r="D294" s="245"/>
      <c r="E294" s="246"/>
      <c r="F294" s="246"/>
      <c r="G294" s="246"/>
      <c r="H294" s="246"/>
      <c r="I294" s="246"/>
      <c r="J294" s="246"/>
      <c r="K294" s="246"/>
      <c r="L294" s="246"/>
      <c r="M294" s="246"/>
      <c r="N294" s="246"/>
      <c r="O294" s="246"/>
      <c r="P294" s="246"/>
      <c r="Q294" s="292">
        <v>-3.3694860000000002</v>
      </c>
      <c r="R294" s="5">
        <v>-4.2034994000000001</v>
      </c>
      <c r="S294" s="5">
        <v>-1.2738860000000001</v>
      </c>
      <c r="T294" s="5">
        <v>-1.3860234</v>
      </c>
      <c r="U294" s="5">
        <v>-2.1151339999999998</v>
      </c>
      <c r="V294" s="5">
        <v>-2.0100242000000001</v>
      </c>
      <c r="W294" s="5">
        <v>-1.753641</v>
      </c>
      <c r="X294" s="5">
        <v>-3.1192142999999999</v>
      </c>
      <c r="Y294" s="16">
        <v>-3.6227672000000002</v>
      </c>
      <c r="Z294" s="34" t="e">
        <v>#NAME?</v>
      </c>
      <c r="AA294" s="21">
        <v>-4.2806575999999996</v>
      </c>
      <c r="AB294" s="5">
        <v>-1.2501736999999999</v>
      </c>
      <c r="AC294" s="5">
        <v>-1.4443049999999999</v>
      </c>
      <c r="AD294" s="5">
        <v>-2.1602698</v>
      </c>
      <c r="AE294" s="5">
        <v>-1.8480215</v>
      </c>
      <c r="AF294" s="5">
        <v>-2.5747371000000001</v>
      </c>
      <c r="AG294" s="5">
        <v>-2.8740605000000001</v>
      </c>
      <c r="AH294" s="16">
        <v>-3.1053848999999998</v>
      </c>
      <c r="AI294" s="34" t="e">
        <v>#NAME?</v>
      </c>
      <c r="AJ294" s="21"/>
      <c r="AK294" s="5"/>
      <c r="AL294" s="5"/>
      <c r="AM294" s="5"/>
      <c r="AN294" s="5"/>
      <c r="AO294" s="5"/>
      <c r="AP294" s="5"/>
      <c r="AQ294" s="48"/>
      <c r="AR294" s="34"/>
      <c r="AS294" s="21"/>
      <c r="AT294" s="5"/>
      <c r="AU294" s="5"/>
      <c r="AV294" s="5"/>
      <c r="AW294" s="5"/>
      <c r="AX294" s="5"/>
      <c r="AY294" s="16"/>
      <c r="AZ294" s="33" t="e">
        <v>#NAME?</v>
      </c>
      <c r="BA294" s="21"/>
      <c r="BB294" s="5"/>
      <c r="BC294" s="5"/>
      <c r="BD294" s="5"/>
      <c r="BE294" s="5"/>
      <c r="BF294" s="48"/>
      <c r="BG294" s="64" t="e">
        <v>#NAME?</v>
      </c>
      <c r="BH294" s="298"/>
      <c r="BI294" s="298"/>
      <c r="BJ294" s="21"/>
      <c r="BK294" s="5"/>
      <c r="BL294" s="5"/>
      <c r="BM294" s="5"/>
      <c r="BN294" s="5"/>
      <c r="BO294" s="5"/>
      <c r="BP294" s="5"/>
      <c r="BQ294" s="5"/>
      <c r="BR294" s="298"/>
      <c r="BS294" s="5"/>
      <c r="BT294" s="5"/>
      <c r="BU294" s="5"/>
      <c r="BV294" s="5"/>
      <c r="BW294" s="5"/>
      <c r="BX294" s="5"/>
      <c r="BY294" s="5"/>
      <c r="BZ294" s="5"/>
      <c r="CA294" s="5"/>
      <c r="CB294" s="55"/>
      <c r="CC294" s="5"/>
      <c r="CD294" s="5"/>
      <c r="CE294" s="5"/>
      <c r="CF294" s="5"/>
      <c r="CG294" s="5"/>
      <c r="CH294" s="5"/>
      <c r="CI294" s="3"/>
    </row>
    <row r="295" spans="1:87" ht="12" customHeight="1">
      <c r="A295" s="217"/>
      <c r="B295" s="218"/>
      <c r="C295" s="13" t="s">
        <v>94</v>
      </c>
      <c r="D295" s="245"/>
      <c r="E295" s="246"/>
      <c r="F295" s="246"/>
      <c r="G295" s="246"/>
      <c r="H295" s="246"/>
      <c r="I295" s="246"/>
      <c r="J295" s="246"/>
      <c r="K295" s="246"/>
      <c r="L295" s="246"/>
      <c r="M295" s="246"/>
      <c r="N295" s="246"/>
      <c r="O295" s="246"/>
      <c r="P295" s="246"/>
      <c r="Q295" s="292">
        <v>-7.9700305</v>
      </c>
      <c r="R295" s="5">
        <v>-5.9078093999999997</v>
      </c>
      <c r="S295" s="5">
        <v>-3.9115199</v>
      </c>
      <c r="T295" s="5">
        <v>-3.4025129999999999</v>
      </c>
      <c r="U295" s="5">
        <v>-2.7962718999999998</v>
      </c>
      <c r="V295" s="5">
        <v>-2.277129</v>
      </c>
      <c r="W295" s="5">
        <v>-2.0250571000000002</v>
      </c>
      <c r="X295" s="5">
        <v>-2.0442368000000002</v>
      </c>
      <c r="Y295" s="16">
        <v>-2.1708927</v>
      </c>
      <c r="Z295" s="34" t="e">
        <v>#NAME?</v>
      </c>
      <c r="AA295" s="21">
        <v>-5.9023234999999996</v>
      </c>
      <c r="AB295" s="5">
        <v>-3.8791104999999999</v>
      </c>
      <c r="AC295" s="5">
        <v>-3.3354716</v>
      </c>
      <c r="AD295" s="5">
        <v>-2.6352315000000002</v>
      </c>
      <c r="AE295" s="5">
        <v>-2.3310566000000001</v>
      </c>
      <c r="AF295" s="5">
        <v>-2.8293016999999998</v>
      </c>
      <c r="AG295" s="5">
        <v>-3.1026747000000001</v>
      </c>
      <c r="AH295" s="16">
        <v>-3.3029847999999999</v>
      </c>
      <c r="AI295" s="34" t="e">
        <v>#NAME?</v>
      </c>
      <c r="AJ295" s="21"/>
      <c r="AK295" s="5"/>
      <c r="AL295" s="5"/>
      <c r="AM295" s="5"/>
      <c r="AN295" s="5"/>
      <c r="AO295" s="5"/>
      <c r="AP295" s="5"/>
      <c r="AQ295" s="48"/>
      <c r="AR295" s="34"/>
      <c r="AS295" s="21"/>
      <c r="AT295" s="5"/>
      <c r="AU295" s="5"/>
      <c r="AV295" s="5"/>
      <c r="AW295" s="5"/>
      <c r="AX295" s="5"/>
      <c r="AY295" s="16"/>
      <c r="AZ295" s="33" t="e">
        <v>#NAME?</v>
      </c>
      <c r="BA295" s="21"/>
      <c r="BB295" s="5"/>
      <c r="BC295" s="5"/>
      <c r="BD295" s="5"/>
      <c r="BE295" s="5"/>
      <c r="BF295" s="48"/>
      <c r="BG295" s="64" t="e">
        <v>#NAME?</v>
      </c>
      <c r="BH295" s="298"/>
      <c r="BI295" s="298"/>
      <c r="BJ295" s="21"/>
      <c r="BK295" s="5"/>
      <c r="BL295" s="5"/>
      <c r="BM295" s="5"/>
      <c r="BN295" s="5"/>
      <c r="BO295" s="5"/>
      <c r="BP295" s="5"/>
      <c r="BQ295" s="5"/>
      <c r="BR295" s="298"/>
      <c r="BS295" s="5"/>
      <c r="BT295" s="5"/>
      <c r="BU295" s="5"/>
      <c r="BV295" s="5"/>
      <c r="BW295" s="5"/>
      <c r="BX295" s="5"/>
      <c r="BY295" s="5"/>
      <c r="BZ295" s="5"/>
      <c r="CA295" s="5"/>
      <c r="CB295" s="55"/>
      <c r="CC295" s="5"/>
      <c r="CD295" s="5"/>
      <c r="CE295" s="5"/>
      <c r="CF295" s="5"/>
      <c r="CG295" s="5"/>
      <c r="CH295" s="5"/>
      <c r="CI295" s="3"/>
    </row>
    <row r="296" spans="1:87" ht="12" customHeight="1">
      <c r="A296" s="217"/>
      <c r="B296" s="218"/>
      <c r="C296" s="13" t="s">
        <v>95</v>
      </c>
      <c r="D296" s="245"/>
      <c r="E296" s="246"/>
      <c r="F296" s="246"/>
      <c r="G296" s="246"/>
      <c r="H296" s="246"/>
      <c r="I296" s="246"/>
      <c r="J296" s="246"/>
      <c r="K296" s="246"/>
      <c r="L296" s="246"/>
      <c r="M296" s="246"/>
      <c r="N296" s="246"/>
      <c r="O296" s="246"/>
      <c r="P296" s="246"/>
      <c r="Q296" s="292">
        <v>-5.3584223</v>
      </c>
      <c r="R296" s="5">
        <v>-2.8541264000000002</v>
      </c>
      <c r="S296" s="5">
        <v>-2.4696606000000001</v>
      </c>
      <c r="T296" s="5">
        <v>-0.91669350000000005</v>
      </c>
      <c r="U296" s="5">
        <v>-0.31165179999999998</v>
      </c>
      <c r="V296" s="5">
        <v>-0.19583500000000001</v>
      </c>
      <c r="W296" s="5">
        <v>-2.0774159000000001</v>
      </c>
      <c r="X296" s="5">
        <v>-3.3211373000000002</v>
      </c>
      <c r="Y296" s="16">
        <v>-3.7553823999999998</v>
      </c>
      <c r="Z296" s="34" t="e">
        <v>#NAME?</v>
      </c>
      <c r="AA296" s="21">
        <v>-3.0297825999999999</v>
      </c>
      <c r="AB296" s="5">
        <v>-2.5783467999999998</v>
      </c>
      <c r="AC296" s="5">
        <v>-1.0381918000000001</v>
      </c>
      <c r="AD296" s="5">
        <v>-0.57497410000000004</v>
      </c>
      <c r="AE296" s="5">
        <v>-0.51842980000000005</v>
      </c>
      <c r="AF296" s="5">
        <v>-2.5977736</v>
      </c>
      <c r="AG296" s="5">
        <v>-3.4223376000000001</v>
      </c>
      <c r="AH296" s="16">
        <v>-3.3373024</v>
      </c>
      <c r="AI296" s="34" t="e">
        <v>#NAME?</v>
      </c>
      <c r="AJ296" s="21"/>
      <c r="AK296" s="5"/>
      <c r="AL296" s="5"/>
      <c r="AM296" s="5"/>
      <c r="AN296" s="5"/>
      <c r="AO296" s="5"/>
      <c r="AP296" s="5"/>
      <c r="AQ296" s="48"/>
      <c r="AR296" s="34"/>
      <c r="AS296" s="21"/>
      <c r="AT296" s="5"/>
      <c r="AU296" s="5"/>
      <c r="AV296" s="5"/>
      <c r="AW296" s="5"/>
      <c r="AX296" s="5"/>
      <c r="AY296" s="16"/>
      <c r="AZ296" s="33" t="e">
        <v>#NAME?</v>
      </c>
      <c r="BA296" s="21"/>
      <c r="BB296" s="5"/>
      <c r="BC296" s="5"/>
      <c r="BD296" s="5"/>
      <c r="BE296" s="5"/>
      <c r="BF296" s="48"/>
      <c r="BG296" s="64" t="e">
        <v>#NAME?</v>
      </c>
      <c r="BH296" s="298"/>
      <c r="BI296" s="298"/>
      <c r="BJ296" s="21"/>
      <c r="BK296" s="5"/>
      <c r="BL296" s="5"/>
      <c r="BM296" s="5"/>
      <c r="BN296" s="5"/>
      <c r="BO296" s="5"/>
      <c r="BP296" s="5"/>
      <c r="BQ296" s="5"/>
      <c r="BR296" s="298"/>
      <c r="BS296" s="5"/>
      <c r="BT296" s="5"/>
      <c r="BU296" s="5"/>
      <c r="BV296" s="5"/>
      <c r="BW296" s="5"/>
      <c r="BX296" s="5"/>
      <c r="BY296" s="5"/>
      <c r="BZ296" s="5"/>
      <c r="CA296" s="5"/>
      <c r="CB296" s="55"/>
      <c r="CC296" s="5"/>
      <c r="CD296" s="5"/>
      <c r="CE296" s="5"/>
      <c r="CF296" s="5"/>
      <c r="CG296" s="5"/>
      <c r="CH296" s="5"/>
      <c r="CI296" s="3"/>
    </row>
    <row r="297" spans="1:87" ht="12" customHeight="1">
      <c r="A297" s="217"/>
      <c r="B297" s="218"/>
      <c r="C297" s="13" t="s">
        <v>96</v>
      </c>
      <c r="D297" s="245"/>
      <c r="E297" s="246"/>
      <c r="F297" s="246"/>
      <c r="G297" s="246"/>
      <c r="H297" s="246"/>
      <c r="I297" s="246"/>
      <c r="J297" s="246"/>
      <c r="K297" s="246"/>
      <c r="L297" s="246"/>
      <c r="M297" s="246"/>
      <c r="N297" s="246"/>
      <c r="O297" s="246"/>
      <c r="P297" s="246"/>
      <c r="Q297" s="292">
        <v>0.81131609999999998</v>
      </c>
      <c r="R297" s="5">
        <v>-6.9972999999999997E-3</v>
      </c>
      <c r="S297" s="5">
        <v>0.24463840000000001</v>
      </c>
      <c r="T297" s="5">
        <v>0.149751</v>
      </c>
      <c r="U297" s="5">
        <v>-0.33362799999999998</v>
      </c>
      <c r="V297" s="5">
        <v>0.2655361</v>
      </c>
      <c r="W297" s="5">
        <v>0.94733860000000003</v>
      </c>
      <c r="X297" s="5">
        <v>1.2332997999999999</v>
      </c>
      <c r="Y297" s="16">
        <v>0.70501040000000004</v>
      </c>
      <c r="Z297" s="34" t="e">
        <v>#NAME?</v>
      </c>
      <c r="AA297" s="21">
        <v>-1.55611E-2</v>
      </c>
      <c r="AB297" s="5">
        <v>0.2232722</v>
      </c>
      <c r="AC297" s="5">
        <v>8.3316500000000002E-2</v>
      </c>
      <c r="AD297" s="5">
        <v>-0.44545430000000003</v>
      </c>
      <c r="AE297" s="5">
        <v>0.33009080000000002</v>
      </c>
      <c r="AF297" s="5">
        <v>-0.28849760000000002</v>
      </c>
      <c r="AG297" s="5">
        <v>-0.28142060000000002</v>
      </c>
      <c r="AH297" s="16">
        <v>0.1373433</v>
      </c>
      <c r="AI297" s="34" t="e">
        <v>#NAME?</v>
      </c>
      <c r="AJ297" s="21"/>
      <c r="AK297" s="5"/>
      <c r="AL297" s="5"/>
      <c r="AM297" s="5"/>
      <c r="AN297" s="5"/>
      <c r="AO297" s="5"/>
      <c r="AP297" s="5"/>
      <c r="AQ297" s="48"/>
      <c r="AR297" s="34"/>
      <c r="AS297" s="21"/>
      <c r="AT297" s="5"/>
      <c r="AU297" s="5"/>
      <c r="AV297" s="5"/>
      <c r="AW297" s="5"/>
      <c r="AX297" s="5"/>
      <c r="AY297" s="16"/>
      <c r="AZ297" s="33" t="e">
        <v>#NAME?</v>
      </c>
      <c r="BA297" s="21"/>
      <c r="BB297" s="5"/>
      <c r="BC297" s="5"/>
      <c r="BD297" s="5"/>
      <c r="BE297" s="5"/>
      <c r="BF297" s="48"/>
      <c r="BG297" s="64" t="e">
        <v>#NAME?</v>
      </c>
      <c r="BH297" s="298"/>
      <c r="BI297" s="298"/>
      <c r="BJ297" s="21"/>
      <c r="BK297" s="5"/>
      <c r="BL297" s="5"/>
      <c r="BM297" s="5"/>
      <c r="BN297" s="5"/>
      <c r="BO297" s="5"/>
      <c r="BP297" s="5"/>
      <c r="BQ297" s="5"/>
      <c r="BR297" s="298"/>
      <c r="BS297" s="5"/>
      <c r="BT297" s="5"/>
      <c r="BU297" s="5"/>
      <c r="BV297" s="5"/>
      <c r="BW297" s="5"/>
      <c r="BX297" s="5"/>
      <c r="BY297" s="5"/>
      <c r="BZ297" s="5"/>
      <c r="CA297" s="5"/>
      <c r="CB297" s="55"/>
      <c r="CC297" s="5"/>
      <c r="CD297" s="5"/>
      <c r="CE297" s="5"/>
      <c r="CF297" s="5"/>
      <c r="CG297" s="5"/>
      <c r="CH297" s="5"/>
      <c r="CI297" s="3"/>
    </row>
    <row r="298" spans="1:87" ht="12" customHeight="1">
      <c r="A298" s="217"/>
      <c r="B298" s="218"/>
      <c r="C298" s="14" t="s">
        <v>97</v>
      </c>
      <c r="D298" s="245"/>
      <c r="E298" s="246"/>
      <c r="F298" s="246"/>
      <c r="G298" s="246"/>
      <c r="H298" s="246"/>
      <c r="I298" s="246"/>
      <c r="J298" s="246"/>
      <c r="K298" s="246"/>
      <c r="L298" s="246"/>
      <c r="M298" s="246"/>
      <c r="N298" s="246"/>
      <c r="O298" s="246"/>
      <c r="P298" s="246"/>
      <c r="Q298" s="292">
        <v>-7.0760484000000003</v>
      </c>
      <c r="R298" s="9">
        <v>-5.4339408000000002</v>
      </c>
      <c r="S298" s="9">
        <v>-6.3695453000000004</v>
      </c>
      <c r="T298" s="9">
        <v>-4.1864001000000002</v>
      </c>
      <c r="U298" s="9">
        <v>-5.0159285999999996</v>
      </c>
      <c r="V298" s="9">
        <v>-4.3756018000000001</v>
      </c>
      <c r="W298" s="9">
        <v>-3.3154537999999998</v>
      </c>
      <c r="X298" s="9">
        <v>-2.3971089999999999</v>
      </c>
      <c r="Y298" s="17">
        <v>-2.3557505999999999</v>
      </c>
      <c r="Z298" s="35" t="e">
        <v>#NAME?</v>
      </c>
      <c r="AA298" s="22">
        <v>-5.6841480000000004</v>
      </c>
      <c r="AB298" s="9">
        <v>-6.5263036000000003</v>
      </c>
      <c r="AC298" s="9">
        <v>-4.4472329000000004</v>
      </c>
      <c r="AD298" s="9">
        <v>-5.3587518000000003</v>
      </c>
      <c r="AE298" s="9">
        <v>-4.5125530999999999</v>
      </c>
      <c r="AF298" s="9">
        <v>-3.8427300999999998</v>
      </c>
      <c r="AG298" s="9">
        <v>-2.9315060000000002</v>
      </c>
      <c r="AH298" s="17">
        <v>-2.3086774000000001</v>
      </c>
      <c r="AI298" s="35" t="e">
        <v>#NAME?</v>
      </c>
      <c r="AJ298" s="22"/>
      <c r="AK298" s="9"/>
      <c r="AL298" s="9"/>
      <c r="AM298" s="9"/>
      <c r="AN298" s="9"/>
      <c r="AO298" s="9"/>
      <c r="AP298" s="9"/>
      <c r="AQ298" s="49"/>
      <c r="AR298" s="35"/>
      <c r="AS298" s="22"/>
      <c r="AT298" s="9"/>
      <c r="AU298" s="9"/>
      <c r="AV298" s="9"/>
      <c r="AW298" s="9"/>
      <c r="AX298" s="9"/>
      <c r="AY298" s="17"/>
      <c r="AZ298" s="33" t="e">
        <v>#NAME?</v>
      </c>
      <c r="BA298" s="22"/>
      <c r="BB298" s="9"/>
      <c r="BC298" s="9"/>
      <c r="BD298" s="9"/>
      <c r="BE298" s="9"/>
      <c r="BF298" s="49"/>
      <c r="BG298" s="64" t="e">
        <v>#NAME?</v>
      </c>
      <c r="BH298" s="298"/>
      <c r="BI298" s="298"/>
      <c r="BJ298" s="21"/>
      <c r="BK298" s="5"/>
      <c r="BL298" s="5"/>
      <c r="BM298" s="5"/>
      <c r="BN298" s="5"/>
      <c r="BO298" s="5"/>
      <c r="BP298" s="5"/>
      <c r="BQ298" s="5"/>
      <c r="BR298" s="298"/>
      <c r="BS298" s="5"/>
      <c r="BT298" s="5"/>
      <c r="BU298" s="5"/>
      <c r="BV298" s="5"/>
      <c r="BW298" s="5"/>
      <c r="BX298" s="5"/>
      <c r="BY298" s="5"/>
      <c r="BZ298" s="5"/>
      <c r="CA298" s="5"/>
      <c r="CB298" s="55"/>
      <c r="CC298" s="5"/>
      <c r="CD298" s="5"/>
      <c r="CE298" s="5"/>
      <c r="CF298" s="5"/>
      <c r="CG298" s="5"/>
      <c r="CH298" s="5"/>
      <c r="CI298" s="3"/>
    </row>
    <row r="299" spans="1:87" ht="12" customHeight="1">
      <c r="A299" s="217"/>
      <c r="B299" s="218"/>
      <c r="C299" s="11" t="s">
        <v>98</v>
      </c>
      <c r="D299" s="285"/>
      <c r="E299" s="288"/>
      <c r="F299" s="288"/>
      <c r="G299" s="288"/>
      <c r="H299" s="288"/>
      <c r="I299" s="288"/>
      <c r="J299" s="288"/>
      <c r="K299" s="288"/>
      <c r="L299" s="288"/>
      <c r="M299" s="288"/>
      <c r="N299" s="288"/>
      <c r="O299" s="288"/>
      <c r="P299" s="288"/>
      <c r="Q299" s="294">
        <v>-4.5313866999999997</v>
      </c>
      <c r="R299" s="10">
        <v>-3.6939606999999999</v>
      </c>
      <c r="S299" s="10">
        <v>-2.6429966999999999</v>
      </c>
      <c r="T299" s="10">
        <v>-1.6992585</v>
      </c>
      <c r="U299" s="10">
        <v>-1.583736</v>
      </c>
      <c r="V299" s="10">
        <v>-1.4656400000000001</v>
      </c>
      <c r="W299" s="10">
        <v>-1.1849248999999999</v>
      </c>
      <c r="X299" s="10">
        <v>-0.81429850000000004</v>
      </c>
      <c r="Y299" s="18">
        <v>-1.0481696</v>
      </c>
      <c r="Z299" s="36" t="e">
        <v>#NAME?</v>
      </c>
      <c r="AA299" s="23">
        <v>-3.7830338999999999</v>
      </c>
      <c r="AB299" s="10">
        <v>-2.7163097</v>
      </c>
      <c r="AC299" s="10">
        <v>-1.8159907</v>
      </c>
      <c r="AD299" s="10">
        <v>-1.7837753000000001</v>
      </c>
      <c r="AE299" s="10">
        <v>-1.6515120000000001</v>
      </c>
      <c r="AF299" s="10">
        <v>-1.6420452000000001</v>
      </c>
      <c r="AG299" s="10">
        <v>-1.5609151999999999</v>
      </c>
      <c r="AH299" s="18">
        <v>-1.5127609</v>
      </c>
      <c r="AI299" s="36" t="e">
        <v>#NAME?</v>
      </c>
      <c r="AJ299" s="23"/>
      <c r="AK299" s="10"/>
      <c r="AL299" s="10"/>
      <c r="AM299" s="10"/>
      <c r="AN299" s="10"/>
      <c r="AO299" s="10"/>
      <c r="AP299" s="10"/>
      <c r="AQ299" s="50"/>
      <c r="AR299" s="36"/>
      <c r="AS299" s="23"/>
      <c r="AT299" s="10"/>
      <c r="AU299" s="10"/>
      <c r="AV299" s="10"/>
      <c r="AW299" s="10"/>
      <c r="AX299" s="10"/>
      <c r="AY299" s="18"/>
      <c r="AZ299" s="207" t="s">
        <v>86</v>
      </c>
      <c r="BA299" s="10" t="s">
        <v>86</v>
      </c>
      <c r="BB299" s="10" t="s">
        <v>86</v>
      </c>
      <c r="BC299" s="10" t="s">
        <v>86</v>
      </c>
      <c r="BD299" s="10" t="s">
        <v>86</v>
      </c>
      <c r="BE299" s="10" t="s">
        <v>86</v>
      </c>
      <c r="BF299" s="50" t="s">
        <v>86</v>
      </c>
      <c r="BG299" s="64" t="e">
        <v>#NAME?</v>
      </c>
      <c r="BH299" s="298"/>
      <c r="BI299" s="298"/>
      <c r="BJ299" s="21"/>
      <c r="BK299" s="5"/>
      <c r="BL299" s="5"/>
      <c r="BM299" s="5"/>
      <c r="BN299" s="5"/>
      <c r="BO299" s="5"/>
      <c r="BP299" s="5"/>
      <c r="BQ299" s="5"/>
      <c r="BR299" s="298"/>
      <c r="BS299" s="5"/>
      <c r="BT299" s="5"/>
      <c r="BU299" s="5"/>
      <c r="BV299" s="5"/>
      <c r="BW299" s="5"/>
      <c r="BX299" s="5"/>
      <c r="BY299" s="5"/>
      <c r="BZ299" s="5"/>
      <c r="CA299" s="5"/>
      <c r="CB299" s="55"/>
      <c r="CC299" s="5"/>
      <c r="CD299" s="5"/>
      <c r="CE299" s="5"/>
      <c r="CF299" s="5"/>
      <c r="CG299" s="5"/>
      <c r="CH299" s="5"/>
      <c r="CI299" s="3"/>
    </row>
    <row r="300" spans="1:87" ht="12" customHeight="1">
      <c r="A300" s="217"/>
      <c r="B300" s="218"/>
      <c r="C300" s="29" t="s">
        <v>68</v>
      </c>
      <c r="D300" s="245"/>
      <c r="E300" s="246"/>
      <c r="F300" s="246"/>
      <c r="G300" s="246"/>
      <c r="H300" s="246"/>
      <c r="I300" s="246"/>
      <c r="J300" s="246"/>
      <c r="K300" s="246"/>
      <c r="L300" s="246"/>
      <c r="M300" s="246"/>
      <c r="N300" s="246"/>
      <c r="O300" s="246"/>
      <c r="P300" s="246"/>
      <c r="Q300" s="292"/>
      <c r="R300" s="5" t="s">
        <v>86</v>
      </c>
      <c r="S300" s="5" t="s">
        <v>86</v>
      </c>
      <c r="T300" s="5" t="s">
        <v>86</v>
      </c>
      <c r="U300" s="5" t="s">
        <v>86</v>
      </c>
      <c r="V300" s="5" t="s">
        <v>86</v>
      </c>
      <c r="W300" s="5" t="s">
        <v>86</v>
      </c>
      <c r="X300" s="5" t="s">
        <v>86</v>
      </c>
      <c r="Y300" s="16" t="s">
        <v>86</v>
      </c>
      <c r="Z300" s="38" t="s">
        <v>86</v>
      </c>
      <c r="AA300" s="21" t="s">
        <v>86</v>
      </c>
      <c r="AB300" s="5" t="s">
        <v>86</v>
      </c>
      <c r="AC300" s="5"/>
      <c r="AD300" s="5"/>
      <c r="AE300" s="5"/>
      <c r="AF300" s="5" t="s">
        <v>86</v>
      </c>
      <c r="AG300" s="5"/>
      <c r="AH300" s="16" t="s">
        <v>86</v>
      </c>
      <c r="AI300" s="219" t="s">
        <v>86</v>
      </c>
      <c r="AJ300" s="21" t="s">
        <v>86</v>
      </c>
      <c r="AK300" s="5" t="s">
        <v>86</v>
      </c>
      <c r="AL300" s="5" t="s">
        <v>86</v>
      </c>
      <c r="AM300" s="5" t="s">
        <v>86</v>
      </c>
      <c r="AN300" s="5" t="s">
        <v>86</v>
      </c>
      <c r="AO300" s="5" t="s">
        <v>86</v>
      </c>
      <c r="AP300" s="5" t="s">
        <v>86</v>
      </c>
      <c r="AQ300" s="5" t="s">
        <v>86</v>
      </c>
      <c r="AR300" s="219" t="s">
        <v>86</v>
      </c>
      <c r="AS300" s="21" t="s">
        <v>86</v>
      </c>
      <c r="AT300" s="5" t="s">
        <v>86</v>
      </c>
      <c r="AU300" s="5" t="s">
        <v>86</v>
      </c>
      <c r="AV300" s="5" t="s">
        <v>86</v>
      </c>
      <c r="AW300" s="5" t="s">
        <v>86</v>
      </c>
      <c r="AX300" s="5" t="s">
        <v>86</v>
      </c>
      <c r="AY300" s="16" t="s">
        <v>86</v>
      </c>
      <c r="AZ300" s="207" t="s">
        <v>86</v>
      </c>
      <c r="BA300" s="21" t="s">
        <v>86</v>
      </c>
      <c r="BB300" s="5" t="s">
        <v>86</v>
      </c>
      <c r="BC300" s="5" t="s">
        <v>86</v>
      </c>
      <c r="BD300" s="5" t="s">
        <v>86</v>
      </c>
      <c r="BE300" s="5" t="s">
        <v>86</v>
      </c>
      <c r="BF300" s="47" t="s">
        <v>86</v>
      </c>
      <c r="BG300" s="64" t="e">
        <v>#NAME?</v>
      </c>
      <c r="BH300" s="298"/>
      <c r="BI300" s="298"/>
      <c r="BJ300" s="21"/>
      <c r="BK300" s="5"/>
      <c r="BL300" s="5"/>
      <c r="BM300" s="5"/>
      <c r="BN300" s="5"/>
      <c r="BO300" s="5"/>
      <c r="BP300" s="5"/>
      <c r="BQ300" s="5"/>
      <c r="BR300" s="298"/>
      <c r="BS300" s="5"/>
      <c r="BT300" s="5"/>
      <c r="BU300" s="5"/>
      <c r="BV300" s="5"/>
      <c r="BW300" s="5"/>
      <c r="BX300" s="5"/>
      <c r="BY300" s="5"/>
      <c r="BZ300" s="5"/>
      <c r="CA300" s="5"/>
      <c r="CB300" s="55"/>
      <c r="CC300" s="5"/>
      <c r="CD300" s="5"/>
      <c r="CE300" s="5"/>
      <c r="CF300" s="5"/>
      <c r="CG300" s="5"/>
      <c r="CH300" s="5"/>
      <c r="CI300" s="3"/>
    </row>
    <row r="301" spans="1:87" ht="12" customHeight="1" thickBot="1">
      <c r="A301" s="217"/>
      <c r="B301" s="218"/>
      <c r="C301" s="24" t="s">
        <v>69</v>
      </c>
      <c r="D301" s="281"/>
      <c r="E301" s="282"/>
      <c r="F301" s="282"/>
      <c r="G301" s="282"/>
      <c r="H301" s="282"/>
      <c r="I301" s="282"/>
      <c r="J301" s="282"/>
      <c r="K301" s="282"/>
      <c r="L301" s="282"/>
      <c r="M301" s="282"/>
      <c r="N301" s="282"/>
      <c r="O301" s="282"/>
      <c r="P301" s="282"/>
      <c r="Q301" s="293"/>
      <c r="R301" s="26" t="s">
        <v>86</v>
      </c>
      <c r="S301" s="26" t="s">
        <v>86</v>
      </c>
      <c r="T301" s="26" t="s">
        <v>86</v>
      </c>
      <c r="U301" s="26" t="s">
        <v>86</v>
      </c>
      <c r="V301" s="26" t="s">
        <v>86</v>
      </c>
      <c r="W301" s="26" t="s">
        <v>86</v>
      </c>
      <c r="X301" s="26" t="s">
        <v>86</v>
      </c>
      <c r="Y301" s="27" t="s">
        <v>86</v>
      </c>
      <c r="Z301" s="39" t="s">
        <v>86</v>
      </c>
      <c r="AA301" s="25" t="s">
        <v>86</v>
      </c>
      <c r="AB301" s="26" t="s">
        <v>86</v>
      </c>
      <c r="AC301" s="26"/>
      <c r="AD301" s="26"/>
      <c r="AE301" s="26"/>
      <c r="AF301" s="26" t="s">
        <v>86</v>
      </c>
      <c r="AG301" s="26"/>
      <c r="AH301" s="27" t="s">
        <v>86</v>
      </c>
      <c r="AI301" s="39" t="s">
        <v>86</v>
      </c>
      <c r="AJ301" s="25" t="s">
        <v>86</v>
      </c>
      <c r="AK301" s="26" t="s">
        <v>86</v>
      </c>
      <c r="AL301" s="26" t="s">
        <v>86</v>
      </c>
      <c r="AM301" s="26" t="s">
        <v>86</v>
      </c>
      <c r="AN301" s="26" t="s">
        <v>86</v>
      </c>
      <c r="AO301" s="26" t="s">
        <v>86</v>
      </c>
      <c r="AP301" s="26" t="s">
        <v>86</v>
      </c>
      <c r="AQ301" s="26" t="s">
        <v>86</v>
      </c>
      <c r="AR301" s="39" t="s">
        <v>86</v>
      </c>
      <c r="AS301" s="25" t="s">
        <v>86</v>
      </c>
      <c r="AT301" s="26" t="s">
        <v>86</v>
      </c>
      <c r="AU301" s="26" t="s">
        <v>86</v>
      </c>
      <c r="AV301" s="26" t="s">
        <v>86</v>
      </c>
      <c r="AW301" s="26" t="s">
        <v>86</v>
      </c>
      <c r="AX301" s="26" t="s">
        <v>86</v>
      </c>
      <c r="AY301" s="27" t="s">
        <v>86</v>
      </c>
      <c r="AZ301" s="207" t="s">
        <v>86</v>
      </c>
      <c r="BA301" s="25" t="s">
        <v>86</v>
      </c>
      <c r="BB301" s="26" t="s">
        <v>86</v>
      </c>
      <c r="BC301" s="26" t="s">
        <v>86</v>
      </c>
      <c r="BD301" s="26" t="s">
        <v>86</v>
      </c>
      <c r="BE301" s="26" t="s">
        <v>86</v>
      </c>
      <c r="BF301" s="51" t="s">
        <v>86</v>
      </c>
      <c r="BG301" s="64" t="e">
        <v>#NAME?</v>
      </c>
      <c r="BH301" s="298"/>
      <c r="BI301" s="298"/>
      <c r="BJ301" s="21"/>
      <c r="BK301" s="5"/>
      <c r="BL301" s="5"/>
      <c r="BM301" s="5"/>
      <c r="BN301" s="5"/>
      <c r="BO301" s="5"/>
      <c r="BP301" s="5"/>
      <c r="BQ301" s="5"/>
      <c r="BR301" s="298"/>
      <c r="BS301" s="5"/>
      <c r="BT301" s="5"/>
      <c r="BU301" s="5"/>
      <c r="BV301" s="5"/>
      <c r="BW301" s="5"/>
      <c r="BX301" s="5"/>
      <c r="BY301" s="5"/>
      <c r="BZ301" s="5"/>
      <c r="CA301" s="5"/>
      <c r="CB301" s="55"/>
      <c r="CC301" s="5"/>
      <c r="CD301" s="5"/>
      <c r="CE301" s="5"/>
      <c r="CF301" s="5"/>
      <c r="CG301" s="5"/>
      <c r="CH301" s="5"/>
      <c r="CI301" s="3"/>
    </row>
    <row r="302" spans="1:87" ht="32.25" customHeight="1" thickTop="1">
      <c r="C302" s="672" t="str">
        <f>C265</f>
        <v>Sources: European Commission's Winter 2017 and Autumn 2016 economic forecast, ECB March 2017 MPE, ECB December 2016 BMPE, Spring 2016 update of stability and convergence programmes, OECD Economic Outlook November 2016, IMF World Economic Outlook October 2016, October 2016 EDP Notifications and ECB calculations.</v>
      </c>
      <c r="D302" s="673"/>
      <c r="E302" s="673"/>
      <c r="F302" s="673"/>
      <c r="G302" s="673"/>
      <c r="H302" s="673"/>
      <c r="I302" s="673"/>
      <c r="J302" s="673"/>
      <c r="K302" s="673"/>
      <c r="L302" s="673"/>
      <c r="M302" s="673"/>
      <c r="N302" s="673"/>
      <c r="O302" s="673"/>
      <c r="P302" s="673"/>
      <c r="Q302" s="673"/>
      <c r="R302" s="672"/>
      <c r="S302" s="672"/>
      <c r="T302" s="672"/>
      <c r="U302" s="672"/>
      <c r="V302" s="672"/>
      <c r="W302" s="672"/>
      <c r="X302" s="672"/>
      <c r="Y302" s="672"/>
      <c r="Z302" s="672"/>
      <c r="AA302" s="672"/>
      <c r="AB302" s="672"/>
      <c r="AC302" s="672"/>
      <c r="AD302" s="672"/>
      <c r="AE302" s="672"/>
      <c r="AF302" s="672"/>
      <c r="AG302" s="672"/>
      <c r="AH302" s="672"/>
      <c r="AI302" s="672"/>
      <c r="AJ302" s="672"/>
      <c r="AK302" s="672"/>
      <c r="AL302" s="672"/>
      <c r="AM302" s="672"/>
      <c r="AN302" s="672"/>
      <c r="AO302" s="672"/>
      <c r="AP302" s="672"/>
      <c r="AQ302" s="672"/>
      <c r="AR302" s="672"/>
      <c r="AS302" s="672"/>
      <c r="AT302" s="672"/>
      <c r="AU302" s="672"/>
      <c r="AV302" s="672"/>
      <c r="AW302" s="672"/>
      <c r="AX302" s="672"/>
      <c r="AY302" s="672"/>
      <c r="AZ302" s="672"/>
      <c r="BA302" s="672"/>
      <c r="BB302" s="672"/>
      <c r="BC302" s="672"/>
      <c r="BD302" s="672"/>
      <c r="BE302" s="672"/>
      <c r="BF302" s="672"/>
      <c r="BG302" s="672"/>
      <c r="BH302" s="673"/>
      <c r="BI302" s="673"/>
      <c r="BJ302" s="673"/>
      <c r="BK302" s="673"/>
      <c r="BL302" s="673"/>
      <c r="BM302" s="673"/>
      <c r="BN302" s="673"/>
      <c r="BO302" s="673"/>
      <c r="BP302" s="673"/>
      <c r="BQ302" s="673"/>
      <c r="BR302" s="673"/>
      <c r="BS302" s="673"/>
      <c r="BT302" s="673"/>
      <c r="BU302" s="673"/>
      <c r="BV302" s="673"/>
      <c r="BW302" s="673"/>
      <c r="BX302" s="223"/>
      <c r="BY302" s="223"/>
      <c r="BZ302" s="223"/>
      <c r="CA302" s="223"/>
      <c r="CB302" s="65"/>
      <c r="CC302" s="65"/>
      <c r="CD302" s="65"/>
      <c r="CE302" s="65"/>
      <c r="CF302" s="65"/>
      <c r="CG302" s="65"/>
      <c r="CH302" s="65"/>
      <c r="CI302" s="2"/>
    </row>
    <row r="303" spans="1:87" s="3" customFormat="1" ht="12" customHeight="1">
      <c r="A303" s="197"/>
      <c r="B303" s="197"/>
      <c r="BR303" s="42"/>
    </row>
    <row r="304" spans="1:87" ht="23.25" customHeight="1" thickBot="1">
      <c r="C304" s="4" t="s">
        <v>9</v>
      </c>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41"/>
      <c r="BS304" s="2"/>
      <c r="BT304" s="2"/>
      <c r="BU304" s="2"/>
      <c r="BV304" s="2"/>
      <c r="BW304" s="2"/>
      <c r="BX304" s="2"/>
      <c r="BY304" s="2"/>
      <c r="BZ304" s="2"/>
      <c r="CA304" s="2"/>
      <c r="CB304" s="3"/>
      <c r="CC304" s="3"/>
      <c r="CD304" s="3"/>
      <c r="CE304" s="3"/>
      <c r="CF304" s="3"/>
      <c r="CG304" s="3"/>
      <c r="CH304" s="3"/>
      <c r="CI304" s="2"/>
    </row>
    <row r="305" spans="1:87" ht="31.5" customHeight="1" thickTop="1">
      <c r="A305" s="197"/>
      <c r="B305" s="197"/>
      <c r="C305" s="56"/>
      <c r="D305" s="666" t="str">
        <f>D268</f>
        <v>European Commission's 
Spring 2018 economic forecast</v>
      </c>
      <c r="E305" s="667"/>
      <c r="F305" s="667"/>
      <c r="G305" s="667"/>
      <c r="H305" s="667"/>
      <c r="I305" s="667"/>
      <c r="J305" s="667"/>
      <c r="K305" s="667"/>
      <c r="L305" s="667"/>
      <c r="M305" s="667"/>
      <c r="N305" s="667"/>
      <c r="O305" s="667"/>
      <c r="P305" s="667"/>
      <c r="Q305" s="667"/>
      <c r="R305" s="667"/>
      <c r="S305" s="667"/>
      <c r="T305" s="667"/>
      <c r="U305" s="667"/>
      <c r="V305" s="667"/>
      <c r="W305" s="667"/>
      <c r="X305" s="667"/>
      <c r="Y305" s="668"/>
      <c r="Z305" s="30"/>
      <c r="AA305" s="674" t="str">
        <f>AA268</f>
        <v>European Commission's 
Autumn 2016 economic forecast</v>
      </c>
      <c r="AB305" s="675"/>
      <c r="AC305" s="675"/>
      <c r="AD305" s="675"/>
      <c r="AE305" s="675"/>
      <c r="AF305" s="675"/>
      <c r="AG305" s="675"/>
      <c r="AH305" s="676"/>
      <c r="AI305" s="30"/>
      <c r="AJ305" s="666" t="str">
        <f>AJ268</f>
        <v>ESCB June 2017 BMPE</v>
      </c>
      <c r="AK305" s="667"/>
      <c r="AL305" s="667"/>
      <c r="AM305" s="667"/>
      <c r="AN305" s="667"/>
      <c r="AO305" s="667"/>
      <c r="AP305" s="667"/>
      <c r="AQ305" s="668"/>
      <c r="AR305" s="30"/>
      <c r="AS305" s="674" t="str">
        <f>AS268</f>
        <v>ESCB December 2017 BMPE</v>
      </c>
      <c r="AT305" s="675"/>
      <c r="AU305" s="675"/>
      <c r="AV305" s="675"/>
      <c r="AW305" s="675"/>
      <c r="AX305" s="675"/>
      <c r="AY305" s="677"/>
      <c r="AZ305" s="31"/>
      <c r="BA305" s="669" t="str">
        <f>BA268</f>
        <v>2017 Stability program
 (Spring 2017)</v>
      </c>
      <c r="BB305" s="670"/>
      <c r="BC305" s="670"/>
      <c r="BD305" s="670"/>
      <c r="BE305" s="670"/>
      <c r="BF305" s="671"/>
      <c r="BG305" s="7"/>
      <c r="BH305" s="299"/>
      <c r="BI305" s="299"/>
      <c r="BJ305" s="692"/>
      <c r="BK305" s="683"/>
      <c r="BL305" s="683"/>
      <c r="BM305" s="683"/>
      <c r="BN305" s="683"/>
      <c r="BO305" s="683"/>
      <c r="BP305" s="683"/>
      <c r="BQ305" s="683"/>
      <c r="BR305" s="299"/>
      <c r="BS305" s="683"/>
      <c r="BT305" s="683"/>
      <c r="BU305" s="683"/>
      <c r="BV305" s="683"/>
      <c r="BW305" s="683"/>
      <c r="BX305" s="683"/>
      <c r="BY305" s="683"/>
      <c r="BZ305" s="683"/>
      <c r="CA305" s="683"/>
      <c r="CB305" s="55"/>
      <c r="CC305" s="5"/>
      <c r="CD305" s="5"/>
      <c r="CE305" s="5"/>
      <c r="CF305" s="5"/>
      <c r="CG305" s="5"/>
      <c r="CH305" s="5"/>
      <c r="CI305" s="3"/>
    </row>
    <row r="306" spans="1:87" ht="12" customHeight="1">
      <c r="A306" s="216"/>
      <c r="B306" s="216"/>
      <c r="C306" s="57"/>
      <c r="D306" s="254">
        <v>1997</v>
      </c>
      <c r="E306" s="254">
        <v>1998</v>
      </c>
      <c r="F306" s="254">
        <v>1999</v>
      </c>
      <c r="G306" s="254">
        <v>2000</v>
      </c>
      <c r="H306" s="254">
        <v>2001</v>
      </c>
      <c r="I306" s="254">
        <v>2002</v>
      </c>
      <c r="J306" s="254">
        <v>2003</v>
      </c>
      <c r="K306" s="254">
        <v>2004</v>
      </c>
      <c r="L306" s="254">
        <v>2005</v>
      </c>
      <c r="M306" s="254">
        <v>2006</v>
      </c>
      <c r="N306" s="254">
        <v>2007</v>
      </c>
      <c r="O306" s="254">
        <v>2008</v>
      </c>
      <c r="P306" s="254">
        <v>2009</v>
      </c>
      <c r="Q306" s="254">
        <v>2010</v>
      </c>
      <c r="R306" s="6">
        <f>R$8</f>
        <v>2011</v>
      </c>
      <c r="S306" s="6">
        <f t="shared" ref="S306:AY306" si="26">S$8</f>
        <v>2012</v>
      </c>
      <c r="T306" s="6">
        <f t="shared" si="26"/>
        <v>2013</v>
      </c>
      <c r="U306" s="6">
        <f t="shared" si="26"/>
        <v>2014</v>
      </c>
      <c r="V306" s="6">
        <f t="shared" si="26"/>
        <v>2015</v>
      </c>
      <c r="W306" s="6">
        <f t="shared" si="26"/>
        <v>2016</v>
      </c>
      <c r="X306" s="6">
        <f t="shared" si="26"/>
        <v>2017</v>
      </c>
      <c r="Y306" s="6">
        <f t="shared" si="26"/>
        <v>2018</v>
      </c>
      <c r="Z306" s="6"/>
      <c r="AA306" s="6">
        <f t="shared" si="26"/>
        <v>2011</v>
      </c>
      <c r="AB306" s="6">
        <f t="shared" si="26"/>
        <v>2012</v>
      </c>
      <c r="AC306" s="6">
        <f t="shared" si="26"/>
        <v>2013</v>
      </c>
      <c r="AD306" s="6">
        <f t="shared" si="26"/>
        <v>2014</v>
      </c>
      <c r="AE306" s="6">
        <f t="shared" si="26"/>
        <v>2015</v>
      </c>
      <c r="AF306" s="6">
        <f t="shared" si="26"/>
        <v>2016</v>
      </c>
      <c r="AG306" s="6"/>
      <c r="AH306" s="6">
        <f t="shared" si="26"/>
        <v>2018</v>
      </c>
      <c r="AI306" s="6"/>
      <c r="AJ306" s="6">
        <f t="shared" si="26"/>
        <v>2012</v>
      </c>
      <c r="AK306" s="6">
        <f t="shared" si="26"/>
        <v>2013</v>
      </c>
      <c r="AL306" s="6">
        <f t="shared" si="26"/>
        <v>2014</v>
      </c>
      <c r="AM306" s="6">
        <f t="shared" si="26"/>
        <v>2015</v>
      </c>
      <c r="AN306" s="6">
        <f t="shared" si="26"/>
        <v>2016</v>
      </c>
      <c r="AO306" s="6">
        <f t="shared" si="26"/>
        <v>2017</v>
      </c>
      <c r="AP306" s="6">
        <f t="shared" si="26"/>
        <v>2018</v>
      </c>
      <c r="AQ306" s="6">
        <f t="shared" si="26"/>
        <v>2019</v>
      </c>
      <c r="AR306" s="6"/>
      <c r="AS306" s="6">
        <f t="shared" si="26"/>
        <v>2012</v>
      </c>
      <c r="AT306" s="6">
        <f t="shared" si="26"/>
        <v>2013</v>
      </c>
      <c r="AU306" s="6">
        <f t="shared" si="26"/>
        <v>2014</v>
      </c>
      <c r="AV306" s="6">
        <f t="shared" si="26"/>
        <v>2015</v>
      </c>
      <c r="AW306" s="6">
        <f t="shared" si="26"/>
        <v>2016</v>
      </c>
      <c r="AX306" s="6">
        <f t="shared" si="26"/>
        <v>2017</v>
      </c>
      <c r="AY306" s="6">
        <f t="shared" si="26"/>
        <v>2018</v>
      </c>
      <c r="AZ306" s="43"/>
      <c r="BA306" s="19">
        <f>BA269</f>
        <v>2016</v>
      </c>
      <c r="BB306" s="6">
        <f>BB269</f>
        <v>2017</v>
      </c>
      <c r="BC306" s="6">
        <f>BC269</f>
        <v>2018</v>
      </c>
      <c r="BD306" s="6">
        <f>BD269</f>
        <v>2019</v>
      </c>
      <c r="BE306" s="6">
        <f>BE269</f>
        <v>2020</v>
      </c>
      <c r="BF306" s="32">
        <f>BF269</f>
        <v>2021</v>
      </c>
      <c r="BG306" s="6"/>
      <c r="BH306" s="300"/>
      <c r="BI306" s="300"/>
      <c r="BJ306" s="302"/>
      <c r="BK306" s="300"/>
      <c r="BL306" s="300"/>
      <c r="BM306" s="300"/>
      <c r="BN306" s="300"/>
      <c r="BO306" s="300"/>
      <c r="BP306" s="300"/>
      <c r="BQ306" s="300"/>
      <c r="BR306" s="301"/>
      <c r="BS306" s="300"/>
      <c r="BT306" s="300"/>
      <c r="BU306" s="300"/>
      <c r="BV306" s="300"/>
      <c r="BW306" s="300"/>
      <c r="BX306" s="300"/>
      <c r="BY306" s="300"/>
      <c r="BZ306" s="300"/>
      <c r="CA306" s="300"/>
      <c r="CB306" s="55"/>
      <c r="CC306" s="5"/>
      <c r="CD306" s="5"/>
      <c r="CE306" s="5"/>
      <c r="CF306" s="5"/>
      <c r="CG306" s="5"/>
      <c r="CH306" s="5"/>
      <c r="CI306" s="3"/>
    </row>
    <row r="307" spans="1:87" ht="12" customHeight="1">
      <c r="A307" s="217"/>
      <c r="B307" s="218"/>
      <c r="C307" s="12" t="s">
        <v>8</v>
      </c>
      <c r="D307" s="33">
        <v>3.7104668392929252</v>
      </c>
      <c r="E307" s="33">
        <v>1.9752612737557573</v>
      </c>
      <c r="F307" s="33">
        <v>3.5633007191910204</v>
      </c>
      <c r="G307" s="33">
        <v>3.6336832393740082</v>
      </c>
      <c r="H307" s="33">
        <v>0.81154540978169987</v>
      </c>
      <c r="I307" s="33">
        <v>1.780483307310976</v>
      </c>
      <c r="J307" s="33">
        <v>0.77441114379703802</v>
      </c>
      <c r="K307" s="33">
        <v>3.6348355723684111</v>
      </c>
      <c r="L307" s="33">
        <v>2.0942950501236401</v>
      </c>
      <c r="M307" s="33">
        <v>2.5061440952011571</v>
      </c>
      <c r="N307" s="33">
        <v>3.4489473427610218</v>
      </c>
      <c r="O307" s="33">
        <v>0.78319427160105093</v>
      </c>
      <c r="P307" s="33">
        <v>-2.2531758523541612</v>
      </c>
      <c r="Q307" s="33">
        <v>2.7442035857706104</v>
      </c>
      <c r="R307" s="20">
        <v>1.7982993723645757</v>
      </c>
      <c r="S307" s="8">
        <v>0.23480753289040202</v>
      </c>
      <c r="T307" s="8">
        <v>0.20065024099502615</v>
      </c>
      <c r="U307" s="8">
        <v>1.3514291845160287</v>
      </c>
      <c r="V307" s="8">
        <v>1.4044844329436312</v>
      </c>
      <c r="W307" s="8">
        <v>1.4660182888016626</v>
      </c>
      <c r="X307" s="8">
        <v>1.6864948625487486</v>
      </c>
      <c r="Y307" s="15">
        <v>1.8083342533320002</v>
      </c>
      <c r="Z307" s="33" t="e">
        <v>#NAME?</v>
      </c>
      <c r="AA307" s="20">
        <v>1.7967381583974706</v>
      </c>
      <c r="AB307" s="8">
        <v>0.13711441950770009</v>
      </c>
      <c r="AC307" s="8">
        <v>-6.7173603460779496E-2</v>
      </c>
      <c r="AD307" s="8">
        <v>1.6531243278124386</v>
      </c>
      <c r="AE307" s="8">
        <v>1.5002315719143899</v>
      </c>
      <c r="AF307" s="8">
        <v>1.2336992579875528</v>
      </c>
      <c r="AG307" s="8">
        <v>1.3129307877172813</v>
      </c>
      <c r="AH307" s="15">
        <v>1.5035515485239292</v>
      </c>
      <c r="AI307" s="33" t="e">
        <v>#NAME?</v>
      </c>
      <c r="AJ307" s="20"/>
      <c r="AK307" s="8"/>
      <c r="AL307" s="8"/>
      <c r="AM307" s="8"/>
      <c r="AN307" s="8"/>
      <c r="AO307" s="8"/>
      <c r="AP307" s="8"/>
      <c r="AQ307" s="47"/>
      <c r="AR307" s="33" t="e">
        <v>#NAME?</v>
      </c>
      <c r="AS307" s="20"/>
      <c r="AT307" s="8"/>
      <c r="AU307" s="8"/>
      <c r="AV307" s="8"/>
      <c r="AW307" s="8"/>
      <c r="AX307" s="8"/>
      <c r="AY307" s="8"/>
      <c r="AZ307" s="33" t="e">
        <v>#NAME?</v>
      </c>
      <c r="BA307" s="20"/>
      <c r="BB307" s="8"/>
      <c r="BC307" s="8"/>
      <c r="BD307" s="8"/>
      <c r="BE307" s="8"/>
      <c r="BF307" s="47"/>
      <c r="BG307" s="64" t="e">
        <v>#NAME?</v>
      </c>
      <c r="BH307" s="298"/>
      <c r="BI307" s="298"/>
      <c r="BJ307" s="21"/>
      <c r="BK307" s="5"/>
      <c r="BL307" s="5"/>
      <c r="BM307" s="5"/>
      <c r="BN307" s="5"/>
      <c r="BO307" s="5"/>
      <c r="BP307" s="5"/>
      <c r="BQ307" s="5"/>
      <c r="BR307" s="298"/>
      <c r="BS307" s="5"/>
      <c r="BT307" s="5"/>
      <c r="BU307" s="5"/>
      <c r="BV307" s="5"/>
      <c r="BW307" s="5"/>
      <c r="BX307" s="5"/>
      <c r="BY307" s="5"/>
      <c r="BZ307" s="5"/>
      <c r="CA307" s="5"/>
      <c r="CB307" s="55"/>
      <c r="CC307" s="5"/>
      <c r="CD307" s="5"/>
      <c r="CE307" s="5"/>
      <c r="CF307" s="5"/>
      <c r="CG307" s="5"/>
      <c r="CH307" s="5"/>
      <c r="CI307" s="3"/>
    </row>
    <row r="308" spans="1:87" ht="12" customHeight="1">
      <c r="A308" s="217"/>
      <c r="B308" s="218"/>
      <c r="C308" s="13" t="s">
        <v>70</v>
      </c>
      <c r="D308" s="34">
        <v>1.8492041546171567</v>
      </c>
      <c r="E308" s="34">
        <v>1.9796176967461498</v>
      </c>
      <c r="F308" s="34">
        <v>1.9871338260172733</v>
      </c>
      <c r="G308" s="34">
        <v>2.962064050880997</v>
      </c>
      <c r="H308" s="34">
        <v>1.6954743118110738</v>
      </c>
      <c r="I308" s="34">
        <v>0</v>
      </c>
      <c r="J308" s="34">
        <v>-0.70993153740261938</v>
      </c>
      <c r="K308" s="34">
        <v>1.1699857200020425</v>
      </c>
      <c r="L308" s="34">
        <v>0.70669735606871953</v>
      </c>
      <c r="M308" s="34">
        <v>3.7001977296123867</v>
      </c>
      <c r="N308" s="34">
        <v>3.2604985111271079</v>
      </c>
      <c r="O308" s="34">
        <v>1.082329052970743</v>
      </c>
      <c r="P308" s="34">
        <v>-5.6188442342112292</v>
      </c>
      <c r="Q308" s="34">
        <v>4.0799186097828066</v>
      </c>
      <c r="R308" s="21">
        <v>3.6599924032774345</v>
      </c>
      <c r="S308" s="5">
        <v>0.49201903914390943</v>
      </c>
      <c r="T308" s="5">
        <v>0.48957285716995091</v>
      </c>
      <c r="U308" s="5">
        <v>1.9296824986013483</v>
      </c>
      <c r="V308" s="5">
        <v>1.7432010473227733</v>
      </c>
      <c r="W308" s="5">
        <v>1.9436162422752812</v>
      </c>
      <c r="X308" s="5">
        <v>2.2228432781667529</v>
      </c>
      <c r="Y308" s="16">
        <v>2.3062043523037756</v>
      </c>
      <c r="Z308" s="34" t="e">
        <v>#NAME?</v>
      </c>
      <c r="AA308" s="21">
        <v>3.6599924032774345</v>
      </c>
      <c r="AB308" s="5">
        <v>0.49201903914390943</v>
      </c>
      <c r="AC308" s="5">
        <v>0.48957285716995091</v>
      </c>
      <c r="AD308" s="5">
        <v>1.5953379860167649</v>
      </c>
      <c r="AE308" s="5">
        <v>1.7207297366443441</v>
      </c>
      <c r="AF308" s="5">
        <v>1.9388708932542631</v>
      </c>
      <c r="AG308" s="5">
        <v>1.4744000913811783</v>
      </c>
      <c r="AH308" s="16">
        <v>1.7188428134768285</v>
      </c>
      <c r="AI308" s="34" t="e">
        <v>#NAME?</v>
      </c>
      <c r="AJ308" s="21"/>
      <c r="AK308" s="5"/>
      <c r="AL308" s="5"/>
      <c r="AM308" s="5"/>
      <c r="AN308" s="5"/>
      <c r="AO308" s="5"/>
      <c r="AP308" s="5"/>
      <c r="AQ308" s="48"/>
      <c r="AR308" s="34" t="e">
        <v>#NAME?</v>
      </c>
      <c r="AS308" s="5"/>
      <c r="AT308" s="5"/>
      <c r="AU308" s="5"/>
      <c r="AV308" s="5"/>
      <c r="AW308" s="5"/>
      <c r="AX308" s="5"/>
      <c r="AY308" s="5"/>
      <c r="AZ308" s="33" t="e">
        <v>#NAME?</v>
      </c>
      <c r="BA308" s="21"/>
      <c r="BB308" s="5"/>
      <c r="BC308" s="5"/>
      <c r="BD308" s="5"/>
      <c r="BE308" s="5"/>
      <c r="BF308" s="48"/>
      <c r="BG308" s="64" t="e">
        <v>#NAME?</v>
      </c>
      <c r="BH308" s="298"/>
      <c r="BI308" s="298"/>
      <c r="BJ308" s="21"/>
      <c r="BK308" s="5"/>
      <c r="BL308" s="5"/>
      <c r="BM308" s="5"/>
      <c r="BN308" s="5"/>
      <c r="BO308" s="5"/>
      <c r="BP308" s="5"/>
      <c r="BQ308" s="5"/>
      <c r="BR308" s="298"/>
      <c r="BS308" s="5"/>
      <c r="BT308" s="5"/>
      <c r="BU308" s="5"/>
      <c r="BV308" s="5"/>
      <c r="BW308" s="5"/>
      <c r="BX308" s="5"/>
      <c r="BY308" s="5"/>
      <c r="BZ308" s="5"/>
      <c r="CA308" s="5"/>
      <c r="CB308" s="55"/>
      <c r="CC308" s="5"/>
      <c r="CD308" s="5"/>
      <c r="CE308" s="5"/>
      <c r="CF308" s="5"/>
      <c r="CG308" s="5"/>
      <c r="CH308" s="5"/>
      <c r="CI308" s="3"/>
    </row>
    <row r="309" spans="1:87" ht="12" customHeight="1">
      <c r="A309" s="217"/>
      <c r="B309" s="218"/>
      <c r="C309" s="13" t="s">
        <v>90</v>
      </c>
      <c r="D309" s="34">
        <v>11.798581814917863</v>
      </c>
      <c r="E309" s="34">
        <v>4.1172774286231117</v>
      </c>
      <c r="F309" s="34">
        <v>-0.85644694809807742</v>
      </c>
      <c r="G309" s="34">
        <v>10.568053485818108</v>
      </c>
      <c r="H309" s="34">
        <v>6.3287375726880368</v>
      </c>
      <c r="I309" s="34">
        <v>6.0763339116873594</v>
      </c>
      <c r="J309" s="34">
        <v>7.4161603175883606</v>
      </c>
      <c r="K309" s="34">
        <v>6.2947310889825969</v>
      </c>
      <c r="L309" s="34">
        <v>9.3737414051399135</v>
      </c>
      <c r="M309" s="34">
        <v>10.271906542031184</v>
      </c>
      <c r="N309" s="34">
        <v>7.7481875284566737</v>
      </c>
      <c r="O309" s="34">
        <v>-5.4194889084915658</v>
      </c>
      <c r="P309" s="34">
        <v>-14.724383694114129</v>
      </c>
      <c r="Q309" s="34">
        <v>2.2590543532188034</v>
      </c>
      <c r="R309" s="21">
        <v>7.5973072456618551</v>
      </c>
      <c r="S309" s="5">
        <v>4.3072791906831664</v>
      </c>
      <c r="T309" s="5">
        <v>1.9365330578937856</v>
      </c>
      <c r="U309" s="5">
        <v>2.8906873645797582</v>
      </c>
      <c r="V309" s="5">
        <v>1.6742894054609936</v>
      </c>
      <c r="W309" s="5">
        <v>2.063280912451515</v>
      </c>
      <c r="X309" s="5">
        <v>4.8541383196618604</v>
      </c>
      <c r="Y309" s="16">
        <v>3.7274732177388747</v>
      </c>
      <c r="Z309" s="34" t="e">
        <v>#NAME?</v>
      </c>
      <c r="AA309" s="21">
        <v>7.5973072456618551</v>
      </c>
      <c r="AB309" s="5">
        <v>4.3072791906831664</v>
      </c>
      <c r="AC309" s="5">
        <v>1.4151797309741809</v>
      </c>
      <c r="AD309" s="5">
        <v>2.8229227175280425</v>
      </c>
      <c r="AE309" s="5">
        <v>1.4442131030085958</v>
      </c>
      <c r="AF309" s="5">
        <v>1.1426308210412683</v>
      </c>
      <c r="AG309" s="5">
        <v>2.2674800244459892</v>
      </c>
      <c r="AH309" s="16">
        <v>2.603985104275619</v>
      </c>
      <c r="AI309" s="34" t="e">
        <v>#NAME?</v>
      </c>
      <c r="AJ309" s="21"/>
      <c r="AK309" s="5"/>
      <c r="AL309" s="5"/>
      <c r="AM309" s="5"/>
      <c r="AN309" s="5"/>
      <c r="AO309" s="5"/>
      <c r="AP309" s="5"/>
      <c r="AQ309" s="48"/>
      <c r="AR309" s="34" t="e">
        <v>#NAME?</v>
      </c>
      <c r="AS309" s="5"/>
      <c r="AT309" s="5"/>
      <c r="AU309" s="5"/>
      <c r="AV309" s="5"/>
      <c r="AW309" s="5"/>
      <c r="AX309" s="5"/>
      <c r="AY309" s="5"/>
      <c r="AZ309" s="33" t="e">
        <v>#NAME?</v>
      </c>
      <c r="BA309" s="21"/>
      <c r="BB309" s="5"/>
      <c r="BC309" s="5"/>
      <c r="BD309" s="5"/>
      <c r="BE309" s="5"/>
      <c r="BF309" s="48"/>
      <c r="BG309" s="64" t="e">
        <v>#NAME?</v>
      </c>
      <c r="BH309" s="298"/>
      <c r="BI309" s="298"/>
      <c r="BJ309" s="21"/>
      <c r="BK309" s="5"/>
      <c r="BL309" s="5"/>
      <c r="BM309" s="5"/>
      <c r="BN309" s="5"/>
      <c r="BO309" s="5"/>
      <c r="BP309" s="5"/>
      <c r="BQ309" s="5"/>
      <c r="BR309" s="298"/>
      <c r="BS309" s="5"/>
      <c r="BT309" s="5"/>
      <c r="BU309" s="5"/>
      <c r="BV309" s="5"/>
      <c r="BW309" s="5"/>
      <c r="BX309" s="5"/>
      <c r="BY309" s="5"/>
      <c r="BZ309" s="5"/>
      <c r="CA309" s="5"/>
      <c r="CB309" s="5"/>
      <c r="CC309" s="5"/>
      <c r="CD309" s="5"/>
      <c r="CE309" s="5"/>
      <c r="CF309" s="5"/>
      <c r="CG309" s="5"/>
      <c r="CH309" s="5"/>
      <c r="CI309" s="3"/>
    </row>
    <row r="310" spans="1:87" ht="12" customHeight="1">
      <c r="A310" s="217"/>
      <c r="B310" s="218"/>
      <c r="C310" s="13" t="s">
        <v>71</v>
      </c>
      <c r="D310" s="34">
        <v>10.289920825967581</v>
      </c>
      <c r="E310" s="34">
        <v>8.5002168748914197</v>
      </c>
      <c r="F310" s="34">
        <v>10.617932224000072</v>
      </c>
      <c r="G310" s="34">
        <v>9.559763059308878</v>
      </c>
      <c r="H310" s="34">
        <v>5.8036228066620899</v>
      </c>
      <c r="I310" s="34">
        <v>6.3092799615154016</v>
      </c>
      <c r="J310" s="34">
        <v>3.1194900214220445</v>
      </c>
      <c r="K310" s="34">
        <v>6.681289287521075</v>
      </c>
      <c r="L310" s="34">
        <v>6.0062892463842665</v>
      </c>
      <c r="M310" s="34">
        <v>5.5216990755873052</v>
      </c>
      <c r="N310" s="34">
        <v>5.2087541969249251</v>
      </c>
      <c r="O310" s="34">
        <v>-3.9359333197161783</v>
      </c>
      <c r="P310" s="34">
        <v>-4.6267918244947577</v>
      </c>
      <c r="Q310" s="34">
        <v>1.8016928951617439</v>
      </c>
      <c r="R310" s="21">
        <v>2.984963298848986</v>
      </c>
      <c r="S310" s="5">
        <v>3.7140989746542452E-2</v>
      </c>
      <c r="T310" s="5">
        <v>1.6388096822641307</v>
      </c>
      <c r="U310" s="5">
        <v>8.3283992224715284</v>
      </c>
      <c r="V310" s="5">
        <v>25.55729095703856</v>
      </c>
      <c r="W310" s="5">
        <v>5.1413943140610874</v>
      </c>
      <c r="X310" s="5">
        <v>7.8024593162402622</v>
      </c>
      <c r="Y310" s="16">
        <v>5.6808928025538163</v>
      </c>
      <c r="Z310" s="34" t="e">
        <v>#NAME?</v>
      </c>
      <c r="AA310" s="21">
        <v>-4.0568606719670885E-2</v>
      </c>
      <c r="AB310" s="5">
        <v>-1.102860409502171</v>
      </c>
      <c r="AC310" s="5">
        <v>1.0988166264259691</v>
      </c>
      <c r="AD310" s="5">
        <v>8.4623374912814686</v>
      </c>
      <c r="AE310" s="5">
        <v>26.276066836641476</v>
      </c>
      <c r="AF310" s="5">
        <v>4.0884411162628975</v>
      </c>
      <c r="AG310" s="5">
        <v>3.6014209648164597</v>
      </c>
      <c r="AH310" s="16">
        <v>3.5252756838792365</v>
      </c>
      <c r="AI310" s="34" t="e">
        <v>#NAME?</v>
      </c>
      <c r="AJ310" s="21"/>
      <c r="AK310" s="5"/>
      <c r="AL310" s="5"/>
      <c r="AM310" s="5"/>
      <c r="AN310" s="5"/>
      <c r="AO310" s="5"/>
      <c r="AP310" s="5"/>
      <c r="AQ310" s="48"/>
      <c r="AR310" s="34" t="e">
        <v>#NAME?</v>
      </c>
      <c r="AS310" s="5"/>
      <c r="AT310" s="5"/>
      <c r="AU310" s="5"/>
      <c r="AV310" s="5"/>
      <c r="AW310" s="5"/>
      <c r="AX310" s="5"/>
      <c r="AY310" s="5"/>
      <c r="AZ310" s="33" t="e">
        <v>#NAME?</v>
      </c>
      <c r="BA310" s="21"/>
      <c r="BB310" s="5"/>
      <c r="BC310" s="5"/>
      <c r="BD310" s="5"/>
      <c r="BE310" s="5"/>
      <c r="BF310" s="48"/>
      <c r="BG310" s="64" t="e">
        <v>#NAME?</v>
      </c>
      <c r="BH310" s="298"/>
      <c r="BI310" s="298"/>
      <c r="BJ310" s="21"/>
      <c r="BK310" s="5"/>
      <c r="BL310" s="5"/>
      <c r="BM310" s="5"/>
      <c r="BN310" s="5"/>
      <c r="BO310" s="5"/>
      <c r="BP310" s="5"/>
      <c r="BQ310" s="5"/>
      <c r="BR310" s="298"/>
      <c r="BS310" s="5"/>
      <c r="BT310" s="5"/>
      <c r="BU310" s="5"/>
      <c r="BV310" s="5"/>
      <c r="BW310" s="5"/>
      <c r="BX310" s="5"/>
      <c r="BY310" s="5"/>
      <c r="BZ310" s="5"/>
      <c r="CA310" s="5"/>
      <c r="CB310" s="5"/>
      <c r="CC310" s="5"/>
      <c r="CD310" s="5"/>
      <c r="CE310" s="5"/>
      <c r="CF310" s="5"/>
      <c r="CG310" s="5"/>
      <c r="CH310" s="5"/>
      <c r="CI310" s="3"/>
    </row>
    <row r="311" spans="1:87" ht="12" customHeight="1">
      <c r="A311" s="217"/>
      <c r="B311" s="218"/>
      <c r="C311" s="13" t="s">
        <v>72</v>
      </c>
      <c r="D311" s="34">
        <v>4.4841780813110965</v>
      </c>
      <c r="E311" s="34">
        <v>3.8949394794441039</v>
      </c>
      <c r="F311" s="34">
        <v>3.0725755960539614</v>
      </c>
      <c r="G311" s="34">
        <v>3.9197563292663107</v>
      </c>
      <c r="H311" s="34">
        <v>4.1316199520487817</v>
      </c>
      <c r="I311" s="34">
        <v>3.9228854199273577</v>
      </c>
      <c r="J311" s="34">
        <v>5.7945146753334509</v>
      </c>
      <c r="K311" s="34">
        <v>5.0610198944219809</v>
      </c>
      <c r="L311" s="34">
        <v>0.59912615578594508</v>
      </c>
      <c r="M311" s="34">
        <v>5.6524265126672857</v>
      </c>
      <c r="N311" s="34">
        <v>3.2737591386847509</v>
      </c>
      <c r="O311" s="34">
        <v>-0.33515381857182058</v>
      </c>
      <c r="P311" s="34">
        <v>-4.3007374728069925</v>
      </c>
      <c r="Q311" s="34">
        <v>-5.4790270045585459</v>
      </c>
      <c r="R311" s="21">
        <v>-9.1325324125177136</v>
      </c>
      <c r="S311" s="5">
        <v>-7.3004847871673828</v>
      </c>
      <c r="T311" s="5">
        <v>-3.2414242623350353</v>
      </c>
      <c r="U311" s="5">
        <v>0.73980910113384812</v>
      </c>
      <c r="V311" s="5">
        <v>-0.29091618391678953</v>
      </c>
      <c r="W311" s="5">
        <v>-0.24431736506883572</v>
      </c>
      <c r="X311" s="5">
        <v>1.3513432986211438</v>
      </c>
      <c r="Y311" s="16">
        <v>1.8984588050795059</v>
      </c>
      <c r="Z311" s="34" t="e">
        <v>#NAME?</v>
      </c>
      <c r="AA311" s="21">
        <v>-9.1325324125177136</v>
      </c>
      <c r="AB311" s="5">
        <v>-7.3004847871673828</v>
      </c>
      <c r="AC311" s="5">
        <v>-3.2414242623350353</v>
      </c>
      <c r="AD311" s="5">
        <v>0.35288714993551018</v>
      </c>
      <c r="AE311" s="5">
        <v>-0.21917713374511871</v>
      </c>
      <c r="AF311" s="5">
        <v>-0.29002304463481288</v>
      </c>
      <c r="AG311" s="5">
        <v>2.741105325795079</v>
      </c>
      <c r="AH311" s="16">
        <v>3.119091477227931</v>
      </c>
      <c r="AI311" s="34" t="e">
        <v>#NAME?</v>
      </c>
      <c r="AJ311" s="21"/>
      <c r="AK311" s="5"/>
      <c r="AL311" s="5"/>
      <c r="AM311" s="5"/>
      <c r="AN311" s="5"/>
      <c r="AO311" s="5"/>
      <c r="AP311" s="5"/>
      <c r="AQ311" s="48"/>
      <c r="AR311" s="34" t="e">
        <v>#NAME?</v>
      </c>
      <c r="AS311" s="5"/>
      <c r="AT311" s="5"/>
      <c r="AU311" s="5"/>
      <c r="AV311" s="5"/>
      <c r="AW311" s="5"/>
      <c r="AX311" s="5"/>
      <c r="AY311" s="5"/>
      <c r="AZ311" s="33" t="e">
        <v>#NAME?</v>
      </c>
      <c r="BA311" s="21"/>
      <c r="BB311" s="5"/>
      <c r="BC311" s="5"/>
      <c r="BD311" s="5"/>
      <c r="BE311" s="5"/>
      <c r="BF311" s="48"/>
      <c r="BG311" s="64" t="e">
        <v>#NAME?</v>
      </c>
      <c r="BH311" s="298"/>
      <c r="BI311" s="298"/>
      <c r="BJ311" s="21"/>
      <c r="BK311" s="5"/>
      <c r="BL311" s="5"/>
      <c r="BM311" s="5"/>
      <c r="BN311" s="5"/>
      <c r="BO311" s="5"/>
      <c r="BP311" s="5"/>
      <c r="BQ311" s="5"/>
      <c r="BR311" s="298"/>
      <c r="BS311" s="5"/>
      <c r="BT311" s="5"/>
      <c r="BU311" s="5"/>
      <c r="BV311" s="5"/>
      <c r="BW311" s="5"/>
      <c r="BX311" s="5"/>
      <c r="BY311" s="5"/>
      <c r="BZ311" s="5"/>
      <c r="CA311" s="5"/>
      <c r="CB311" s="5"/>
      <c r="CC311" s="5"/>
      <c r="CD311" s="5"/>
      <c r="CE311" s="5"/>
      <c r="CF311" s="5"/>
      <c r="CG311" s="5"/>
      <c r="CH311" s="5"/>
      <c r="CI311" s="3"/>
    </row>
    <row r="312" spans="1:87" ht="12" customHeight="1">
      <c r="A312" s="217"/>
      <c r="B312" s="218"/>
      <c r="C312" s="13" t="s">
        <v>73</v>
      </c>
      <c r="D312" s="34">
        <v>3.6896139984344378</v>
      </c>
      <c r="E312" s="34">
        <v>4.3059784469708484</v>
      </c>
      <c r="F312" s="34">
        <v>4.4847744303720294</v>
      </c>
      <c r="G312" s="34">
        <v>5.2890995950591879</v>
      </c>
      <c r="H312" s="34">
        <v>4.0010738354013142</v>
      </c>
      <c r="I312" s="34">
        <v>2.879876097194578</v>
      </c>
      <c r="J312" s="34">
        <v>3.187571475644968</v>
      </c>
      <c r="K312" s="34">
        <v>3.166746500612061</v>
      </c>
      <c r="L312" s="34">
        <v>3.7230017884165578</v>
      </c>
      <c r="M312" s="34">
        <v>4.174123186420009</v>
      </c>
      <c r="N312" s="34">
        <v>3.7689924077177306</v>
      </c>
      <c r="O312" s="34">
        <v>1.117686860029754</v>
      </c>
      <c r="P312" s="34">
        <v>-3.5737514486915645</v>
      </c>
      <c r="Q312" s="34">
        <v>1.4063877762704458E-2</v>
      </c>
      <c r="R312" s="21">
        <v>-0.99876495811497268</v>
      </c>
      <c r="S312" s="5">
        <v>-2.927750507177096</v>
      </c>
      <c r="T312" s="5">
        <v>-1.7057050003465468</v>
      </c>
      <c r="U312" s="5">
        <v>1.3799972382426917</v>
      </c>
      <c r="V312" s="5">
        <v>3.4322533279236511</v>
      </c>
      <c r="W312" s="5">
        <v>3.2744627396773973</v>
      </c>
      <c r="X312" s="5">
        <v>3.0517196161950588</v>
      </c>
      <c r="Y312" s="16">
        <v>2.8513007726971518</v>
      </c>
      <c r="Z312" s="34" t="e">
        <v>#NAME?</v>
      </c>
      <c r="AA312" s="21">
        <v>-1.0000804875137881</v>
      </c>
      <c r="AB312" s="5">
        <v>-2.9298114293670907</v>
      </c>
      <c r="AC312" s="5">
        <v>-1.7058948679712471</v>
      </c>
      <c r="AD312" s="5">
        <v>1.3789982870255901</v>
      </c>
      <c r="AE312" s="5">
        <v>3.2046804642207327</v>
      </c>
      <c r="AF312" s="5">
        <v>3.1977481622379234</v>
      </c>
      <c r="AG312" s="5">
        <v>2.255443360388365</v>
      </c>
      <c r="AH312" s="16">
        <v>2.0686431138223771</v>
      </c>
      <c r="AI312" s="34" t="e">
        <v>#NAME?</v>
      </c>
      <c r="AJ312" s="21"/>
      <c r="AK312" s="5"/>
      <c r="AL312" s="5"/>
      <c r="AM312" s="5"/>
      <c r="AN312" s="5"/>
      <c r="AO312" s="5"/>
      <c r="AP312" s="5"/>
      <c r="AQ312" s="48"/>
      <c r="AR312" s="34" t="e">
        <v>#NAME?</v>
      </c>
      <c r="AS312" s="5"/>
      <c r="AT312" s="5"/>
      <c r="AU312" s="5"/>
      <c r="AV312" s="5"/>
      <c r="AW312" s="5"/>
      <c r="AX312" s="5"/>
      <c r="AY312" s="5"/>
      <c r="AZ312" s="33" t="e">
        <v>#NAME?</v>
      </c>
      <c r="BA312" s="21"/>
      <c r="BB312" s="5"/>
      <c r="BC312" s="5"/>
      <c r="BD312" s="5"/>
      <c r="BE312" s="5"/>
      <c r="BF312" s="48"/>
      <c r="BG312" s="64" t="e">
        <v>#NAME?</v>
      </c>
      <c r="BH312" s="298"/>
      <c r="BI312" s="298"/>
      <c r="BJ312" s="21"/>
      <c r="BK312" s="5"/>
      <c r="BL312" s="5"/>
      <c r="BM312" s="5"/>
      <c r="BN312" s="5"/>
      <c r="BO312" s="5"/>
      <c r="BP312" s="5"/>
      <c r="BQ312" s="5"/>
      <c r="BR312" s="298"/>
      <c r="BS312" s="5"/>
      <c r="BT312" s="5"/>
      <c r="BU312" s="5"/>
      <c r="BV312" s="5"/>
      <c r="BW312" s="5"/>
      <c r="BX312" s="5"/>
      <c r="BY312" s="5"/>
      <c r="BZ312" s="5"/>
      <c r="CA312" s="5"/>
      <c r="CB312" s="5"/>
      <c r="CC312" s="5"/>
      <c r="CD312" s="5"/>
      <c r="CE312" s="5"/>
      <c r="CF312" s="5"/>
      <c r="CG312" s="5"/>
      <c r="CH312" s="5"/>
      <c r="CI312" s="3"/>
    </row>
    <row r="313" spans="1:87" ht="12" customHeight="1">
      <c r="A313" s="217"/>
      <c r="B313" s="218"/>
      <c r="C313" s="13" t="s">
        <v>74</v>
      </c>
      <c r="D313" s="34">
        <v>2.3373334044381133</v>
      </c>
      <c r="E313" s="34">
        <v>3.5562012522861286</v>
      </c>
      <c r="F313" s="34">
        <v>3.4070991488466484</v>
      </c>
      <c r="G313" s="34">
        <v>3.8751622590445844</v>
      </c>
      <c r="H313" s="34">
        <v>1.9544494245925303</v>
      </c>
      <c r="I313" s="34">
        <v>1.1184568915501458</v>
      </c>
      <c r="J313" s="34">
        <v>0.81953166959662926</v>
      </c>
      <c r="K313" s="34">
        <v>2.7864241107792509</v>
      </c>
      <c r="L313" s="34">
        <v>1.6077138141558756</v>
      </c>
      <c r="M313" s="34">
        <v>2.3749468995857503</v>
      </c>
      <c r="N313" s="34">
        <v>2.3614988732395759</v>
      </c>
      <c r="O313" s="34">
        <v>0.19529476559418946</v>
      </c>
      <c r="P313" s="34">
        <v>-2.9413410546259788</v>
      </c>
      <c r="Q313" s="34">
        <v>1.9656573747866668</v>
      </c>
      <c r="R313" s="21">
        <v>2.0792291745580727</v>
      </c>
      <c r="S313" s="5">
        <v>0.18269303354747635</v>
      </c>
      <c r="T313" s="5">
        <v>0.57624154683448836</v>
      </c>
      <c r="U313" s="5">
        <v>0.94758647127906048</v>
      </c>
      <c r="V313" s="5">
        <v>1.0674616484884991</v>
      </c>
      <c r="W313" s="5">
        <v>1.1876503815148487</v>
      </c>
      <c r="X313" s="5">
        <v>1.8194001808608862</v>
      </c>
      <c r="Y313" s="16">
        <v>1.9896032826672405</v>
      </c>
      <c r="Z313" s="34" t="e">
        <v>#NAME?</v>
      </c>
      <c r="AA313" s="21">
        <v>2.0792291745580727</v>
      </c>
      <c r="AB313" s="5">
        <v>0.18269303354747635</v>
      </c>
      <c r="AC313" s="5">
        <v>0.57624154683448836</v>
      </c>
      <c r="AD313" s="5">
        <v>0.63662165330924392</v>
      </c>
      <c r="AE313" s="5">
        <v>1.274180324698948</v>
      </c>
      <c r="AF313" s="5">
        <v>1.254473785454957</v>
      </c>
      <c r="AG313" s="5">
        <v>1.3568331696729885</v>
      </c>
      <c r="AH313" s="16">
        <v>1.7348008995160535</v>
      </c>
      <c r="AI313" s="34" t="e">
        <v>#NAME?</v>
      </c>
      <c r="AJ313" s="21"/>
      <c r="AK313" s="5"/>
      <c r="AL313" s="5"/>
      <c r="AM313" s="5"/>
      <c r="AN313" s="5"/>
      <c r="AO313" s="5"/>
      <c r="AP313" s="5"/>
      <c r="AQ313" s="48"/>
      <c r="AR313" s="34" t="e">
        <v>#NAME?</v>
      </c>
      <c r="AS313" s="5"/>
      <c r="AT313" s="5"/>
      <c r="AU313" s="5"/>
      <c r="AV313" s="5"/>
      <c r="AW313" s="5"/>
      <c r="AX313" s="5"/>
      <c r="AY313" s="5"/>
      <c r="AZ313" s="33" t="e">
        <v>#NAME?</v>
      </c>
      <c r="BA313" s="21"/>
      <c r="BB313" s="5"/>
      <c r="BC313" s="5"/>
      <c r="BD313" s="5"/>
      <c r="BE313" s="5"/>
      <c r="BF313" s="48"/>
      <c r="BG313" s="64" t="e">
        <v>#NAME?</v>
      </c>
      <c r="BH313" s="298"/>
      <c r="BI313" s="298"/>
      <c r="BJ313" s="21"/>
      <c r="BK313" s="5"/>
      <c r="BL313" s="5"/>
      <c r="BM313" s="5"/>
      <c r="BN313" s="5"/>
      <c r="BO313" s="5"/>
      <c r="BP313" s="5"/>
      <c r="BQ313" s="5"/>
      <c r="BR313" s="298"/>
      <c r="BS313" s="5"/>
      <c r="BT313" s="5"/>
      <c r="BU313" s="5"/>
      <c r="BV313" s="5"/>
      <c r="BW313" s="5"/>
      <c r="BX313" s="5"/>
      <c r="BY313" s="5"/>
      <c r="BZ313" s="5"/>
      <c r="CA313" s="5"/>
      <c r="CB313" s="5"/>
      <c r="CC313" s="5"/>
      <c r="CD313" s="5"/>
      <c r="CE313" s="5"/>
      <c r="CF313" s="5"/>
      <c r="CG313" s="5"/>
      <c r="CH313" s="5"/>
      <c r="CI313" s="3"/>
    </row>
    <row r="314" spans="1:87" ht="12" customHeight="1">
      <c r="A314" s="217"/>
      <c r="B314" s="218"/>
      <c r="C314" s="13" t="s">
        <v>75</v>
      </c>
      <c r="D314" s="34">
        <v>1.8353625040639532</v>
      </c>
      <c r="E314" s="34">
        <v>1.6160971199508989</v>
      </c>
      <c r="F314" s="34">
        <v>1.5598571569797048</v>
      </c>
      <c r="G314" s="34">
        <v>3.7101065868926142</v>
      </c>
      <c r="H314" s="34">
        <v>1.7721694756391848</v>
      </c>
      <c r="I314" s="34">
        <v>0.24856011996579053</v>
      </c>
      <c r="J314" s="34">
        <v>0.15134970287695726</v>
      </c>
      <c r="K314" s="34">
        <v>1.5819258802545422</v>
      </c>
      <c r="L314" s="34">
        <v>0.94964755954884961</v>
      </c>
      <c r="M314" s="34">
        <v>2.0065867778533031</v>
      </c>
      <c r="N314" s="34">
        <v>1.473862620726818</v>
      </c>
      <c r="O314" s="34">
        <v>-1.0504148136820657</v>
      </c>
      <c r="P314" s="34">
        <v>-5.4820204130653689</v>
      </c>
      <c r="Q314" s="34">
        <v>1.6865422018970788</v>
      </c>
      <c r="R314" s="21">
        <v>0.57662284241655204</v>
      </c>
      <c r="S314" s="5">
        <v>-2.8190562825984311</v>
      </c>
      <c r="T314" s="5">
        <v>-1.728141893572166</v>
      </c>
      <c r="U314" s="5">
        <v>0.11367971907094709</v>
      </c>
      <c r="V314" s="5">
        <v>0.95195874845424022</v>
      </c>
      <c r="W314" s="5">
        <v>0.85823683946963936</v>
      </c>
      <c r="X314" s="5">
        <v>1.5023106595882796</v>
      </c>
      <c r="Y314" s="16">
        <v>1.453547985332837</v>
      </c>
      <c r="Z314" s="34" t="e">
        <v>#NAME?</v>
      </c>
      <c r="AA314" s="21">
        <v>0.57662284241655204</v>
      </c>
      <c r="AB314" s="5">
        <v>-2.8190562825984311</v>
      </c>
      <c r="AC314" s="5">
        <v>-1.728141893572166</v>
      </c>
      <c r="AD314" s="5">
        <v>9.1878129112132889E-2</v>
      </c>
      <c r="AE314" s="5">
        <v>0.73175728062191414</v>
      </c>
      <c r="AF314" s="5">
        <v>0.70784283945437565</v>
      </c>
      <c r="AG314" s="5">
        <v>0.90288361690229468</v>
      </c>
      <c r="AH314" s="16">
        <v>0.99961748038637221</v>
      </c>
      <c r="AI314" s="34" t="e">
        <v>#NAME?</v>
      </c>
      <c r="AJ314" s="21"/>
      <c r="AK314" s="5"/>
      <c r="AL314" s="5"/>
      <c r="AM314" s="5"/>
      <c r="AN314" s="5"/>
      <c r="AO314" s="5"/>
      <c r="AP314" s="5"/>
      <c r="AQ314" s="48"/>
      <c r="AR314" s="34" t="e">
        <v>#NAME?</v>
      </c>
      <c r="AS314" s="5"/>
      <c r="AT314" s="5"/>
      <c r="AU314" s="5"/>
      <c r="AV314" s="5"/>
      <c r="AW314" s="5"/>
      <c r="AX314" s="5"/>
      <c r="AY314" s="5"/>
      <c r="AZ314" s="33" t="e">
        <v>#NAME?</v>
      </c>
      <c r="BA314" s="21"/>
      <c r="BB314" s="5"/>
      <c r="BC314" s="5"/>
      <c r="BD314" s="5"/>
      <c r="BE314" s="5"/>
      <c r="BF314" s="48"/>
      <c r="BG314" s="64" t="e">
        <v>#NAME?</v>
      </c>
      <c r="BH314" s="298"/>
      <c r="BI314" s="298"/>
      <c r="BJ314" s="21"/>
      <c r="BK314" s="5"/>
      <c r="BL314" s="5"/>
      <c r="BM314" s="5"/>
      <c r="BN314" s="5"/>
      <c r="BO314" s="5"/>
      <c r="BP314" s="5"/>
      <c r="BQ314" s="5"/>
      <c r="BR314" s="298"/>
      <c r="BS314" s="5"/>
      <c r="BT314" s="5"/>
      <c r="BU314" s="5"/>
      <c r="BV314" s="5"/>
      <c r="BW314" s="5"/>
      <c r="BX314" s="5"/>
      <c r="BY314" s="5"/>
      <c r="BZ314" s="5"/>
      <c r="CA314" s="5"/>
      <c r="CB314" s="5"/>
      <c r="CC314" s="5"/>
      <c r="CD314" s="5"/>
      <c r="CE314" s="5"/>
      <c r="CF314" s="5"/>
      <c r="CG314" s="5"/>
      <c r="CH314" s="5"/>
      <c r="CI314" s="3"/>
    </row>
    <row r="315" spans="1:87" ht="12" customHeight="1">
      <c r="A315" s="217"/>
      <c r="B315" s="218"/>
      <c r="C315" s="13" t="s">
        <v>76</v>
      </c>
      <c r="D315" s="34">
        <v>2.5650904015945164</v>
      </c>
      <c r="E315" s="34">
        <v>5.2350731158421926</v>
      </c>
      <c r="F315" s="34">
        <v>4.8293947809955329</v>
      </c>
      <c r="G315" s="34">
        <v>5.7236637534040069</v>
      </c>
      <c r="H315" s="34">
        <v>3.6011867960210164</v>
      </c>
      <c r="I315" s="34">
        <v>3.3990687575229162</v>
      </c>
      <c r="J315" s="34">
        <v>2.4756549617444445</v>
      </c>
      <c r="K315" s="34">
        <v>4.5704506937740197</v>
      </c>
      <c r="L315" s="34">
        <v>3.7240057207193589</v>
      </c>
      <c r="M315" s="34">
        <v>4.5103650032475739</v>
      </c>
      <c r="N315" s="34">
        <v>4.8208720686408579</v>
      </c>
      <c r="O315" s="34">
        <v>3.8639417744149585</v>
      </c>
      <c r="P315" s="34">
        <v>-1.7729238366234856</v>
      </c>
      <c r="Q315" s="34">
        <v>1.3180075019227466</v>
      </c>
      <c r="R315" s="21">
        <v>0.32119986465977135</v>
      </c>
      <c r="S315" s="5">
        <v>-3.0583374222038606</v>
      </c>
      <c r="T315" s="5">
        <v>-5.9337132432858652</v>
      </c>
      <c r="U315" s="5">
        <v>-1.4039139900904107</v>
      </c>
      <c r="V315" s="5">
        <v>1.9791162222386749</v>
      </c>
      <c r="W315" s="5">
        <v>3.396970193704596</v>
      </c>
      <c r="X315" s="5">
        <v>3.879363650776102</v>
      </c>
      <c r="Y315" s="16">
        <v>3.5876941795945028</v>
      </c>
      <c r="Z315" s="34" t="e">
        <v>#NAME?</v>
      </c>
      <c r="AA315" s="21">
        <v>0.32120003108888628</v>
      </c>
      <c r="AB315" s="5">
        <v>-3.1579697636907045</v>
      </c>
      <c r="AC315" s="5">
        <v>-5.9526742847756271</v>
      </c>
      <c r="AD315" s="5">
        <v>-1.5308555721838424</v>
      </c>
      <c r="AE315" s="5">
        <v>1.6789353592897349</v>
      </c>
      <c r="AF315" s="5">
        <v>2.7838334888088845</v>
      </c>
      <c r="AG315" s="5">
        <v>2.5453779989100145</v>
      </c>
      <c r="AH315" s="16">
        <v>2.3056147267009663</v>
      </c>
      <c r="AI315" s="34" t="e">
        <v>#NAME?</v>
      </c>
      <c r="AJ315" s="21"/>
      <c r="AK315" s="5"/>
      <c r="AL315" s="5"/>
      <c r="AM315" s="5"/>
      <c r="AN315" s="5"/>
      <c r="AO315" s="5"/>
      <c r="AP315" s="5"/>
      <c r="AQ315" s="48"/>
      <c r="AR315" s="34" t="e">
        <v>#NAME?</v>
      </c>
      <c r="AS315" s="5"/>
      <c r="AT315" s="5"/>
      <c r="AU315" s="5"/>
      <c r="AV315" s="5"/>
      <c r="AW315" s="5"/>
      <c r="AX315" s="5"/>
      <c r="AY315" s="5"/>
      <c r="AZ315" s="33" t="e">
        <v>#NAME?</v>
      </c>
      <c r="BA315" s="21"/>
      <c r="BB315" s="5"/>
      <c r="BC315" s="5"/>
      <c r="BD315" s="5"/>
      <c r="BE315" s="5"/>
      <c r="BF315" s="48"/>
      <c r="BG315" s="64" t="e">
        <v>#NAME?</v>
      </c>
      <c r="BH315" s="298"/>
      <c r="BI315" s="298"/>
      <c r="BJ315" s="21"/>
      <c r="BK315" s="5"/>
      <c r="BL315" s="5"/>
      <c r="BM315" s="5"/>
      <c r="BN315" s="5"/>
      <c r="BO315" s="5"/>
      <c r="BP315" s="5"/>
      <c r="BQ315" s="5"/>
      <c r="BR315" s="298"/>
      <c r="BS315" s="5"/>
      <c r="BT315" s="5"/>
      <c r="BU315" s="5"/>
      <c r="BV315" s="5"/>
      <c r="BW315" s="5"/>
      <c r="BX315" s="5"/>
      <c r="BY315" s="5"/>
      <c r="BZ315" s="5"/>
      <c r="CA315" s="5"/>
      <c r="CB315" s="5"/>
      <c r="CC315" s="5"/>
      <c r="CD315" s="5"/>
      <c r="CE315" s="5"/>
      <c r="CF315" s="5"/>
      <c r="CG315" s="5"/>
      <c r="CH315" s="5"/>
      <c r="CI315" s="3"/>
    </row>
    <row r="316" spans="1:87" ht="12" customHeight="1">
      <c r="A316" s="217"/>
      <c r="B316" s="218"/>
      <c r="C316" s="13" t="s">
        <v>91</v>
      </c>
      <c r="D316" s="34">
        <v>8.9740966649987985</v>
      </c>
      <c r="E316" s="34">
        <v>6.5217876243393924</v>
      </c>
      <c r="F316" s="34">
        <v>2.618901569124632</v>
      </c>
      <c r="G316" s="34">
        <v>5.4069198438524424</v>
      </c>
      <c r="H316" s="34">
        <v>6.4613086211013471</v>
      </c>
      <c r="I316" s="34">
        <v>7.1029904057877458</v>
      </c>
      <c r="J316" s="34">
        <v>8.4307277841606965</v>
      </c>
      <c r="K316" s="34">
        <v>8.3355516929998874</v>
      </c>
      <c r="L316" s="34">
        <v>10.696992327242505</v>
      </c>
      <c r="M316" s="34">
        <v>11.889381867048243</v>
      </c>
      <c r="N316" s="34">
        <v>9.9793053079745508</v>
      </c>
      <c r="O316" s="34">
        <v>-3.547665860375615</v>
      </c>
      <c r="P316" s="34">
        <v>-14.401693103454615</v>
      </c>
      <c r="Q316" s="34">
        <v>-3.9406653725148844</v>
      </c>
      <c r="R316" s="21">
        <v>6.3810216145943732</v>
      </c>
      <c r="S316" s="5">
        <v>4.0346390672081789</v>
      </c>
      <c r="T316" s="5">
        <v>2.4298309374025662</v>
      </c>
      <c r="U316" s="5">
        <v>1.858243925804004</v>
      </c>
      <c r="V316" s="5">
        <v>2.9717090899961773</v>
      </c>
      <c r="W316" s="5">
        <v>2.2088148168291966</v>
      </c>
      <c r="X316" s="5">
        <v>4.5493704379227173</v>
      </c>
      <c r="Y316" s="16">
        <v>3.3071812087309915</v>
      </c>
      <c r="Z316" s="34" t="e">
        <v>#NAME?</v>
      </c>
      <c r="AA316" s="21">
        <v>6.2112133652360457</v>
      </c>
      <c r="AB316" s="5">
        <v>3.9990993090503579</v>
      </c>
      <c r="AC316" s="5">
        <v>2.8984124821148871</v>
      </c>
      <c r="AD316" s="5">
        <v>2.0994946106186685</v>
      </c>
      <c r="AE316" s="5">
        <v>2.7383361780605631</v>
      </c>
      <c r="AF316" s="5">
        <v>1.8580577949164567</v>
      </c>
      <c r="AG316" s="5">
        <v>2.7733606075741157</v>
      </c>
      <c r="AH316" s="16">
        <v>2.9876513211201328</v>
      </c>
      <c r="AI316" s="34" t="e">
        <v>#NAME?</v>
      </c>
      <c r="AJ316" s="21"/>
      <c r="AK316" s="5"/>
      <c r="AL316" s="5"/>
      <c r="AM316" s="5"/>
      <c r="AN316" s="5"/>
      <c r="AO316" s="5"/>
      <c r="AP316" s="5"/>
      <c r="AQ316" s="48"/>
      <c r="AR316" s="34" t="e">
        <v>#NAME?</v>
      </c>
      <c r="AS316" s="5"/>
      <c r="AT316" s="5"/>
      <c r="AU316" s="5"/>
      <c r="AV316" s="5"/>
      <c r="AW316" s="5"/>
      <c r="AX316" s="5"/>
      <c r="AY316" s="5"/>
      <c r="AZ316" s="33" t="e">
        <v>#NAME?</v>
      </c>
      <c r="BA316" s="21"/>
      <c r="BB316" s="5"/>
      <c r="BC316" s="5"/>
      <c r="BD316" s="5"/>
      <c r="BE316" s="5"/>
      <c r="BF316" s="48"/>
      <c r="BG316" s="64" t="e">
        <v>#NAME?</v>
      </c>
      <c r="BH316" s="298"/>
      <c r="BI316" s="298"/>
      <c r="BJ316" s="21"/>
      <c r="BK316" s="5"/>
      <c r="BL316" s="5"/>
      <c r="BM316" s="5"/>
      <c r="BN316" s="5"/>
      <c r="BO316" s="5"/>
      <c r="BP316" s="5"/>
      <c r="BQ316" s="5"/>
      <c r="BR316" s="298"/>
      <c r="BS316" s="5"/>
      <c r="BT316" s="5"/>
      <c r="BU316" s="5"/>
      <c r="BV316" s="5"/>
      <c r="BW316" s="5"/>
      <c r="BX316" s="5"/>
      <c r="BY316" s="5"/>
      <c r="BZ316" s="5"/>
      <c r="CA316" s="5"/>
      <c r="CB316" s="5"/>
      <c r="CC316" s="5"/>
      <c r="CD316" s="5"/>
      <c r="CE316" s="5"/>
      <c r="CF316" s="5"/>
      <c r="CG316" s="5"/>
      <c r="CH316" s="5"/>
      <c r="CI316" s="3"/>
    </row>
    <row r="317" spans="1:87" ht="12" customHeight="1">
      <c r="A317" s="217"/>
      <c r="B317" s="218"/>
      <c r="C317" s="13" t="s">
        <v>92</v>
      </c>
      <c r="D317" s="34">
        <v>8.2931915595657824</v>
      </c>
      <c r="E317" s="34">
        <v>7.4672081247617816</v>
      </c>
      <c r="F317" s="34">
        <v>-1.1346387562342075</v>
      </c>
      <c r="G317" s="34">
        <v>3.831656048681209</v>
      </c>
      <c r="H317" s="34">
        <v>6.5244338771453192</v>
      </c>
      <c r="I317" s="34">
        <v>6.7607126259031647</v>
      </c>
      <c r="J317" s="34">
        <v>10.538597512599935</v>
      </c>
      <c r="K317" s="34">
        <v>6.550079739761383</v>
      </c>
      <c r="L317" s="34">
        <v>7.7273873836427809</v>
      </c>
      <c r="M317" s="34">
        <v>7.4064505195753805</v>
      </c>
      <c r="N317" s="34">
        <v>11.0869627998611</v>
      </c>
      <c r="O317" s="34">
        <v>2.6280823574654777</v>
      </c>
      <c r="P317" s="34">
        <v>-14.814172950076232</v>
      </c>
      <c r="Q317" s="34">
        <v>1.6398269911628072</v>
      </c>
      <c r="R317" s="21">
        <v>6.0431373864246796</v>
      </c>
      <c r="S317" s="5">
        <v>3.8269382239940919</v>
      </c>
      <c r="T317" s="5">
        <v>3.498577230569011</v>
      </c>
      <c r="U317" s="5">
        <v>3.5375855747539431</v>
      </c>
      <c r="V317" s="5">
        <v>2.0346676424249033</v>
      </c>
      <c r="W317" s="5">
        <v>2.3448829366414126</v>
      </c>
      <c r="X317" s="5">
        <v>3.8289347486644365</v>
      </c>
      <c r="Y317" s="16">
        <v>3.1439254275748674</v>
      </c>
      <c r="Z317" s="34" t="e">
        <v>#NAME?</v>
      </c>
      <c r="AA317" s="21">
        <v>6.049345539370754</v>
      </c>
      <c r="AB317" s="5">
        <v>3.8349232837030955</v>
      </c>
      <c r="AC317" s="5">
        <v>3.5068193283804838</v>
      </c>
      <c r="AD317" s="5">
        <v>3.4950033369520295</v>
      </c>
      <c r="AE317" s="5">
        <v>1.7785777608666731</v>
      </c>
      <c r="AF317" s="5">
        <v>2.017572743287932</v>
      </c>
      <c r="AG317" s="5">
        <v>2.7127990387066259</v>
      </c>
      <c r="AH317" s="16">
        <v>2.8111441797253667</v>
      </c>
      <c r="AI317" s="34" t="e">
        <v>#NAME?</v>
      </c>
      <c r="AJ317" s="21"/>
      <c r="AK317" s="5"/>
      <c r="AL317" s="5"/>
      <c r="AM317" s="5"/>
      <c r="AN317" s="5"/>
      <c r="AO317" s="5"/>
      <c r="AP317" s="5"/>
      <c r="AQ317" s="48"/>
      <c r="AR317" s="34" t="e">
        <v>#NAME?</v>
      </c>
      <c r="AS317" s="5"/>
      <c r="AT317" s="5"/>
      <c r="AU317" s="5"/>
      <c r="AV317" s="5"/>
      <c r="AW317" s="5"/>
      <c r="AX317" s="5"/>
      <c r="AY317" s="5"/>
      <c r="AZ317" s="33" t="e">
        <v>#NAME?</v>
      </c>
      <c r="BA317" s="21"/>
      <c r="BB317" s="5"/>
      <c r="BC317" s="5"/>
      <c r="BD317" s="5"/>
      <c r="BE317" s="5"/>
      <c r="BF317" s="48"/>
      <c r="BG317" s="64" t="e">
        <v>#NAME?</v>
      </c>
      <c r="BH317" s="298"/>
      <c r="BI317" s="298"/>
      <c r="BJ317" s="21"/>
      <c r="BK317" s="5"/>
      <c r="BL317" s="5"/>
      <c r="BM317" s="5"/>
      <c r="BN317" s="5"/>
      <c r="BO317" s="5"/>
      <c r="BP317" s="5"/>
      <c r="BQ317" s="5"/>
      <c r="BR317" s="298"/>
      <c r="BS317" s="5"/>
      <c r="BT317" s="5"/>
      <c r="BU317" s="5"/>
      <c r="BV317" s="5"/>
      <c r="BW317" s="5"/>
      <c r="BX317" s="5"/>
      <c r="BY317" s="5"/>
      <c r="BZ317" s="5"/>
      <c r="CA317" s="5"/>
      <c r="CB317" s="5"/>
      <c r="CC317" s="5"/>
      <c r="CD317" s="5"/>
      <c r="CE317" s="5"/>
      <c r="CF317" s="5"/>
      <c r="CG317" s="5"/>
      <c r="CH317" s="5"/>
      <c r="CI317" s="3"/>
    </row>
    <row r="318" spans="1:87" ht="12" customHeight="1">
      <c r="A318" s="217"/>
      <c r="B318" s="218"/>
      <c r="C318" s="13" t="s">
        <v>77</v>
      </c>
      <c r="D318" s="34">
        <v>5.709704021549955</v>
      </c>
      <c r="E318" s="34">
        <v>6.0446560007764827</v>
      </c>
      <c r="F318" s="34">
        <v>8.4809955208426722</v>
      </c>
      <c r="G318" s="34">
        <v>8.2398175585483671</v>
      </c>
      <c r="H318" s="34">
        <v>2.5319650149257189</v>
      </c>
      <c r="I318" s="34">
        <v>3.819479421072125</v>
      </c>
      <c r="J318" s="34">
        <v>1.6292869508757857</v>
      </c>
      <c r="K318" s="34">
        <v>3.6121764897495856</v>
      </c>
      <c r="L318" s="34">
        <v>3.1724396514680286</v>
      </c>
      <c r="M318" s="34">
        <v>5.1784970540466269</v>
      </c>
      <c r="N318" s="34">
        <v>8.3545280618205098</v>
      </c>
      <c r="O318" s="34">
        <v>-1.2795733769682127</v>
      </c>
      <c r="P318" s="34">
        <v>-4.3585969114758427</v>
      </c>
      <c r="Q318" s="34">
        <v>4.8649496552944704</v>
      </c>
      <c r="R318" s="21">
        <v>2.5392374547044794</v>
      </c>
      <c r="S318" s="5">
        <v>-0.3525169413481466</v>
      </c>
      <c r="T318" s="5">
        <v>3.6543679491698233</v>
      </c>
      <c r="U318" s="5">
        <v>5.7719301172819648</v>
      </c>
      <c r="V318" s="5">
        <v>2.8616632088504623</v>
      </c>
      <c r="W318" s="5">
        <v>3.0826519558979415</v>
      </c>
      <c r="X318" s="5">
        <v>2.2979264454838777</v>
      </c>
      <c r="Y318" s="16">
        <v>3.7200794739968623</v>
      </c>
      <c r="Z318" s="34" t="e">
        <v>#NAME?</v>
      </c>
      <c r="AA318" s="21">
        <v>2.0123374767001323</v>
      </c>
      <c r="AB318" s="5">
        <v>5.742269285935464E-3</v>
      </c>
      <c r="AC318" s="5">
        <v>4.1942905490128357</v>
      </c>
      <c r="AD318" s="5">
        <v>4.7062001452119473</v>
      </c>
      <c r="AE318" s="5">
        <v>3.5323552948892667</v>
      </c>
      <c r="AF318" s="5">
        <v>3.5715775396190308</v>
      </c>
      <c r="AG318" s="5">
        <v>3.8216925240613708</v>
      </c>
      <c r="AH318" s="16">
        <v>3.6208298937267624</v>
      </c>
      <c r="AI318" s="34" t="e">
        <v>#NAME?</v>
      </c>
      <c r="AJ318" s="21"/>
      <c r="AK318" s="5"/>
      <c r="AL318" s="5"/>
      <c r="AM318" s="5"/>
      <c r="AN318" s="5"/>
      <c r="AO318" s="5"/>
      <c r="AP318" s="5"/>
      <c r="AQ318" s="48"/>
      <c r="AR318" s="34" t="e">
        <v>#NAME?</v>
      </c>
      <c r="AS318" s="5"/>
      <c r="AT318" s="5"/>
      <c r="AU318" s="5"/>
      <c r="AV318" s="5"/>
      <c r="AW318" s="5"/>
      <c r="AX318" s="5"/>
      <c r="AY318" s="5"/>
      <c r="AZ318" s="33" t="e">
        <v>#NAME?</v>
      </c>
      <c r="BA318" s="21"/>
      <c r="BB318" s="5"/>
      <c r="BC318" s="5"/>
      <c r="BD318" s="5"/>
      <c r="BE318" s="5"/>
      <c r="BF318" s="48"/>
      <c r="BG318" s="64" t="e">
        <v>#NAME?</v>
      </c>
      <c r="BH318" s="298"/>
      <c r="BI318" s="298"/>
      <c r="BJ318" s="21"/>
      <c r="BK318" s="5"/>
      <c r="BL318" s="5"/>
      <c r="BM318" s="5"/>
      <c r="BN318" s="5"/>
      <c r="BO318" s="5"/>
      <c r="BP318" s="5"/>
      <c r="BQ318" s="5"/>
      <c r="BR318" s="298"/>
      <c r="BS318" s="5"/>
      <c r="BT318" s="5"/>
      <c r="BU318" s="5"/>
      <c r="BV318" s="5"/>
      <c r="BW318" s="5"/>
      <c r="BX318" s="5"/>
      <c r="BY318" s="5"/>
      <c r="BZ318" s="5"/>
      <c r="CA318" s="5"/>
      <c r="CB318" s="5"/>
      <c r="CC318" s="5"/>
      <c r="CD318" s="5"/>
      <c r="CE318" s="5"/>
      <c r="CF318" s="5"/>
      <c r="CG318" s="5"/>
      <c r="CH318" s="5"/>
      <c r="CI318" s="3"/>
    </row>
    <row r="319" spans="1:87" ht="12" customHeight="1">
      <c r="A319" s="217"/>
      <c r="B319" s="218"/>
      <c r="C319" s="13" t="s">
        <v>78</v>
      </c>
      <c r="D319" s="34">
        <v>4.854717073583581</v>
      </c>
      <c r="E319" s="34">
        <v>3.4242952697951967</v>
      </c>
      <c r="F319" s="34">
        <v>4.0595271347123818</v>
      </c>
      <c r="G319" s="34">
        <v>6.4132472812678865</v>
      </c>
      <c r="H319" s="34">
        <v>0.60816374980525723</v>
      </c>
      <c r="I319" s="34">
        <v>2.9824331773107948</v>
      </c>
      <c r="J319" s="34">
        <v>2.5441220433889855</v>
      </c>
      <c r="K319" s="34">
        <v>0.44201364097391505</v>
      </c>
      <c r="L319" s="34">
        <v>3.7852493634475515</v>
      </c>
      <c r="M319" s="34">
        <v>1.8276998512921416</v>
      </c>
      <c r="N319" s="34">
        <v>3.9864618177871236</v>
      </c>
      <c r="O319" s="34">
        <v>3.3465233165374419</v>
      </c>
      <c r="P319" s="34">
        <v>-2.4622852578130461</v>
      </c>
      <c r="Q319" s="34">
        <v>3.5431650161288353</v>
      </c>
      <c r="R319" s="21">
        <v>1.3263105897255878</v>
      </c>
      <c r="S319" s="5">
        <v>2.674726037230224</v>
      </c>
      <c r="T319" s="5">
        <v>4.6752792787544184</v>
      </c>
      <c r="U319" s="5">
        <v>8.124365164396341</v>
      </c>
      <c r="V319" s="5">
        <v>9.8892133232271195</v>
      </c>
      <c r="W319" s="5">
        <v>5.4881804746547136</v>
      </c>
      <c r="X319" s="5">
        <v>6.5733338810001429</v>
      </c>
      <c r="Y319" s="16">
        <v>5.8216484740151841</v>
      </c>
      <c r="Z319" s="34" t="e">
        <v>#NAME?</v>
      </c>
      <c r="AA319" s="21">
        <v>1.8233171856698371</v>
      </c>
      <c r="AB319" s="5">
        <v>2.8503654848925031</v>
      </c>
      <c r="AC319" s="5">
        <v>4.472334034592218</v>
      </c>
      <c r="AD319" s="5">
        <v>3.4611272380783431</v>
      </c>
      <c r="AE319" s="5">
        <v>6.1546987506676309</v>
      </c>
      <c r="AF319" s="5">
        <v>4.1000003783020933</v>
      </c>
      <c r="AG319" s="5">
        <v>3.6653028167213941</v>
      </c>
      <c r="AH319" s="16">
        <v>3.7039625075763416</v>
      </c>
      <c r="AI319" s="34" t="e">
        <v>#NAME?</v>
      </c>
      <c r="AJ319" s="21"/>
      <c r="AK319" s="5"/>
      <c r="AL319" s="5"/>
      <c r="AM319" s="5"/>
      <c r="AN319" s="5"/>
      <c r="AO319" s="5"/>
      <c r="AP319" s="5"/>
      <c r="AQ319" s="48"/>
      <c r="AR319" s="34" t="e">
        <v>#NAME?</v>
      </c>
      <c r="AS319" s="5"/>
      <c r="AT319" s="5"/>
      <c r="AU319" s="5"/>
      <c r="AV319" s="5"/>
      <c r="AW319" s="5"/>
      <c r="AX319" s="5"/>
      <c r="AY319" s="5"/>
      <c r="AZ319" s="33" t="e">
        <v>#NAME?</v>
      </c>
      <c r="BA319" s="21"/>
      <c r="BB319" s="5"/>
      <c r="BC319" s="5"/>
      <c r="BD319" s="5"/>
      <c r="BE319" s="5"/>
      <c r="BF319" s="48"/>
      <c r="BG319" s="64" t="e">
        <v>#NAME?</v>
      </c>
      <c r="BH319" s="298"/>
      <c r="BI319" s="298"/>
      <c r="BJ319" s="21"/>
      <c r="BK319" s="5"/>
      <c r="BL319" s="5"/>
      <c r="BM319" s="5"/>
      <c r="BN319" s="5"/>
      <c r="BO319" s="5"/>
      <c r="BP319" s="5"/>
      <c r="BQ319" s="5"/>
      <c r="BR319" s="298"/>
      <c r="BS319" s="5"/>
      <c r="BT319" s="5"/>
      <c r="BU319" s="5"/>
      <c r="BV319" s="5"/>
      <c r="BW319" s="5"/>
      <c r="BX319" s="5"/>
      <c r="BY319" s="5"/>
      <c r="BZ319" s="5"/>
      <c r="CA319" s="5"/>
      <c r="CB319" s="5"/>
      <c r="CC319" s="5"/>
      <c r="CD319" s="5"/>
      <c r="CE319" s="5"/>
      <c r="CF319" s="5"/>
      <c r="CG319" s="5"/>
      <c r="CH319" s="5"/>
      <c r="CI319" s="3"/>
    </row>
    <row r="320" spans="1:87" ht="12" customHeight="1">
      <c r="A320" s="217"/>
      <c r="B320" s="218"/>
      <c r="C320" s="13" t="s">
        <v>79</v>
      </c>
      <c r="D320" s="34">
        <v>4.2998552941591717</v>
      </c>
      <c r="E320" s="34">
        <v>4.5254193363084116</v>
      </c>
      <c r="F320" s="34">
        <v>5.0517086077968898</v>
      </c>
      <c r="G320" s="34">
        <v>4.2387582915233812</v>
      </c>
      <c r="H320" s="34">
        <v>2.1242686047237003</v>
      </c>
      <c r="I320" s="34">
        <v>0.10361664454001662</v>
      </c>
      <c r="J320" s="34">
        <v>0.28391903132136687</v>
      </c>
      <c r="K320" s="34">
        <v>2.0307067734536721</v>
      </c>
      <c r="L320" s="34">
        <v>2.1603695740440632</v>
      </c>
      <c r="M320" s="34">
        <v>3.5186487557459012</v>
      </c>
      <c r="N320" s="34">
        <v>3.6984690977545531</v>
      </c>
      <c r="O320" s="34">
        <v>1.6990575423562193</v>
      </c>
      <c r="P320" s="34">
        <v>-3.7675760570666794</v>
      </c>
      <c r="Q320" s="34">
        <v>1.4026538569368086</v>
      </c>
      <c r="R320" s="21">
        <v>1.6636263443925214</v>
      </c>
      <c r="S320" s="5">
        <v>-1.0570420143983572</v>
      </c>
      <c r="T320" s="5">
        <v>-0.19034002716488141</v>
      </c>
      <c r="U320" s="5">
        <v>1.4196972504918914</v>
      </c>
      <c r="V320" s="5">
        <v>2.2607564853363904</v>
      </c>
      <c r="W320" s="5">
        <v>2.2099397941696353</v>
      </c>
      <c r="X320" s="5">
        <v>3.162213064092656</v>
      </c>
      <c r="Y320" s="16">
        <v>2.9504045313044402</v>
      </c>
      <c r="Z320" s="34" t="e">
        <v>#NAME?</v>
      </c>
      <c r="AA320" s="21">
        <v>1.6636263443925214</v>
      </c>
      <c r="AB320" s="5">
        <v>-1.0570420143983572</v>
      </c>
      <c r="AC320" s="5">
        <v>-0.19034002716488141</v>
      </c>
      <c r="AD320" s="5">
        <v>1.4196972504918914</v>
      </c>
      <c r="AE320" s="5">
        <v>1.9517165541487858</v>
      </c>
      <c r="AF320" s="5">
        <v>1.6589744219452252</v>
      </c>
      <c r="AG320" s="5">
        <v>1.6517530585588247</v>
      </c>
      <c r="AH320" s="16">
        <v>1.7621619419429413</v>
      </c>
      <c r="AI320" s="34" t="e">
        <v>#NAME?</v>
      </c>
      <c r="AJ320" s="21"/>
      <c r="AK320" s="5"/>
      <c r="AL320" s="5"/>
      <c r="AM320" s="5"/>
      <c r="AN320" s="5"/>
      <c r="AO320" s="5"/>
      <c r="AP320" s="5"/>
      <c r="AQ320" s="48"/>
      <c r="AR320" s="34" t="e">
        <v>#NAME?</v>
      </c>
      <c r="AS320" s="5"/>
      <c r="AT320" s="5"/>
      <c r="AU320" s="5"/>
      <c r="AV320" s="5"/>
      <c r="AW320" s="5"/>
      <c r="AX320" s="5"/>
      <c r="AY320" s="5"/>
      <c r="AZ320" s="33" t="e">
        <v>#NAME?</v>
      </c>
      <c r="BA320" s="21"/>
      <c r="BB320" s="5"/>
      <c r="BC320" s="5"/>
      <c r="BD320" s="5"/>
      <c r="BE320" s="5"/>
      <c r="BF320" s="48"/>
      <c r="BG320" s="64" t="e">
        <v>#NAME?</v>
      </c>
      <c r="BH320" s="298"/>
      <c r="BI320" s="298"/>
      <c r="BJ320" s="21"/>
      <c r="BK320" s="5"/>
      <c r="BL320" s="5"/>
      <c r="BM320" s="5"/>
      <c r="BN320" s="5"/>
      <c r="BO320" s="5"/>
      <c r="BP320" s="5"/>
      <c r="BQ320" s="5"/>
      <c r="BR320" s="298"/>
      <c r="BS320" s="5"/>
      <c r="BT320" s="5"/>
      <c r="BU320" s="5"/>
      <c r="BV320" s="5"/>
      <c r="BW320" s="5"/>
      <c r="BX320" s="5"/>
      <c r="BY320" s="5"/>
      <c r="BZ320" s="5"/>
      <c r="CA320" s="5"/>
      <c r="CB320" s="5"/>
      <c r="CC320" s="5"/>
      <c r="CD320" s="5"/>
      <c r="CE320" s="5"/>
      <c r="CF320" s="5"/>
      <c r="CG320" s="5"/>
      <c r="CH320" s="5"/>
      <c r="CI320" s="3"/>
    </row>
    <row r="321" spans="1:87" ht="12" customHeight="1">
      <c r="A321" s="217"/>
      <c r="B321" s="218"/>
      <c r="C321" s="13" t="s">
        <v>80</v>
      </c>
      <c r="D321" s="34">
        <v>2.0935918338066184</v>
      </c>
      <c r="E321" s="34">
        <v>3.5814308527654992</v>
      </c>
      <c r="F321" s="34">
        <v>3.5563216637600537</v>
      </c>
      <c r="G321" s="34">
        <v>3.3757221106014201</v>
      </c>
      <c r="H321" s="34">
        <v>1.267174454833575</v>
      </c>
      <c r="I321" s="34">
        <v>1.6515688407613638</v>
      </c>
      <c r="J321" s="34">
        <v>0.94146930847522903</v>
      </c>
      <c r="K321" s="34">
        <v>2.735110528283502</v>
      </c>
      <c r="L321" s="34">
        <v>2.2440740208169663</v>
      </c>
      <c r="M321" s="34">
        <v>3.4540369279723482</v>
      </c>
      <c r="N321" s="34">
        <v>3.7274078143316292</v>
      </c>
      <c r="O321" s="34">
        <v>1.4604184232024364</v>
      </c>
      <c r="P321" s="34">
        <v>-3.7645772956860113</v>
      </c>
      <c r="Q321" s="34">
        <v>1.8370808249483339</v>
      </c>
      <c r="R321" s="21">
        <v>2.9228115497102802</v>
      </c>
      <c r="S321" s="5">
        <v>0.68045750859231369</v>
      </c>
      <c r="T321" s="5">
        <v>2.5504097288675531E-2</v>
      </c>
      <c r="U321" s="5">
        <v>0.82873702785433156</v>
      </c>
      <c r="V321" s="5">
        <v>1.0918475875969724</v>
      </c>
      <c r="W321" s="5">
        <v>1.4508961059608083</v>
      </c>
      <c r="X321" s="5">
        <v>2.931741318129566</v>
      </c>
      <c r="Y321" s="16">
        <v>2.8029630500962632</v>
      </c>
      <c r="Z321" s="34" t="e">
        <v>#NAME?</v>
      </c>
      <c r="AA321" s="21">
        <v>2.8079863556524698</v>
      </c>
      <c r="AB321" s="5">
        <v>0.74575619856811493</v>
      </c>
      <c r="AC321" s="5">
        <v>0.12423011572635367</v>
      </c>
      <c r="AD321" s="5">
        <v>0.64486123848181975</v>
      </c>
      <c r="AE321" s="5">
        <v>0.9630615569175438</v>
      </c>
      <c r="AF321" s="5">
        <v>1.4930569870751143</v>
      </c>
      <c r="AG321" s="5">
        <v>1.5818491497620268</v>
      </c>
      <c r="AH321" s="16">
        <v>1.5924563810723491</v>
      </c>
      <c r="AI321" s="34" t="e">
        <v>#NAME?</v>
      </c>
      <c r="AJ321" s="21"/>
      <c r="AK321" s="5"/>
      <c r="AL321" s="5"/>
      <c r="AM321" s="5"/>
      <c r="AN321" s="5"/>
      <c r="AO321" s="5"/>
      <c r="AP321" s="5"/>
      <c r="AQ321" s="48"/>
      <c r="AR321" s="34" t="e">
        <v>#NAME?</v>
      </c>
      <c r="AS321" s="5"/>
      <c r="AT321" s="5"/>
      <c r="AU321" s="5"/>
      <c r="AV321" s="5"/>
      <c r="AW321" s="5"/>
      <c r="AX321" s="5"/>
      <c r="AY321" s="5"/>
      <c r="AZ321" s="33" t="e">
        <v>#NAME?</v>
      </c>
      <c r="BA321" s="21"/>
      <c r="BB321" s="5"/>
      <c r="BC321" s="5"/>
      <c r="BD321" s="5"/>
      <c r="BE321" s="5"/>
      <c r="BF321" s="48"/>
      <c r="BG321" s="64" t="e">
        <v>#NAME?</v>
      </c>
      <c r="BH321" s="298"/>
      <c r="BI321" s="298"/>
      <c r="BJ321" s="21"/>
      <c r="BK321" s="5"/>
      <c r="BL321" s="5"/>
      <c r="BM321" s="5"/>
      <c r="BN321" s="5"/>
      <c r="BO321" s="5"/>
      <c r="BP321" s="5"/>
      <c r="BQ321" s="5"/>
      <c r="BR321" s="298"/>
      <c r="BS321" s="5"/>
      <c r="BT321" s="5"/>
      <c r="BU321" s="5"/>
      <c r="BV321" s="5"/>
      <c r="BW321" s="5"/>
      <c r="BX321" s="5"/>
      <c r="BY321" s="5"/>
      <c r="BZ321" s="5"/>
      <c r="CA321" s="5"/>
      <c r="CB321" s="5"/>
      <c r="CC321" s="5"/>
      <c r="CD321" s="5"/>
      <c r="CE321" s="5"/>
      <c r="CF321" s="5"/>
      <c r="CG321" s="5"/>
      <c r="CH321" s="5"/>
      <c r="CI321" s="3"/>
    </row>
    <row r="322" spans="1:87" ht="12" customHeight="1">
      <c r="A322" s="217"/>
      <c r="B322" s="218"/>
      <c r="C322" s="13" t="s">
        <v>81</v>
      </c>
      <c r="D322" s="34">
        <v>4.4262443208931801</v>
      </c>
      <c r="E322" s="34">
        <v>4.7917998942741846</v>
      </c>
      <c r="F322" s="34">
        <v>3.8881861044792743</v>
      </c>
      <c r="G322" s="34">
        <v>3.7874963442053877</v>
      </c>
      <c r="H322" s="34">
        <v>1.9432792905334617</v>
      </c>
      <c r="I322" s="34">
        <v>0.76880912054104744</v>
      </c>
      <c r="J322" s="34">
        <v>-0.93422727796885763</v>
      </c>
      <c r="K322" s="34">
        <v>1.811588877790804</v>
      </c>
      <c r="L322" s="34">
        <v>0.7668286553705661</v>
      </c>
      <c r="M322" s="34">
        <v>1.5530448894267801</v>
      </c>
      <c r="N322" s="34">
        <v>2.4920014219694364</v>
      </c>
      <c r="O322" s="34">
        <v>0.19924541099665127</v>
      </c>
      <c r="P322" s="34">
        <v>-2.9780677944495793</v>
      </c>
      <c r="Q322" s="34">
        <v>1.8986596230996966</v>
      </c>
      <c r="R322" s="21">
        <v>-1.8268235723043147</v>
      </c>
      <c r="S322" s="5">
        <v>-4.0282989173631822</v>
      </c>
      <c r="T322" s="5">
        <v>-1.130143794119054</v>
      </c>
      <c r="U322" s="5">
        <v>0.89319806790955081</v>
      </c>
      <c r="V322" s="5">
        <v>1.8220867929013451</v>
      </c>
      <c r="W322" s="5">
        <v>1.6193777092228467</v>
      </c>
      <c r="X322" s="5">
        <v>2.6710214998456827</v>
      </c>
      <c r="Y322" s="16">
        <v>2.3337380052623979</v>
      </c>
      <c r="Z322" s="34" t="e">
        <v>#NAME?</v>
      </c>
      <c r="AA322" s="21">
        <v>-1.8268235723043147</v>
      </c>
      <c r="AB322" s="5">
        <v>-4.0282989173631822</v>
      </c>
      <c r="AC322" s="5">
        <v>-1.130143794119054</v>
      </c>
      <c r="AD322" s="5">
        <v>0.89307874414121802</v>
      </c>
      <c r="AE322" s="5">
        <v>1.5956065972002387</v>
      </c>
      <c r="AF322" s="5">
        <v>0.92930181879138374</v>
      </c>
      <c r="AG322" s="5">
        <v>1.2443844685501526</v>
      </c>
      <c r="AH322" s="16">
        <v>1.355769625109926</v>
      </c>
      <c r="AI322" s="34" t="e">
        <v>#NAME?</v>
      </c>
      <c r="AJ322" s="21"/>
      <c r="AK322" s="5"/>
      <c r="AL322" s="5"/>
      <c r="AM322" s="5"/>
      <c r="AN322" s="5"/>
      <c r="AO322" s="5"/>
      <c r="AP322" s="5"/>
      <c r="AQ322" s="48"/>
      <c r="AR322" s="34" t="e">
        <v>#NAME?</v>
      </c>
      <c r="AS322" s="5"/>
      <c r="AT322" s="5"/>
      <c r="AU322" s="5"/>
      <c r="AV322" s="5"/>
      <c r="AW322" s="5"/>
      <c r="AX322" s="5"/>
      <c r="AY322" s="5"/>
      <c r="AZ322" s="33" t="e">
        <v>#NAME?</v>
      </c>
      <c r="BA322" s="21"/>
      <c r="BB322" s="5"/>
      <c r="BC322" s="5"/>
      <c r="BD322" s="5"/>
      <c r="BE322" s="5"/>
      <c r="BF322" s="48"/>
      <c r="BG322" s="64" t="e">
        <v>#NAME?</v>
      </c>
      <c r="BH322" s="298"/>
      <c r="BI322" s="298"/>
      <c r="BJ322" s="21"/>
      <c r="BK322" s="5"/>
      <c r="BL322" s="5"/>
      <c r="BM322" s="5"/>
      <c r="BN322" s="5"/>
      <c r="BO322" s="5"/>
      <c r="BP322" s="5"/>
      <c r="BQ322" s="5"/>
      <c r="BR322" s="298"/>
      <c r="BS322" s="5"/>
      <c r="BT322" s="5"/>
      <c r="BU322" s="5"/>
      <c r="BV322" s="5"/>
      <c r="BW322" s="5"/>
      <c r="BX322" s="5"/>
      <c r="BY322" s="5"/>
      <c r="BZ322" s="5"/>
      <c r="CA322" s="5"/>
      <c r="CB322" s="5"/>
      <c r="CC322" s="5"/>
      <c r="CD322" s="5"/>
      <c r="CE322" s="5"/>
      <c r="CF322" s="5"/>
      <c r="CG322" s="5"/>
      <c r="CH322" s="5"/>
      <c r="CI322" s="3"/>
    </row>
    <row r="323" spans="1:87" ht="12" customHeight="1">
      <c r="A323" s="217"/>
      <c r="B323" s="218"/>
      <c r="C323" s="13" t="s">
        <v>82</v>
      </c>
      <c r="D323" s="34">
        <v>5.1144010767160131</v>
      </c>
      <c r="E323" s="34">
        <v>3.2856134007284599</v>
      </c>
      <c r="F323" s="34">
        <v>5.2743550859656096</v>
      </c>
      <c r="G323" s="34">
        <v>4.1554421599754088</v>
      </c>
      <c r="H323" s="34">
        <v>2.9493551557598252</v>
      </c>
      <c r="I323" s="34">
        <v>3.836311612589749</v>
      </c>
      <c r="J323" s="34">
        <v>2.8421029327708736</v>
      </c>
      <c r="K323" s="34">
        <v>4.3517854411228907</v>
      </c>
      <c r="L323" s="34">
        <v>4.0029880976195198</v>
      </c>
      <c r="M323" s="34">
        <v>5.65601680576302</v>
      </c>
      <c r="N323" s="34">
        <v>6.9416292385717338</v>
      </c>
      <c r="O323" s="34">
        <v>3.3001549071302039</v>
      </c>
      <c r="P323" s="34">
        <v>-7.7972895762777661</v>
      </c>
      <c r="Q323" s="34">
        <v>1.2377545435251269</v>
      </c>
      <c r="R323" s="21">
        <v>0.64936336681431506</v>
      </c>
      <c r="S323" s="5">
        <v>-2.6695743020140328</v>
      </c>
      <c r="T323" s="5">
        <v>-1.1320679274546164</v>
      </c>
      <c r="U323" s="5">
        <v>2.9792038159327516</v>
      </c>
      <c r="V323" s="5">
        <v>2.258905275711065</v>
      </c>
      <c r="W323" s="5">
        <v>3.148354746710913</v>
      </c>
      <c r="X323" s="5">
        <v>5.0008075799241825</v>
      </c>
      <c r="Y323" s="16">
        <v>4.6979864095882062</v>
      </c>
      <c r="Z323" s="34" t="e">
        <v>#NAME?</v>
      </c>
      <c r="AA323" s="21">
        <v>0.64936336681431506</v>
      </c>
      <c r="AB323" s="5">
        <v>-2.6894165289038763</v>
      </c>
      <c r="AC323" s="5">
        <v>-1.0868986634289479</v>
      </c>
      <c r="AD323" s="5">
        <v>3.1062672316910289</v>
      </c>
      <c r="AE323" s="5">
        <v>2.3166365427605307</v>
      </c>
      <c r="AF323" s="5">
        <v>2.2194338312851336</v>
      </c>
      <c r="AG323" s="5">
        <v>2.5731957674053119</v>
      </c>
      <c r="AH323" s="16">
        <v>2.224247817544045</v>
      </c>
      <c r="AI323" s="34" t="e">
        <v>#NAME?</v>
      </c>
      <c r="AJ323" s="21"/>
      <c r="AK323" s="5"/>
      <c r="AL323" s="5"/>
      <c r="AM323" s="5"/>
      <c r="AN323" s="5"/>
      <c r="AO323" s="5"/>
      <c r="AP323" s="5"/>
      <c r="AQ323" s="48"/>
      <c r="AR323" s="34" t="e">
        <v>#NAME?</v>
      </c>
      <c r="AS323" s="5"/>
      <c r="AT323" s="5"/>
      <c r="AU323" s="5"/>
      <c r="AV323" s="5"/>
      <c r="AW323" s="5"/>
      <c r="AX323" s="5"/>
      <c r="AY323" s="5"/>
      <c r="AZ323" s="33" t="e">
        <v>#NAME?</v>
      </c>
      <c r="BA323" s="21"/>
      <c r="BB323" s="5"/>
      <c r="BC323" s="5"/>
      <c r="BD323" s="5"/>
      <c r="BE323" s="5"/>
      <c r="BF323" s="48"/>
      <c r="BG323" s="64" t="e">
        <v>#NAME?</v>
      </c>
      <c r="BH323" s="298"/>
      <c r="BI323" s="298"/>
      <c r="BJ323" s="21"/>
      <c r="BK323" s="5"/>
      <c r="BL323" s="5"/>
      <c r="BM323" s="5"/>
      <c r="BN323" s="5"/>
      <c r="BO323" s="5"/>
      <c r="BP323" s="5"/>
      <c r="BQ323" s="5"/>
      <c r="BR323" s="298"/>
      <c r="BS323" s="5"/>
      <c r="BT323" s="5"/>
      <c r="BU323" s="5"/>
      <c r="BV323" s="5"/>
      <c r="BW323" s="5"/>
      <c r="BX323" s="5"/>
      <c r="BY323" s="5"/>
      <c r="BZ323" s="5"/>
      <c r="CA323" s="5"/>
      <c r="CB323" s="5"/>
      <c r="CC323" s="5"/>
      <c r="CD323" s="5"/>
      <c r="CE323" s="5"/>
      <c r="CF323" s="5"/>
      <c r="CG323" s="5"/>
      <c r="CH323" s="5"/>
      <c r="CI323" s="3"/>
    </row>
    <row r="324" spans="1:87" ht="12" customHeight="1">
      <c r="A324" s="217"/>
      <c r="B324" s="218"/>
      <c r="C324" s="13" t="s">
        <v>83</v>
      </c>
      <c r="D324" s="34">
        <v>6.0675544557194261</v>
      </c>
      <c r="E324" s="34">
        <v>4.0118338654878238</v>
      </c>
      <c r="F324" s="34">
        <v>-0.20506940439705135</v>
      </c>
      <c r="G324" s="34">
        <v>1.2101876667831135</v>
      </c>
      <c r="H324" s="34">
        <v>3.3164480700578425</v>
      </c>
      <c r="I324" s="34">
        <v>4.5227870944251292</v>
      </c>
      <c r="J324" s="34">
        <v>5.4187332579306968</v>
      </c>
      <c r="K324" s="34">
        <v>5.2588121256140097</v>
      </c>
      <c r="L324" s="34">
        <v>6.7509369301677724</v>
      </c>
      <c r="M324" s="34">
        <v>8.452884042483122</v>
      </c>
      <c r="N324" s="34">
        <v>10.79959360049827</v>
      </c>
      <c r="O324" s="34">
        <v>5.6297905069639276</v>
      </c>
      <c r="P324" s="34">
        <v>-5.4225305524805867</v>
      </c>
      <c r="Q324" s="34">
        <v>5.0417067117316527</v>
      </c>
      <c r="R324" s="21">
        <v>2.8190979543571526</v>
      </c>
      <c r="S324" s="5">
        <v>1.6571400280589232</v>
      </c>
      <c r="T324" s="5">
        <v>1.490660700871449</v>
      </c>
      <c r="U324" s="5">
        <v>2.7503292452197181</v>
      </c>
      <c r="V324" s="5">
        <v>3.8501019097505695</v>
      </c>
      <c r="W324" s="5">
        <v>3.3247082819187757</v>
      </c>
      <c r="X324" s="5">
        <v>3.4001607339508855</v>
      </c>
      <c r="Y324" s="16">
        <v>4.0061014496938663</v>
      </c>
      <c r="Z324" s="34" t="e">
        <v>#NAME?</v>
      </c>
      <c r="AA324" s="21">
        <v>2.8190979543571526</v>
      </c>
      <c r="AB324" s="5">
        <v>1.6571400280589232</v>
      </c>
      <c r="AC324" s="5">
        <v>1.490660700871449</v>
      </c>
      <c r="AD324" s="5">
        <v>2.5708538084266541</v>
      </c>
      <c r="AE324" s="5">
        <v>3.8310803872995569</v>
      </c>
      <c r="AF324" s="5">
        <v>3.3937057863588693</v>
      </c>
      <c r="AG324" s="5">
        <v>3.1830074409397335</v>
      </c>
      <c r="AH324" s="16">
        <v>3.782875916817896</v>
      </c>
      <c r="AI324" s="34" t="e">
        <v>#NAME?</v>
      </c>
      <c r="AJ324" s="21"/>
      <c r="AK324" s="5"/>
      <c r="AL324" s="5"/>
      <c r="AM324" s="5"/>
      <c r="AN324" s="5"/>
      <c r="AO324" s="5"/>
      <c r="AP324" s="5"/>
      <c r="AQ324" s="48"/>
      <c r="AR324" s="34" t="e">
        <v>#NAME?</v>
      </c>
      <c r="AS324" s="5"/>
      <c r="AT324" s="5"/>
      <c r="AU324" s="5"/>
      <c r="AV324" s="5"/>
      <c r="AW324" s="5"/>
      <c r="AX324" s="5"/>
      <c r="AY324" s="5"/>
      <c r="AZ324" s="33" t="e">
        <v>#NAME?</v>
      </c>
      <c r="BA324" s="21"/>
      <c r="BB324" s="5"/>
      <c r="BC324" s="5"/>
      <c r="BD324" s="5"/>
      <c r="BE324" s="5"/>
      <c r="BF324" s="48"/>
      <c r="BG324" s="64" t="e">
        <v>#NAME?</v>
      </c>
      <c r="BH324" s="298"/>
      <c r="BI324" s="298"/>
      <c r="BJ324" s="21"/>
      <c r="BK324" s="5"/>
      <c r="BL324" s="5"/>
      <c r="BM324" s="5"/>
      <c r="BN324" s="5"/>
      <c r="BO324" s="5"/>
      <c r="BP324" s="5"/>
      <c r="BQ324" s="5"/>
      <c r="BR324" s="298"/>
      <c r="BS324" s="5"/>
      <c r="BT324" s="5"/>
      <c r="BU324" s="5"/>
      <c r="BV324" s="5"/>
      <c r="BW324" s="5"/>
      <c r="BX324" s="5"/>
      <c r="BY324" s="5"/>
      <c r="BZ324" s="5"/>
      <c r="CA324" s="5"/>
      <c r="CB324" s="5"/>
      <c r="CC324" s="5"/>
      <c r="CD324" s="5"/>
      <c r="CE324" s="5"/>
      <c r="CF324" s="5"/>
      <c r="CG324" s="5"/>
      <c r="CH324" s="5"/>
      <c r="CI324" s="3"/>
    </row>
    <row r="325" spans="1:87" ht="12" customHeight="1">
      <c r="A325" s="217"/>
      <c r="B325" s="218"/>
      <c r="C325" s="14" t="s">
        <v>84</v>
      </c>
      <c r="D325" s="35">
        <v>6.2518078411445188</v>
      </c>
      <c r="E325" s="35">
        <v>5.4285125669550682</v>
      </c>
      <c r="F325" s="35">
        <v>4.4441342731523559</v>
      </c>
      <c r="G325" s="35">
        <v>5.6348474521910052</v>
      </c>
      <c r="H325" s="35">
        <v>2.5807920754502112</v>
      </c>
      <c r="I325" s="35">
        <v>1.6803250889493082</v>
      </c>
      <c r="J325" s="35">
        <v>1.9939840869396486</v>
      </c>
      <c r="K325" s="35">
        <v>3.9260571754744955</v>
      </c>
      <c r="L325" s="35">
        <v>2.7799550309805632</v>
      </c>
      <c r="M325" s="35">
        <v>4.0551974438618243</v>
      </c>
      <c r="N325" s="35">
        <v>5.1848008088545949</v>
      </c>
      <c r="O325" s="35">
        <v>0.72066848740992562</v>
      </c>
      <c r="P325" s="35">
        <v>-8.2690365582710594</v>
      </c>
      <c r="Q325" s="35">
        <v>2.9923375022018694</v>
      </c>
      <c r="R325" s="22">
        <v>2.5708177445216585</v>
      </c>
      <c r="S325" s="9">
        <v>-1.4261893595956421</v>
      </c>
      <c r="T325" s="9">
        <v>-0.75803629482008583</v>
      </c>
      <c r="U325" s="9">
        <v>-0.63172809059386381</v>
      </c>
      <c r="V325" s="9">
        <v>0.13508225544482944</v>
      </c>
      <c r="W325" s="9">
        <v>2.1353818152619164</v>
      </c>
      <c r="X325" s="9">
        <v>2.6342547459563548</v>
      </c>
      <c r="Y325" s="17">
        <v>2.519865182310288</v>
      </c>
      <c r="Z325" s="35" t="e">
        <v>#NAME?</v>
      </c>
      <c r="AA325" s="22">
        <v>2.5708177445216585</v>
      </c>
      <c r="AB325" s="9">
        <v>-1.4261893595956421</v>
      </c>
      <c r="AC325" s="9">
        <v>-0.75803629482008583</v>
      </c>
      <c r="AD325" s="9">
        <v>-0.70843032081773227</v>
      </c>
      <c r="AE325" s="9">
        <v>0.21029027568411074</v>
      </c>
      <c r="AF325" s="9">
        <v>0.8211412144474739</v>
      </c>
      <c r="AG325" s="9">
        <v>0.7788253796826794</v>
      </c>
      <c r="AH325" s="17">
        <v>1.1008858192524063</v>
      </c>
      <c r="AI325" s="35" t="e">
        <v>#NAME?</v>
      </c>
      <c r="AJ325" s="22"/>
      <c r="AK325" s="9"/>
      <c r="AL325" s="9"/>
      <c r="AM325" s="9"/>
      <c r="AN325" s="9"/>
      <c r="AO325" s="9"/>
      <c r="AP325" s="9"/>
      <c r="AQ325" s="49"/>
      <c r="AR325" s="35" t="e">
        <v>#NAME?</v>
      </c>
      <c r="AS325" s="9"/>
      <c r="AT325" s="9"/>
      <c r="AU325" s="9"/>
      <c r="AV325" s="9"/>
      <c r="AW325" s="9"/>
      <c r="AX325" s="9"/>
      <c r="AY325" s="9"/>
      <c r="AZ325" s="33" t="e">
        <v>#NAME?</v>
      </c>
      <c r="BA325" s="22"/>
      <c r="BB325" s="9"/>
      <c r="BC325" s="9"/>
      <c r="BD325" s="9"/>
      <c r="BE325" s="9"/>
      <c r="BF325" s="49"/>
      <c r="BG325" s="64" t="e">
        <v>#NAME?</v>
      </c>
      <c r="BH325" s="298"/>
      <c r="BI325" s="298"/>
      <c r="BJ325" s="21"/>
      <c r="BK325" s="5"/>
      <c r="BL325" s="5"/>
      <c r="BM325" s="5"/>
      <c r="BN325" s="5"/>
      <c r="BO325" s="5"/>
      <c r="BP325" s="5"/>
      <c r="BQ325" s="5"/>
      <c r="BR325" s="298"/>
      <c r="BS325" s="5"/>
      <c r="BT325" s="5"/>
      <c r="BU325" s="5"/>
      <c r="BV325" s="5"/>
      <c r="BW325" s="5"/>
      <c r="BX325" s="5"/>
      <c r="BY325" s="5"/>
      <c r="BZ325" s="5"/>
      <c r="CA325" s="5"/>
      <c r="CB325" s="5"/>
      <c r="CC325" s="5"/>
      <c r="CD325" s="5"/>
      <c r="CE325" s="5"/>
      <c r="CF325" s="5"/>
      <c r="CG325" s="5"/>
      <c r="CH325" s="5"/>
      <c r="CI325" s="3"/>
    </row>
    <row r="326" spans="1:87" ht="12" customHeight="1">
      <c r="A326" s="217"/>
      <c r="B326" s="218"/>
      <c r="C326" s="57" t="s">
        <v>85</v>
      </c>
      <c r="D326" s="36">
        <v>2.7118084298460854</v>
      </c>
      <c r="E326" s="36">
        <v>2.9654853316558594</v>
      </c>
      <c r="F326" s="36">
        <v>2.9861575342880808</v>
      </c>
      <c r="G326" s="36">
        <v>3.8583576627126748</v>
      </c>
      <c r="H326" s="36">
        <v>2.1593625798917104</v>
      </c>
      <c r="I326" s="36">
        <v>1.0217249543269524</v>
      </c>
      <c r="J326" s="36">
        <v>0.72075939367977071</v>
      </c>
      <c r="K326" s="36">
        <v>2.3245501051133211</v>
      </c>
      <c r="L326" s="36">
        <v>1.702699985864653</v>
      </c>
      <c r="M326" s="36">
        <v>3.2363246160620029</v>
      </c>
      <c r="N326" s="36">
        <v>3.054926906715183</v>
      </c>
      <c r="O326" s="36">
        <v>0.44013251349996896</v>
      </c>
      <c r="P326" s="36">
        <v>-4.5164132461662954</v>
      </c>
      <c r="Q326" s="36">
        <v>2.0847672033122988</v>
      </c>
      <c r="R326" s="23">
        <v>1.6056314985687825</v>
      </c>
      <c r="S326" s="10">
        <v>-0.89022833181559013</v>
      </c>
      <c r="T326" s="10">
        <v>-0.24676213752488074</v>
      </c>
      <c r="U326" s="10">
        <v>1.3358118204357838</v>
      </c>
      <c r="V326" s="10">
        <v>2.0844617175255875</v>
      </c>
      <c r="W326" s="10">
        <v>1.8030642345476133</v>
      </c>
      <c r="X326" s="10">
        <v>2.3611860532118278</v>
      </c>
      <c r="Y326" s="18">
        <v>2.3365782692688297</v>
      </c>
      <c r="Z326" s="36" t="e">
        <v>#NAME?</v>
      </c>
      <c r="AA326" s="23">
        <v>1.5464923008522646</v>
      </c>
      <c r="AB326" s="10">
        <v>-0.91132733546650524</v>
      </c>
      <c r="AC326" s="10">
        <v>-0.26255384368395474</v>
      </c>
      <c r="AD326" s="10">
        <v>1.1552278058876597</v>
      </c>
      <c r="AE326" s="10">
        <v>2.0317561743989021</v>
      </c>
      <c r="AF326" s="10">
        <v>1.667779213975229</v>
      </c>
      <c r="AG326" s="10">
        <v>1.5525784270119303</v>
      </c>
      <c r="AH326" s="18">
        <v>1.7304742939586726</v>
      </c>
      <c r="AI326" s="36" t="e">
        <v>#NAME?</v>
      </c>
      <c r="AJ326" s="23"/>
      <c r="AK326" s="10"/>
      <c r="AL326" s="10"/>
      <c r="AM326" s="10"/>
      <c r="AN326" s="10"/>
      <c r="AO326" s="10"/>
      <c r="AP326" s="10"/>
      <c r="AQ326" s="50"/>
      <c r="AR326" s="36" t="e">
        <v>#NAME?</v>
      </c>
      <c r="AS326" s="23"/>
      <c r="AT326" s="10"/>
      <c r="AU326" s="10"/>
      <c r="AV326" s="10"/>
      <c r="AW326" s="10"/>
      <c r="AX326" s="10"/>
      <c r="AY326" s="10"/>
      <c r="AZ326" s="207" t="s">
        <v>86</v>
      </c>
      <c r="BA326" s="10" t="s">
        <v>86</v>
      </c>
      <c r="BB326" s="10" t="s">
        <v>86</v>
      </c>
      <c r="BC326" s="10" t="s">
        <v>86</v>
      </c>
      <c r="BD326" s="10" t="s">
        <v>86</v>
      </c>
      <c r="BE326" s="10" t="s">
        <v>86</v>
      </c>
      <c r="BF326" s="50" t="s">
        <v>86</v>
      </c>
      <c r="BG326" s="64" t="e">
        <v>#NAME?</v>
      </c>
      <c r="BH326" s="298"/>
      <c r="BI326" s="298">
        <f>AVERAGE(E326:X326)</f>
        <v>1.5046000197952654</v>
      </c>
      <c r="BJ326" s="21"/>
      <c r="BK326" s="5"/>
      <c r="BL326" s="5"/>
      <c r="BM326" s="5"/>
      <c r="BN326" s="5"/>
      <c r="BO326" s="5"/>
      <c r="BP326" s="5"/>
      <c r="BQ326" s="5"/>
      <c r="BR326" s="298"/>
      <c r="BS326" s="5"/>
      <c r="BT326" s="5"/>
      <c r="BU326" s="5"/>
      <c r="BV326" s="5"/>
      <c r="BW326" s="5"/>
      <c r="BX326" s="5"/>
      <c r="BY326" s="5"/>
      <c r="BZ326" s="5"/>
      <c r="CA326" s="5"/>
      <c r="CB326" s="5"/>
      <c r="CC326" s="5"/>
      <c r="CD326" s="5"/>
      <c r="CE326" s="5"/>
      <c r="CF326" s="5"/>
      <c r="CG326" s="5"/>
      <c r="CH326" s="5"/>
      <c r="CI326" s="3"/>
    </row>
    <row r="327" spans="1:87" ht="12" customHeight="1">
      <c r="A327" s="217"/>
      <c r="B327" s="218"/>
      <c r="C327" s="12" t="s">
        <v>87</v>
      </c>
      <c r="D327" s="37">
        <v>-1.0887146422506655</v>
      </c>
      <c r="E327" s="37">
        <v>3.4628389322750586</v>
      </c>
      <c r="F327" s="37">
        <v>-6.6897732235371539</v>
      </c>
      <c r="G327" s="37">
        <v>5.052088662395704</v>
      </c>
      <c r="H327" s="37">
        <v>3.7702426870789285</v>
      </c>
      <c r="I327" s="37">
        <v>5.9376423018915325</v>
      </c>
      <c r="J327" s="37">
        <v>5.1561783713276022</v>
      </c>
      <c r="K327" s="37">
        <v>6.4354670377456902</v>
      </c>
      <c r="L327" s="37">
        <v>7.1234867767886012</v>
      </c>
      <c r="M327" s="37">
        <v>6.874305242691281</v>
      </c>
      <c r="N327" s="37">
        <v>7.3444048556170927</v>
      </c>
      <c r="O327" s="37">
        <v>6.0218133079269043</v>
      </c>
      <c r="P327" s="37">
        <v>-3.5860691078112517</v>
      </c>
      <c r="Q327" s="37">
        <v>1.324006134897826</v>
      </c>
      <c r="R327" s="20">
        <v>1.9150138703025732</v>
      </c>
      <c r="S327" s="8">
        <v>3.0943606785749367E-2</v>
      </c>
      <c r="T327" s="8">
        <v>0.86208615561578217</v>
      </c>
      <c r="U327" s="8">
        <v>1.3288484735287653</v>
      </c>
      <c r="V327" s="8">
        <v>3.6174453854559419</v>
      </c>
      <c r="W327" s="8">
        <v>3.9411340309886578</v>
      </c>
      <c r="X327" s="8">
        <v>3.5615215514184673</v>
      </c>
      <c r="Y327" s="15">
        <v>3.8090442950533099</v>
      </c>
      <c r="Z327" s="37" t="e">
        <v>#NAME?</v>
      </c>
      <c r="AA327" s="20">
        <v>1.9150138703025732</v>
      </c>
      <c r="AB327" s="8">
        <v>3.0943606785749367E-2</v>
      </c>
      <c r="AC327" s="8">
        <v>0.86208615561578217</v>
      </c>
      <c r="AD327" s="8">
        <v>1.3288484735287653</v>
      </c>
      <c r="AE327" s="8">
        <v>3.6174453854559419</v>
      </c>
      <c r="AF327" s="8">
        <v>3.1357202071460533</v>
      </c>
      <c r="AG327" s="8">
        <v>2.8943970805833885</v>
      </c>
      <c r="AH327" s="15">
        <v>2.7651289819192737</v>
      </c>
      <c r="AI327" s="37" t="e">
        <v>#NAME?</v>
      </c>
      <c r="AJ327" s="20"/>
      <c r="AK327" s="8"/>
      <c r="AL327" s="8"/>
      <c r="AM327" s="8"/>
      <c r="AN327" s="8"/>
      <c r="AO327" s="8"/>
      <c r="AP327" s="8"/>
      <c r="AQ327" s="47"/>
      <c r="AR327" s="37"/>
      <c r="AS327" s="8"/>
      <c r="AT327" s="8"/>
      <c r="AU327" s="8"/>
      <c r="AV327" s="8"/>
      <c r="AW327" s="8"/>
      <c r="AX327" s="8"/>
      <c r="AY327" s="8"/>
      <c r="AZ327" s="33" t="e">
        <v>#NAME?</v>
      </c>
      <c r="BA327" s="20"/>
      <c r="BB327" s="8"/>
      <c r="BC327" s="8"/>
      <c r="BD327" s="8"/>
      <c r="BE327" s="8"/>
      <c r="BF327" s="47"/>
      <c r="BG327" s="64" t="e">
        <v>#NAME?</v>
      </c>
      <c r="BH327" s="298"/>
      <c r="BI327" s="298"/>
      <c r="BJ327" s="21"/>
      <c r="BK327" s="5"/>
      <c r="BL327" s="5"/>
      <c r="BM327" s="5"/>
      <c r="BN327" s="5"/>
      <c r="BO327" s="5"/>
      <c r="BP327" s="5"/>
      <c r="BQ327" s="5"/>
      <c r="BR327" s="298"/>
      <c r="BS327" s="5"/>
      <c r="BT327" s="5"/>
      <c r="BU327" s="5"/>
      <c r="BV327" s="5"/>
      <c r="BW327" s="5"/>
      <c r="BX327" s="5"/>
      <c r="BY327" s="5"/>
      <c r="BZ327" s="5"/>
      <c r="CA327" s="5"/>
      <c r="CB327" s="5"/>
      <c r="CC327" s="5"/>
      <c r="CD327" s="5"/>
      <c r="CE327" s="5"/>
      <c r="CF327" s="5"/>
      <c r="CG327" s="5"/>
      <c r="CH327" s="5"/>
      <c r="CI327" s="3"/>
    </row>
    <row r="328" spans="1:87" ht="12" customHeight="1">
      <c r="A328" s="217"/>
      <c r="B328" s="218"/>
      <c r="C328" s="13" t="s">
        <v>88</v>
      </c>
      <c r="D328" s="34">
        <v>-0.59465908910237841</v>
      </c>
      <c r="E328" s="34">
        <v>-0.32871551585944569</v>
      </c>
      <c r="F328" s="34">
        <v>1.4328394787977095</v>
      </c>
      <c r="G328" s="34">
        <v>4.2667413571422452</v>
      </c>
      <c r="H328" s="34">
        <v>2.9087648818503897</v>
      </c>
      <c r="I328" s="34">
        <v>1.652494054673892</v>
      </c>
      <c r="J328" s="34">
        <v>3.6029894593603728</v>
      </c>
      <c r="K328" s="34">
        <v>4.9065637635655301</v>
      </c>
      <c r="L328" s="34">
        <v>6.5334688059203616</v>
      </c>
      <c r="M328" s="34">
        <v>6.8535223337124584</v>
      </c>
      <c r="N328" s="34">
        <v>5.6026436849596406</v>
      </c>
      <c r="O328" s="34">
        <v>2.682282724452234</v>
      </c>
      <c r="P328" s="34">
        <v>-4.8025720912861498</v>
      </c>
      <c r="Q328" s="34">
        <v>2.2734200516572711</v>
      </c>
      <c r="R328" s="21">
        <v>1.7778331866232788</v>
      </c>
      <c r="S328" s="5">
        <v>-0.79984428117662043</v>
      </c>
      <c r="T328" s="5">
        <v>-0.48367104070260458</v>
      </c>
      <c r="U328" s="5">
        <v>2.7151161315780437</v>
      </c>
      <c r="V328" s="5">
        <v>5.3092385190981473</v>
      </c>
      <c r="W328" s="5">
        <v>2.5933260203840014</v>
      </c>
      <c r="X328" s="5">
        <v>4.3973357463834573</v>
      </c>
      <c r="Y328" s="16">
        <v>3.3766859961049223</v>
      </c>
      <c r="Z328" s="34" t="e">
        <v>#NAME?</v>
      </c>
      <c r="AA328" s="21">
        <v>2.0047040064993027</v>
      </c>
      <c r="AB328" s="5">
        <v>-0.79984428117662043</v>
      </c>
      <c r="AC328" s="5">
        <v>-0.48367104070260458</v>
      </c>
      <c r="AD328" s="5">
        <v>2.7151161315780437</v>
      </c>
      <c r="AE328" s="5">
        <v>4.5356286985865912</v>
      </c>
      <c r="AF328" s="5">
        <v>2.2075473463582629</v>
      </c>
      <c r="AG328" s="5">
        <v>2.620266636150359</v>
      </c>
      <c r="AH328" s="16">
        <v>2.6651658349198026</v>
      </c>
      <c r="AI328" s="34" t="e">
        <v>#NAME?</v>
      </c>
      <c r="AJ328" s="21"/>
      <c r="AK328" s="5"/>
      <c r="AL328" s="5"/>
      <c r="AM328" s="5"/>
      <c r="AN328" s="5"/>
      <c r="AO328" s="5"/>
      <c r="AP328" s="5"/>
      <c r="AQ328" s="48"/>
      <c r="AR328" s="34"/>
      <c r="AS328" s="5"/>
      <c r="AT328" s="5"/>
      <c r="AU328" s="5"/>
      <c r="AV328" s="5"/>
      <c r="AW328" s="5"/>
      <c r="AX328" s="5"/>
      <c r="AY328" s="5"/>
      <c r="AZ328" s="33" t="e">
        <v>#NAME?</v>
      </c>
      <c r="BA328" s="21"/>
      <c r="BB328" s="5"/>
      <c r="BC328" s="5"/>
      <c r="BD328" s="5"/>
      <c r="BE328" s="5"/>
      <c r="BF328" s="48"/>
      <c r="BG328" s="64" t="e">
        <v>#NAME?</v>
      </c>
      <c r="BH328" s="298"/>
      <c r="BI328" s="298"/>
      <c r="BJ328" s="21"/>
      <c r="BK328" s="5"/>
      <c r="BL328" s="5"/>
      <c r="BM328" s="5"/>
      <c r="BN328" s="5"/>
      <c r="BO328" s="5"/>
      <c r="BP328" s="5"/>
      <c r="BQ328" s="5"/>
      <c r="BR328" s="298"/>
      <c r="BS328" s="5"/>
      <c r="BT328" s="5"/>
      <c r="BU328" s="5"/>
      <c r="BV328" s="5"/>
      <c r="BW328" s="5"/>
      <c r="BX328" s="5"/>
      <c r="BY328" s="5"/>
      <c r="BZ328" s="5"/>
      <c r="CA328" s="5"/>
      <c r="CB328" s="5"/>
      <c r="CC328" s="5"/>
      <c r="CD328" s="5"/>
      <c r="CE328" s="5"/>
      <c r="CF328" s="5"/>
      <c r="CG328" s="5"/>
      <c r="CH328" s="5"/>
      <c r="CI328" s="3"/>
    </row>
    <row r="329" spans="1:87" ht="12" customHeight="1">
      <c r="A329" s="217"/>
      <c r="B329" s="218"/>
      <c r="C329" s="13" t="s">
        <v>89</v>
      </c>
      <c r="D329" s="34">
        <v>3.260879793622351</v>
      </c>
      <c r="E329" s="34">
        <v>2.2181618879989928</v>
      </c>
      <c r="F329" s="34">
        <v>2.9480070990588692</v>
      </c>
      <c r="G329" s="34">
        <v>3.746900212353621</v>
      </c>
      <c r="H329" s="34">
        <v>0.82314930029923072</v>
      </c>
      <c r="I329" s="34">
        <v>0.46634492848411924</v>
      </c>
      <c r="J329" s="34">
        <v>0.3900738650510327</v>
      </c>
      <c r="K329" s="34">
        <v>2.6681934594168455</v>
      </c>
      <c r="L329" s="34">
        <v>2.3366644908206169</v>
      </c>
      <c r="M329" s="34">
        <v>3.9129801518896334</v>
      </c>
      <c r="N329" s="34">
        <v>0.90925299584658781</v>
      </c>
      <c r="O329" s="34">
        <v>-0.51202522180575638</v>
      </c>
      <c r="P329" s="34">
        <v>-4.9065255580970852</v>
      </c>
      <c r="Q329" s="34">
        <v>1.87099263866215</v>
      </c>
      <c r="R329" s="21">
        <v>1.3367746666622438</v>
      </c>
      <c r="S329" s="5">
        <v>0.22646847587151075</v>
      </c>
      <c r="T329" s="5">
        <v>0.93334928151624919</v>
      </c>
      <c r="U329" s="5">
        <v>1.6193749707103411</v>
      </c>
      <c r="V329" s="5">
        <v>1.6066089943387762</v>
      </c>
      <c r="W329" s="5">
        <v>1.9640771294674675</v>
      </c>
      <c r="X329" s="5">
        <v>2.2401389220747969</v>
      </c>
      <c r="Y329" s="16">
        <v>1.814778857606103</v>
      </c>
      <c r="Z329" s="34" t="e">
        <v>#NAME?</v>
      </c>
      <c r="AA329" s="21">
        <v>1.1521425247505324</v>
      </c>
      <c r="AB329" s="5">
        <v>-7.3322003416564918E-2</v>
      </c>
      <c r="AC329" s="5">
        <v>-0.24377928294128104</v>
      </c>
      <c r="AD329" s="5">
        <v>1.2619058384235604</v>
      </c>
      <c r="AE329" s="5">
        <v>0.9880249954805187</v>
      </c>
      <c r="AF329" s="5">
        <v>0.96331519321570802</v>
      </c>
      <c r="AG329" s="5">
        <v>1.6597570204160084</v>
      </c>
      <c r="AH329" s="16">
        <v>1.7780163922541892</v>
      </c>
      <c r="AI329" s="34" t="e">
        <v>#NAME?</v>
      </c>
      <c r="AJ329" s="21"/>
      <c r="AK329" s="5"/>
      <c r="AL329" s="5"/>
      <c r="AM329" s="5"/>
      <c r="AN329" s="5"/>
      <c r="AO329" s="5"/>
      <c r="AP329" s="5"/>
      <c r="AQ329" s="48"/>
      <c r="AR329" s="34"/>
      <c r="AS329" s="5"/>
      <c r="AT329" s="5"/>
      <c r="AU329" s="5"/>
      <c r="AV329" s="5"/>
      <c r="AW329" s="5"/>
      <c r="AX329" s="5"/>
      <c r="AY329" s="5"/>
      <c r="AZ329" s="33" t="e">
        <v>#NAME?</v>
      </c>
      <c r="BA329" s="21"/>
      <c r="BB329" s="5"/>
      <c r="BC329" s="5"/>
      <c r="BD329" s="5"/>
      <c r="BE329" s="5"/>
      <c r="BF329" s="48"/>
      <c r="BG329" s="64" t="e">
        <v>#NAME?</v>
      </c>
      <c r="BH329" s="298"/>
      <c r="BI329" s="298"/>
      <c r="BJ329" s="21"/>
      <c r="BK329" s="5"/>
      <c r="BL329" s="5"/>
      <c r="BM329" s="5"/>
      <c r="BN329" s="5"/>
      <c r="BO329" s="5"/>
      <c r="BP329" s="5"/>
      <c r="BQ329" s="5"/>
      <c r="BR329" s="298"/>
      <c r="BS329" s="5"/>
      <c r="BT329" s="5"/>
      <c r="BU329" s="5"/>
      <c r="BV329" s="5"/>
      <c r="BW329" s="5"/>
      <c r="BX329" s="5"/>
      <c r="BY329" s="5"/>
      <c r="BZ329" s="5"/>
      <c r="CA329" s="5"/>
      <c r="CB329" s="5"/>
      <c r="CC329" s="5"/>
      <c r="CD329" s="5"/>
      <c r="CE329" s="5"/>
      <c r="CF329" s="5"/>
      <c r="CG329" s="5"/>
      <c r="CH329" s="5"/>
      <c r="CI329" s="3"/>
    </row>
    <row r="330" spans="1:87" ht="12" customHeight="1">
      <c r="A330" s="217"/>
      <c r="B330" s="218"/>
      <c r="C330" s="59" t="s">
        <v>342</v>
      </c>
      <c r="D330" s="34">
        <v>6.6454491180461206</v>
      </c>
      <c r="E330" s="34">
        <v>1.8618764600937032</v>
      </c>
      <c r="F330" s="34">
        <v>-0.93548566314761716</v>
      </c>
      <c r="G330" s="34">
        <v>3.7674742505963366</v>
      </c>
      <c r="H330" s="34">
        <v>3.4344124008848009</v>
      </c>
      <c r="I330" s="34">
        <v>5.2465030956202696</v>
      </c>
      <c r="J330" s="34">
        <v>5.5579049481780274</v>
      </c>
      <c r="K330" s="34">
        <v>4.0827817135285382</v>
      </c>
      <c r="L330" s="34">
        <v>4.1637178081363357</v>
      </c>
      <c r="M330" s="34">
        <v>4.7852660022527305</v>
      </c>
      <c r="N330" s="34">
        <v>5.1500050782542717</v>
      </c>
      <c r="O330" s="34">
        <v>2.0533588340232445</v>
      </c>
      <c r="P330" s="34">
        <v>-7.3837872375031699</v>
      </c>
      <c r="Q330" s="34">
        <v>-1.4204516507603349</v>
      </c>
      <c r="R330" s="21">
        <v>-0.32595332683978961</v>
      </c>
      <c r="S330" s="5">
        <v>-2.2446965357674764</v>
      </c>
      <c r="T330" s="5">
        <v>-0.64802788298307101</v>
      </c>
      <c r="U330" s="5">
        <v>-9.6189507461363899E-2</v>
      </c>
      <c r="V330" s="5">
        <v>2.3473599901423281</v>
      </c>
      <c r="W330" s="5">
        <v>3.1654029297729203</v>
      </c>
      <c r="X330" s="5">
        <v>2.7782838783739106</v>
      </c>
      <c r="Y330" s="16">
        <v>2.8030271650611338</v>
      </c>
      <c r="Z330" s="34" t="e">
        <v>#NAME?</v>
      </c>
      <c r="AA330" s="21">
        <v>-0.28124576081306474</v>
      </c>
      <c r="AB330" s="5">
        <v>-2.1874376180575972</v>
      </c>
      <c r="AC330" s="5">
        <v>-1.0639062589854364</v>
      </c>
      <c r="AD330" s="5">
        <v>-0.4917577583655186</v>
      </c>
      <c r="AE330" s="5">
        <v>1.6414202340559569</v>
      </c>
      <c r="AF330" s="5">
        <v>2.6243698311001928</v>
      </c>
      <c r="AG330" s="5">
        <v>2.4618153685647126</v>
      </c>
      <c r="AH330" s="16">
        <v>2.3337249211750066</v>
      </c>
      <c r="AI330" s="34" t="e">
        <v>#NAME?</v>
      </c>
      <c r="AJ330" s="21"/>
      <c r="AK330" s="5"/>
      <c r="AL330" s="5"/>
      <c r="AM330" s="5"/>
      <c r="AN330" s="5"/>
      <c r="AO330" s="5"/>
      <c r="AP330" s="5"/>
      <c r="AQ330" s="48"/>
      <c r="AR330" s="34"/>
      <c r="AS330" s="5"/>
      <c r="AT330" s="5"/>
      <c r="AU330" s="5"/>
      <c r="AV330" s="5"/>
      <c r="AW330" s="5"/>
      <c r="AX330" s="5"/>
      <c r="AY330" s="5"/>
      <c r="AZ330" s="33" t="e">
        <v>#NAME?</v>
      </c>
      <c r="BA330" s="21"/>
      <c r="BB330" s="5"/>
      <c r="BC330" s="5"/>
      <c r="BD330" s="5"/>
      <c r="BE330" s="5"/>
      <c r="BF330" s="48"/>
      <c r="BG330" s="64" t="e">
        <v>#NAME?</v>
      </c>
      <c r="BH330" s="298"/>
      <c r="BI330" s="298"/>
      <c r="BJ330" s="21"/>
      <c r="BK330" s="5"/>
      <c r="BL330" s="5"/>
      <c r="BM330" s="5"/>
      <c r="BN330" s="5"/>
      <c r="BO330" s="5"/>
      <c r="BP330" s="5"/>
      <c r="BQ330" s="5"/>
      <c r="BR330" s="298"/>
      <c r="BS330" s="5"/>
      <c r="BT330" s="5"/>
      <c r="BU330" s="5"/>
      <c r="BV330" s="5"/>
      <c r="BW330" s="5"/>
      <c r="BX330" s="5"/>
      <c r="BY330" s="5"/>
      <c r="BZ330" s="5"/>
      <c r="CA330" s="5"/>
      <c r="CB330" s="5"/>
      <c r="CC330" s="5"/>
      <c r="CD330" s="5"/>
      <c r="CE330" s="5"/>
      <c r="CF330" s="5"/>
      <c r="CG330" s="5"/>
      <c r="CH330" s="5"/>
      <c r="CI330" s="3"/>
    </row>
    <row r="331" spans="1:87" ht="12" customHeight="1">
      <c r="A331" s="217"/>
      <c r="B331" s="218"/>
      <c r="C331" s="13" t="s">
        <v>93</v>
      </c>
      <c r="D331" s="34">
        <v>3.340164378780397</v>
      </c>
      <c r="E331" s="34">
        <v>4.235848375854534</v>
      </c>
      <c r="F331" s="34">
        <v>3.1868973347194185</v>
      </c>
      <c r="G331" s="34">
        <v>4.2091801526953354</v>
      </c>
      <c r="H331" s="34">
        <v>3.8405138481437229</v>
      </c>
      <c r="I331" s="34">
        <v>4.5282020561241199</v>
      </c>
      <c r="J331" s="34">
        <v>3.8486181940897479</v>
      </c>
      <c r="K331" s="34">
        <v>5.0049154484321567</v>
      </c>
      <c r="L331" s="34">
        <v>4.3882212956286581</v>
      </c>
      <c r="M331" s="34">
        <v>3.8511711137803273</v>
      </c>
      <c r="N331" s="34">
        <v>0.43476094638277285</v>
      </c>
      <c r="O331" s="34">
        <v>0.85551240394921013</v>
      </c>
      <c r="P331" s="34">
        <v>-6.5999731268499122</v>
      </c>
      <c r="Q331" s="34">
        <v>0.68237956222250151</v>
      </c>
      <c r="R331" s="21">
        <v>1.6619161222539924</v>
      </c>
      <c r="S331" s="5">
        <v>-1.6437807368842039</v>
      </c>
      <c r="T331" s="5">
        <v>2.0962160191982271</v>
      </c>
      <c r="U331" s="5">
        <v>4.2277346384034908</v>
      </c>
      <c r="V331" s="5">
        <v>3.3671426721094022</v>
      </c>
      <c r="W331" s="5">
        <v>2.2131894667893892</v>
      </c>
      <c r="X331" s="5">
        <v>3.9887088138370164</v>
      </c>
      <c r="Y331" s="16">
        <v>3.9991552976636369</v>
      </c>
      <c r="Z331" s="34" t="e">
        <v>#NAME?</v>
      </c>
      <c r="AA331" s="21">
        <v>1.7394253098475643</v>
      </c>
      <c r="AB331" s="5">
        <v>-1.6025088907411278</v>
      </c>
      <c r="AC331" s="5">
        <v>2.1171447184970438</v>
      </c>
      <c r="AD331" s="5">
        <v>4.0473236288633085</v>
      </c>
      <c r="AE331" s="5">
        <v>3.1480803737788277</v>
      </c>
      <c r="AF331" s="5">
        <v>2.0754607775440137</v>
      </c>
      <c r="AG331" s="5">
        <v>2.5989281704631217</v>
      </c>
      <c r="AH331" s="16">
        <v>2.7598198525590423</v>
      </c>
      <c r="AI331" s="34" t="e">
        <v>#NAME?</v>
      </c>
      <c r="AJ331" s="21"/>
      <c r="AK331" s="5"/>
      <c r="AL331" s="5"/>
      <c r="AM331" s="5"/>
      <c r="AN331" s="5"/>
      <c r="AO331" s="5"/>
      <c r="AP331" s="5"/>
      <c r="AQ331" s="48"/>
      <c r="AR331" s="34"/>
      <c r="AS331" s="5"/>
      <c r="AT331" s="5"/>
      <c r="AU331" s="5"/>
      <c r="AV331" s="5"/>
      <c r="AW331" s="5"/>
      <c r="AX331" s="5"/>
      <c r="AY331" s="5"/>
      <c r="AZ331" s="33" t="e">
        <v>#NAME?</v>
      </c>
      <c r="BA331" s="21"/>
      <c r="BB331" s="5"/>
      <c r="BC331" s="5"/>
      <c r="BD331" s="5"/>
      <c r="BE331" s="5"/>
      <c r="BF331" s="48"/>
      <c r="BG331" s="64" t="e">
        <v>#NAME?</v>
      </c>
      <c r="BH331" s="298"/>
      <c r="BI331" s="298"/>
      <c r="BJ331" s="21"/>
      <c r="BK331" s="5"/>
      <c r="BL331" s="5"/>
      <c r="BM331" s="5"/>
      <c r="BN331" s="5"/>
      <c r="BO331" s="5"/>
      <c r="BP331" s="5"/>
      <c r="BQ331" s="5"/>
      <c r="BR331" s="298"/>
      <c r="BS331" s="5"/>
      <c r="BT331" s="5"/>
      <c r="BU331" s="5"/>
      <c r="BV331" s="5"/>
      <c r="BW331" s="5"/>
      <c r="BX331" s="5"/>
      <c r="BY331" s="5"/>
      <c r="BZ331" s="5"/>
      <c r="CA331" s="5"/>
      <c r="CB331" s="5"/>
      <c r="CC331" s="5"/>
      <c r="CD331" s="5"/>
      <c r="CE331" s="5"/>
      <c r="CF331" s="5"/>
      <c r="CG331" s="5"/>
      <c r="CH331" s="5"/>
      <c r="CI331" s="3"/>
    </row>
    <row r="332" spans="1:87" ht="12" customHeight="1">
      <c r="A332" s="217"/>
      <c r="B332" s="218"/>
      <c r="C332" s="13" t="s">
        <v>94</v>
      </c>
      <c r="D332" s="34">
        <v>6.4595097512085253</v>
      </c>
      <c r="E332" s="34">
        <v>4.614684600184793</v>
      </c>
      <c r="F332" s="34">
        <v>4.6422767212064509</v>
      </c>
      <c r="G332" s="34">
        <v>4.5595348194448881</v>
      </c>
      <c r="H332" s="34">
        <v>1.2479641155670684</v>
      </c>
      <c r="I332" s="34">
        <v>2.0416175893207766</v>
      </c>
      <c r="J332" s="34">
        <v>3.5624561482923367</v>
      </c>
      <c r="K332" s="34">
        <v>5.1356361725599653</v>
      </c>
      <c r="L332" s="34">
        <v>3.4936676370294739</v>
      </c>
      <c r="M332" s="34">
        <v>6.1796413460656785</v>
      </c>
      <c r="N332" s="34">
        <v>7.0348283011714141</v>
      </c>
      <c r="O332" s="34">
        <v>4.2496085027516228</v>
      </c>
      <c r="P332" s="34">
        <v>2.8202597590215817</v>
      </c>
      <c r="Q332" s="34">
        <v>3.6069282614399345</v>
      </c>
      <c r="R332" s="21">
        <v>5.0172351999379972</v>
      </c>
      <c r="S332" s="5">
        <v>1.6079066445646939</v>
      </c>
      <c r="T332" s="5">
        <v>1.3918923212492107</v>
      </c>
      <c r="U332" s="5">
        <v>3.2831462643003739</v>
      </c>
      <c r="V332" s="5">
        <v>3.8445939712239197</v>
      </c>
      <c r="W332" s="5">
        <v>2.9696287427434687</v>
      </c>
      <c r="X332" s="5">
        <v>4.649560256549834</v>
      </c>
      <c r="Y332" s="16">
        <v>4.3442101360660956</v>
      </c>
      <c r="Z332" s="34" t="e">
        <v>#NAME?</v>
      </c>
      <c r="AA332" s="21">
        <v>5.0166159619787321</v>
      </c>
      <c r="AB332" s="5">
        <v>1.6066654280334491</v>
      </c>
      <c r="AC332" s="5">
        <v>1.3908161650849182</v>
      </c>
      <c r="AD332" s="5">
        <v>3.2825393617572418</v>
      </c>
      <c r="AE332" s="5">
        <v>3.9408928000871812</v>
      </c>
      <c r="AF332" s="5">
        <v>3.139863505952567</v>
      </c>
      <c r="AG332" s="5">
        <v>3.4480169397347771</v>
      </c>
      <c r="AH332" s="16">
        <v>3.2488372482565753</v>
      </c>
      <c r="AI332" s="34" t="e">
        <v>#NAME?</v>
      </c>
      <c r="AJ332" s="21"/>
      <c r="AK332" s="5"/>
      <c r="AL332" s="5"/>
      <c r="AM332" s="5"/>
      <c r="AN332" s="5"/>
      <c r="AO332" s="5"/>
      <c r="AP332" s="5"/>
      <c r="AQ332" s="48"/>
      <c r="AR332" s="34"/>
      <c r="AS332" s="5"/>
      <c r="AT332" s="5"/>
      <c r="AU332" s="5"/>
      <c r="AV332" s="5"/>
      <c r="AW332" s="5"/>
      <c r="AX332" s="5"/>
      <c r="AY332" s="5"/>
      <c r="AZ332" s="33" t="e">
        <v>#NAME?</v>
      </c>
      <c r="BA332" s="21"/>
      <c r="BB332" s="5"/>
      <c r="BC332" s="5"/>
      <c r="BD332" s="5"/>
      <c r="BE332" s="5"/>
      <c r="BF332" s="48"/>
      <c r="BG332" s="64" t="e">
        <v>#NAME?</v>
      </c>
      <c r="BH332" s="298"/>
      <c r="BI332" s="298"/>
      <c r="BJ332" s="21"/>
      <c r="BK332" s="5"/>
      <c r="BL332" s="5"/>
      <c r="BM332" s="5"/>
      <c r="BN332" s="5"/>
      <c r="BO332" s="5"/>
      <c r="BP332" s="5"/>
      <c r="BQ332" s="5"/>
      <c r="BR332" s="298"/>
      <c r="BS332" s="5"/>
      <c r="BT332" s="5"/>
      <c r="BU332" s="5"/>
      <c r="BV332" s="5"/>
      <c r="BW332" s="5"/>
      <c r="BX332" s="5"/>
      <c r="BY332" s="5"/>
      <c r="BZ332" s="5"/>
      <c r="CA332" s="5"/>
      <c r="CB332" s="5"/>
      <c r="CC332" s="5"/>
      <c r="CD332" s="5"/>
      <c r="CE332" s="5"/>
      <c r="CF332" s="5"/>
      <c r="CG332" s="5"/>
      <c r="CH332" s="5"/>
      <c r="CI332" s="3"/>
    </row>
    <row r="333" spans="1:87" ht="12" customHeight="1">
      <c r="A333" s="217"/>
      <c r="B333" s="218"/>
      <c r="C333" s="13" t="s">
        <v>95</v>
      </c>
      <c r="D333" s="34">
        <v>-4.8161454986017427</v>
      </c>
      <c r="E333" s="34">
        <v>-2.0872569317420098</v>
      </c>
      <c r="F333" s="34">
        <v>-0.40152724796869155</v>
      </c>
      <c r="G333" s="34">
        <v>2.3951047059721287</v>
      </c>
      <c r="H333" s="34">
        <v>5.5919790200844366</v>
      </c>
      <c r="I333" s="34">
        <v>5.1842044345792315</v>
      </c>
      <c r="J333" s="34">
        <v>5.5242608917428049</v>
      </c>
      <c r="K333" s="34">
        <v>8.3586211063631168</v>
      </c>
      <c r="L333" s="34">
        <v>4.1718999508487231</v>
      </c>
      <c r="M333" s="34">
        <v>8.0555764801461862</v>
      </c>
      <c r="N333" s="34">
        <v>6.8637507023710409</v>
      </c>
      <c r="O333" s="34">
        <v>8.25985808263896</v>
      </c>
      <c r="P333" s="34">
        <v>-5.910356184970178</v>
      </c>
      <c r="Q333" s="34">
        <v>-2.8116038089701423</v>
      </c>
      <c r="R333" s="21">
        <v>2.029781533485564</v>
      </c>
      <c r="S333" s="5">
        <v>1.2381986762124209</v>
      </c>
      <c r="T333" s="5">
        <v>3.5315938922021006</v>
      </c>
      <c r="U333" s="5">
        <v>3.0763013195801436</v>
      </c>
      <c r="V333" s="5">
        <v>3.9738208631461935</v>
      </c>
      <c r="W333" s="5">
        <v>4.8207609818587294</v>
      </c>
      <c r="X333" s="5">
        <v>6.9470789379922238</v>
      </c>
      <c r="Y333" s="16">
        <v>4.5165234451061576</v>
      </c>
      <c r="Z333" s="34" t="e">
        <v>#NAME?</v>
      </c>
      <c r="AA333" s="21">
        <v>1.0562838804370589</v>
      </c>
      <c r="AB333" s="5">
        <v>0.64099522464766689</v>
      </c>
      <c r="AC333" s="5">
        <v>3.5315934124119375</v>
      </c>
      <c r="AD333" s="5">
        <v>3.0763073140924746</v>
      </c>
      <c r="AE333" s="5">
        <v>3.6629510045852243</v>
      </c>
      <c r="AF333" s="5">
        <v>5.2401223294537891</v>
      </c>
      <c r="AG333" s="5">
        <v>3.9040162999546046</v>
      </c>
      <c r="AH333" s="16">
        <v>3.6387444997032725</v>
      </c>
      <c r="AI333" s="34" t="e">
        <v>#NAME?</v>
      </c>
      <c r="AJ333" s="21"/>
      <c r="AK333" s="5"/>
      <c r="AL333" s="5"/>
      <c r="AM333" s="5"/>
      <c r="AN333" s="5"/>
      <c r="AO333" s="5"/>
      <c r="AP333" s="5"/>
      <c r="AQ333" s="48"/>
      <c r="AR333" s="34"/>
      <c r="AS333" s="5"/>
      <c r="AT333" s="5"/>
      <c r="AU333" s="5"/>
      <c r="AV333" s="5"/>
      <c r="AW333" s="5"/>
      <c r="AX333" s="5"/>
      <c r="AY333" s="5"/>
      <c r="AZ333" s="33" t="e">
        <v>#NAME?</v>
      </c>
      <c r="BA333" s="21"/>
      <c r="BB333" s="5"/>
      <c r="BC333" s="5"/>
      <c r="BD333" s="5"/>
      <c r="BE333" s="5"/>
      <c r="BF333" s="48"/>
      <c r="BG333" s="64" t="e">
        <v>#NAME?</v>
      </c>
      <c r="BH333" s="298"/>
      <c r="BI333" s="298"/>
      <c r="BJ333" s="21"/>
      <c r="BK333" s="5"/>
      <c r="BL333" s="5"/>
      <c r="BM333" s="5"/>
      <c r="BN333" s="5"/>
      <c r="BO333" s="5"/>
      <c r="BP333" s="5"/>
      <c r="BQ333" s="5"/>
      <c r="BR333" s="298"/>
      <c r="BS333" s="5"/>
      <c r="BT333" s="5"/>
      <c r="BU333" s="5"/>
      <c r="BV333" s="5"/>
      <c r="BW333" s="5"/>
      <c r="BX333" s="5"/>
      <c r="BY333" s="5"/>
      <c r="BZ333" s="5"/>
      <c r="CA333" s="5"/>
      <c r="CB333" s="5"/>
      <c r="CC333" s="5"/>
      <c r="CD333" s="5"/>
      <c r="CE333" s="5"/>
      <c r="CF333" s="5"/>
      <c r="CG333" s="5"/>
      <c r="CH333" s="5"/>
      <c r="CI333" s="3"/>
    </row>
    <row r="334" spans="1:87" ht="12" customHeight="1">
      <c r="A334" s="217"/>
      <c r="B334" s="218"/>
      <c r="C334" s="13" t="s">
        <v>96</v>
      </c>
      <c r="D334" s="34">
        <v>2.9004828591770782</v>
      </c>
      <c r="E334" s="34">
        <v>4.2267916931840954</v>
      </c>
      <c r="F334" s="34">
        <v>4.5301527518781803</v>
      </c>
      <c r="G334" s="34">
        <v>4.7352871332410951</v>
      </c>
      <c r="H334" s="34">
        <v>1.563410279207389</v>
      </c>
      <c r="I334" s="34">
        <v>2.073577212664901</v>
      </c>
      <c r="J334" s="34">
        <v>2.3857402355971669</v>
      </c>
      <c r="K334" s="34">
        <v>4.3205298100569056</v>
      </c>
      <c r="L334" s="34">
        <v>2.8183296177563877</v>
      </c>
      <c r="M334" s="34">
        <v>4.6881271524872092</v>
      </c>
      <c r="N334" s="34">
        <v>3.404948895235238</v>
      </c>
      <c r="O334" s="34">
        <v>-0.55704762769992477</v>
      </c>
      <c r="P334" s="34">
        <v>-5.1846590300793753</v>
      </c>
      <c r="Q334" s="34">
        <v>5.9889265471398723</v>
      </c>
      <c r="R334" s="21">
        <v>2.6644079506953577</v>
      </c>
      <c r="S334" s="5">
        <v>-0.28632061544403564</v>
      </c>
      <c r="T334" s="5">
        <v>1.2412049173094131</v>
      </c>
      <c r="U334" s="5">
        <v>2.6043265646243707</v>
      </c>
      <c r="V334" s="5">
        <v>4.5219693468370403</v>
      </c>
      <c r="W334" s="5">
        <v>3.2349419223578257</v>
      </c>
      <c r="X334" s="5">
        <v>2.4038623421638983</v>
      </c>
      <c r="Y334" s="16">
        <v>2.6081866650935259</v>
      </c>
      <c r="Z334" s="34" t="e">
        <v>#NAME?</v>
      </c>
      <c r="AA334" s="21">
        <v>2.6644079506953577</v>
      </c>
      <c r="AB334" s="5">
        <v>-0.28632061544403564</v>
      </c>
      <c r="AC334" s="5">
        <v>1.2412049173094131</v>
      </c>
      <c r="AD334" s="5">
        <v>2.6043265646243707</v>
      </c>
      <c r="AE334" s="5">
        <v>4.1238843012740611</v>
      </c>
      <c r="AF334" s="5">
        <v>3.3638705909941891</v>
      </c>
      <c r="AG334" s="5">
        <v>2.3548878257239059</v>
      </c>
      <c r="AH334" s="16">
        <v>2.1490176335124289</v>
      </c>
      <c r="AI334" s="34" t="e">
        <v>#NAME?</v>
      </c>
      <c r="AJ334" s="21"/>
      <c r="AK334" s="5"/>
      <c r="AL334" s="5"/>
      <c r="AM334" s="5"/>
      <c r="AN334" s="5"/>
      <c r="AO334" s="5"/>
      <c r="AP334" s="5"/>
      <c r="AQ334" s="48"/>
      <c r="AR334" s="34"/>
      <c r="AS334" s="5"/>
      <c r="AT334" s="5"/>
      <c r="AU334" s="5"/>
      <c r="AV334" s="5"/>
      <c r="AW334" s="5"/>
      <c r="AX334" s="5"/>
      <c r="AY334" s="5"/>
      <c r="AZ334" s="33" t="e">
        <v>#NAME?</v>
      </c>
      <c r="BA334" s="21"/>
      <c r="BB334" s="5"/>
      <c r="BC334" s="5"/>
      <c r="BD334" s="5"/>
      <c r="BE334" s="5"/>
      <c r="BF334" s="48"/>
      <c r="BG334" s="64" t="e">
        <v>#NAME?</v>
      </c>
      <c r="BH334" s="298"/>
      <c r="BI334" s="298"/>
      <c r="BJ334" s="21"/>
      <c r="BK334" s="5"/>
      <c r="BL334" s="5"/>
      <c r="BM334" s="5"/>
      <c r="BN334" s="5"/>
      <c r="BO334" s="5"/>
      <c r="BP334" s="5"/>
      <c r="BQ334" s="5"/>
      <c r="BR334" s="298"/>
      <c r="BS334" s="5"/>
      <c r="BT334" s="5"/>
      <c r="BU334" s="5"/>
      <c r="BV334" s="5"/>
      <c r="BW334" s="5"/>
      <c r="BX334" s="5"/>
      <c r="BY334" s="5"/>
      <c r="BZ334" s="5"/>
      <c r="CA334" s="5"/>
      <c r="CB334" s="5"/>
      <c r="CC334" s="5"/>
      <c r="CD334" s="5"/>
      <c r="CE334" s="5"/>
      <c r="CF334" s="5"/>
      <c r="CG334" s="5"/>
      <c r="CH334" s="5"/>
      <c r="CI334" s="3"/>
    </row>
    <row r="335" spans="1:87" ht="12" customHeight="1">
      <c r="A335" s="217"/>
      <c r="B335" s="218"/>
      <c r="C335" s="14" t="s">
        <v>97</v>
      </c>
      <c r="D335" s="35">
        <v>4.03824790522187</v>
      </c>
      <c r="E335" s="35">
        <v>3.1378054487375184</v>
      </c>
      <c r="F335" s="35">
        <v>3.2167318982387449</v>
      </c>
      <c r="G335" s="35">
        <v>3.6641705751713216</v>
      </c>
      <c r="H335" s="35">
        <v>2.5440753288779927</v>
      </c>
      <c r="I335" s="35">
        <v>2.4578721886324706</v>
      </c>
      <c r="J335" s="35">
        <v>3.3259467082020988</v>
      </c>
      <c r="K335" s="35">
        <v>2.3644219207489048</v>
      </c>
      <c r="L335" s="35">
        <v>3.0960921401480546</v>
      </c>
      <c r="M335" s="35">
        <v>2.4560215463524715</v>
      </c>
      <c r="N335" s="35">
        <v>2.3566857371192684</v>
      </c>
      <c r="O335" s="35">
        <v>-0.47251576280176177</v>
      </c>
      <c r="P335" s="35">
        <v>-4.1877845439956989</v>
      </c>
      <c r="Q335" s="35">
        <v>1.6945694090506169</v>
      </c>
      <c r="R335" s="22">
        <v>1.4526447312037671</v>
      </c>
      <c r="S335" s="9">
        <v>1.4813201923850716</v>
      </c>
      <c r="T335" s="9">
        <v>2.0523555703105378</v>
      </c>
      <c r="U335" s="9">
        <v>3.0543033447332668</v>
      </c>
      <c r="V335" s="9">
        <v>2.3458877984021242</v>
      </c>
      <c r="W335" s="9">
        <v>1.9358195732994909</v>
      </c>
      <c r="X335" s="9">
        <v>1.7871601271940207</v>
      </c>
      <c r="Y335" s="17">
        <v>1.5410911773287017</v>
      </c>
      <c r="Z335" s="35" t="e">
        <v>#NAME?</v>
      </c>
      <c r="AA335" s="22">
        <v>1.5091205445807443</v>
      </c>
      <c r="AB335" s="9">
        <v>1.3130188595317893</v>
      </c>
      <c r="AC335" s="9">
        <v>1.9111053120750565</v>
      </c>
      <c r="AD335" s="9">
        <v>3.0704500883478092</v>
      </c>
      <c r="AE335" s="9">
        <v>2.2214909156416107</v>
      </c>
      <c r="AF335" s="9">
        <v>1.8675177914371899</v>
      </c>
      <c r="AG335" s="9">
        <v>1.041499415421554</v>
      </c>
      <c r="AH335" s="17">
        <v>1.1595115984731619</v>
      </c>
      <c r="AI335" s="35" t="e">
        <v>#NAME?</v>
      </c>
      <c r="AJ335" s="22"/>
      <c r="AK335" s="9"/>
      <c r="AL335" s="9"/>
      <c r="AM335" s="9"/>
      <c r="AN335" s="9"/>
      <c r="AO335" s="9"/>
      <c r="AP335" s="9"/>
      <c r="AQ335" s="49"/>
      <c r="AR335" s="35"/>
      <c r="AS335" s="9"/>
      <c r="AT335" s="9"/>
      <c r="AU335" s="9"/>
      <c r="AV335" s="9"/>
      <c r="AW335" s="9"/>
      <c r="AX335" s="9"/>
      <c r="AY335" s="9"/>
      <c r="AZ335" s="33" t="e">
        <v>#NAME?</v>
      </c>
      <c r="BA335" s="22"/>
      <c r="BB335" s="9"/>
      <c r="BC335" s="9"/>
      <c r="BD335" s="9"/>
      <c r="BE335" s="9"/>
      <c r="BF335" s="49"/>
      <c r="BG335" s="64" t="e">
        <v>#NAME?</v>
      </c>
      <c r="BH335" s="298"/>
      <c r="BI335" s="298"/>
      <c r="BJ335" s="21"/>
      <c r="BK335" s="5"/>
      <c r="BL335" s="5"/>
      <c r="BM335" s="5"/>
      <c r="BN335" s="5"/>
      <c r="BO335" s="5"/>
      <c r="BP335" s="5"/>
      <c r="BQ335" s="5"/>
      <c r="BR335" s="298"/>
      <c r="BS335" s="5"/>
      <c r="BT335" s="5"/>
      <c r="BU335" s="5"/>
      <c r="BV335" s="5"/>
      <c r="BW335" s="5"/>
      <c r="BX335" s="5"/>
      <c r="BY335" s="5"/>
      <c r="BZ335" s="5"/>
      <c r="CA335" s="5"/>
      <c r="CB335" s="5"/>
      <c r="CC335" s="5"/>
      <c r="CD335" s="5"/>
      <c r="CE335" s="5"/>
      <c r="CF335" s="5"/>
      <c r="CG335" s="5"/>
      <c r="CH335" s="5"/>
      <c r="CI335" s="3"/>
    </row>
    <row r="336" spans="1:87" ht="12" customHeight="1">
      <c r="A336" s="217"/>
      <c r="B336" s="218"/>
      <c r="C336" s="11" t="s">
        <v>98</v>
      </c>
      <c r="D336" s="36">
        <v>2.8942443016414021</v>
      </c>
      <c r="E336" s="36">
        <v>2.9720057833988678</v>
      </c>
      <c r="F336" s="36">
        <v>3.017083194878234</v>
      </c>
      <c r="G336" s="36">
        <v>3.8652161158842846</v>
      </c>
      <c r="H336" s="36">
        <v>2.2037787227943806</v>
      </c>
      <c r="I336" s="36">
        <v>1.3538213601562266</v>
      </c>
      <c r="J336" s="36">
        <v>1.313946691201906</v>
      </c>
      <c r="K336" s="36">
        <v>2.5689236052876652</v>
      </c>
      <c r="L336" s="36">
        <v>2.1085521139568408</v>
      </c>
      <c r="M336" s="36">
        <v>3.347795767148587</v>
      </c>
      <c r="N336" s="36">
        <v>3.0791778565788741</v>
      </c>
      <c r="O336" s="36">
        <v>0.48383860336975726</v>
      </c>
      <c r="P336" s="36">
        <v>-4.3483417950954228</v>
      </c>
      <c r="Q336" s="36">
        <v>2.1008426770888322</v>
      </c>
      <c r="R336" s="23">
        <v>1.7060785054142658</v>
      </c>
      <c r="S336" s="10">
        <v>-0.42490843164663117</v>
      </c>
      <c r="T336" s="10">
        <v>0.25788650222833276</v>
      </c>
      <c r="U336" s="10">
        <v>1.7445385472738106</v>
      </c>
      <c r="V336" s="10">
        <v>2.3153309803479516</v>
      </c>
      <c r="W336" s="10">
        <v>1.9618287016874625</v>
      </c>
      <c r="X336" s="10">
        <v>2.4394040506811931</v>
      </c>
      <c r="Y336" s="18">
        <v>2.3382134671357191</v>
      </c>
      <c r="Z336" s="36" t="e">
        <v>#NAME?</v>
      </c>
      <c r="AA336" s="23">
        <v>1.6607766214088659</v>
      </c>
      <c r="AB336" s="10">
        <v>-0.47658481220945736</v>
      </c>
      <c r="AC336" s="10">
        <v>0.20061020608663771</v>
      </c>
      <c r="AD336" s="10">
        <v>1.6032078935683591</v>
      </c>
      <c r="AE336" s="10">
        <v>2.2214197423827686</v>
      </c>
      <c r="AF336" s="10">
        <v>1.8373289266311321</v>
      </c>
      <c r="AG336" s="10">
        <v>1.6169137937056766</v>
      </c>
      <c r="AH336" s="18">
        <v>1.7546260539962555</v>
      </c>
      <c r="AI336" s="36" t="e">
        <v>#NAME?</v>
      </c>
      <c r="AJ336" s="23"/>
      <c r="AK336" s="10"/>
      <c r="AL336" s="10"/>
      <c r="AM336" s="10"/>
      <c r="AN336" s="10"/>
      <c r="AO336" s="10"/>
      <c r="AP336" s="10"/>
      <c r="AQ336" s="50"/>
      <c r="AR336" s="36"/>
      <c r="AS336" s="10"/>
      <c r="AT336" s="10"/>
      <c r="AU336" s="10"/>
      <c r="AV336" s="10"/>
      <c r="AW336" s="10"/>
      <c r="AX336" s="10"/>
      <c r="AY336" s="10"/>
      <c r="AZ336" s="221"/>
      <c r="BA336" s="10" t="s">
        <v>86</v>
      </c>
      <c r="BB336" s="10" t="s">
        <v>86</v>
      </c>
      <c r="BC336" s="10" t="s">
        <v>86</v>
      </c>
      <c r="BD336" s="10" t="s">
        <v>86</v>
      </c>
      <c r="BE336" s="10" t="s">
        <v>86</v>
      </c>
      <c r="BF336" s="50" t="s">
        <v>86</v>
      </c>
      <c r="BG336" s="64" t="e">
        <v>#NAME?</v>
      </c>
      <c r="BH336" s="298"/>
      <c r="BI336" s="298"/>
      <c r="BJ336" s="21"/>
      <c r="BK336" s="5"/>
      <c r="BL336" s="5"/>
      <c r="BM336" s="5"/>
      <c r="BN336" s="5"/>
      <c r="BO336" s="5"/>
      <c r="BP336" s="5"/>
      <c r="BQ336" s="5"/>
      <c r="BR336" s="298"/>
      <c r="BS336" s="5"/>
      <c r="BT336" s="5"/>
      <c r="BU336" s="5"/>
      <c r="BV336" s="5"/>
      <c r="BW336" s="5"/>
      <c r="BX336" s="5"/>
      <c r="BY336" s="5"/>
      <c r="BZ336" s="5"/>
      <c r="CA336" s="5"/>
      <c r="CB336" s="5"/>
      <c r="CC336" s="5"/>
      <c r="CD336" s="5"/>
      <c r="CE336" s="5"/>
      <c r="CF336" s="5"/>
      <c r="CG336" s="5"/>
      <c r="CH336" s="5"/>
      <c r="CI336" s="3"/>
    </row>
    <row r="337" spans="1:87" ht="12" customHeight="1">
      <c r="A337" s="217"/>
      <c r="B337" s="218"/>
      <c r="C337" s="29" t="s">
        <v>68</v>
      </c>
      <c r="D337" s="34">
        <v>1.0760451652585656</v>
      </c>
      <c r="E337" s="34">
        <v>-1.1284097889899591</v>
      </c>
      <c r="F337" s="34">
        <v>-0.25195433215715601</v>
      </c>
      <c r="G337" s="34">
        <v>2.7796329752569626</v>
      </c>
      <c r="H337" s="34">
        <v>0.40633580781934686</v>
      </c>
      <c r="I337" s="34">
        <v>0.11799271008043899</v>
      </c>
      <c r="J337" s="34">
        <v>1.5282202916847121</v>
      </c>
      <c r="K337" s="34">
        <v>2.2046878926872404</v>
      </c>
      <c r="L337" s="34">
        <v>1.662670361086338</v>
      </c>
      <c r="M337" s="34">
        <v>1.4200065768736669</v>
      </c>
      <c r="N337" s="34">
        <v>1.6541838454262825</v>
      </c>
      <c r="O337" s="34">
        <v>-1.093540523689629</v>
      </c>
      <c r="P337" s="34">
        <v>-5.416412771650192</v>
      </c>
      <c r="Q337" s="34">
        <v>4.1917391594103792</v>
      </c>
      <c r="R337" s="21">
        <v>-0.11542130480046708</v>
      </c>
      <c r="S337" s="5">
        <v>1.4950896489436927</v>
      </c>
      <c r="T337" s="5">
        <v>2.0002677583131012</v>
      </c>
      <c r="U337" s="5">
        <v>0.37471944684224212</v>
      </c>
      <c r="V337" s="5">
        <v>1.3538230610564472</v>
      </c>
      <c r="W337" s="5">
        <v>0.93815529393983521</v>
      </c>
      <c r="X337" s="5">
        <v>1.7125625767016928</v>
      </c>
      <c r="Y337" s="16">
        <v>1.3144729475749406</v>
      </c>
      <c r="Z337" s="38" t="e">
        <v>#NAME?</v>
      </c>
      <c r="AA337" s="21">
        <v>-0.45428235741135081</v>
      </c>
      <c r="AB337" s="5">
        <v>1.7422005299554177</v>
      </c>
      <c r="AC337" s="5">
        <v>1.3567165173264062</v>
      </c>
      <c r="AD337" s="5">
        <v>-2.7780919408393334E-2</v>
      </c>
      <c r="AE337" s="5">
        <v>0.53934985069443719</v>
      </c>
      <c r="AF337" s="5">
        <v>0.74555163000276092</v>
      </c>
      <c r="AG337" s="5">
        <v>0.78934004204895825</v>
      </c>
      <c r="AH337" s="16">
        <v>0.40173821856357428</v>
      </c>
      <c r="AI337" s="219" t="s">
        <v>86</v>
      </c>
      <c r="AJ337" s="21" t="s">
        <v>86</v>
      </c>
      <c r="AK337" s="5" t="s">
        <v>86</v>
      </c>
      <c r="AL337" s="5" t="s">
        <v>86</v>
      </c>
      <c r="AM337" s="5" t="s">
        <v>86</v>
      </c>
      <c r="AN337" s="5" t="s">
        <v>86</v>
      </c>
      <c r="AO337" s="5" t="s">
        <v>86</v>
      </c>
      <c r="AP337" s="5" t="s">
        <v>86</v>
      </c>
      <c r="AQ337" s="5" t="s">
        <v>86</v>
      </c>
      <c r="AR337" s="219" t="s">
        <v>86</v>
      </c>
      <c r="AS337" s="21" t="s">
        <v>86</v>
      </c>
      <c r="AT337" s="5" t="s">
        <v>86</v>
      </c>
      <c r="AU337" s="5" t="s">
        <v>86</v>
      </c>
      <c r="AV337" s="5" t="s">
        <v>86</v>
      </c>
      <c r="AW337" s="5" t="s">
        <v>86</v>
      </c>
      <c r="AX337" s="5" t="s">
        <v>86</v>
      </c>
      <c r="AY337" s="16" t="s">
        <v>86</v>
      </c>
      <c r="AZ337" s="220" t="s">
        <v>86</v>
      </c>
      <c r="BA337" s="21" t="s">
        <v>86</v>
      </c>
      <c r="BB337" s="5" t="s">
        <v>86</v>
      </c>
      <c r="BC337" s="5" t="s">
        <v>86</v>
      </c>
      <c r="BD337" s="5" t="s">
        <v>86</v>
      </c>
      <c r="BE337" s="5" t="s">
        <v>86</v>
      </c>
      <c r="BF337" s="48" t="s">
        <v>86</v>
      </c>
      <c r="BG337" s="64" t="e">
        <v>#NAME?</v>
      </c>
      <c r="BH337" s="298"/>
      <c r="BI337" s="298"/>
      <c r="BJ337" s="21"/>
      <c r="BK337" s="5"/>
      <c r="BL337" s="5"/>
      <c r="BM337" s="5"/>
      <c r="BN337" s="5"/>
      <c r="BO337" s="5"/>
      <c r="BP337" s="5"/>
      <c r="BQ337" s="5"/>
      <c r="BR337" s="298"/>
      <c r="BS337" s="5"/>
      <c r="BT337" s="5"/>
      <c r="BU337" s="5"/>
      <c r="BV337" s="5"/>
      <c r="BW337" s="5"/>
      <c r="BX337" s="5"/>
      <c r="BY337" s="5"/>
      <c r="BZ337" s="5"/>
      <c r="CA337" s="5"/>
      <c r="CB337" s="5"/>
      <c r="CC337" s="5"/>
      <c r="CD337" s="5"/>
      <c r="CE337" s="5"/>
      <c r="CF337" s="5"/>
      <c r="CG337" s="5"/>
      <c r="CH337" s="5"/>
      <c r="CI337" s="3"/>
    </row>
    <row r="338" spans="1:87" ht="12" customHeight="1" thickBot="1">
      <c r="A338" s="217"/>
      <c r="B338" s="218"/>
      <c r="C338" s="24" t="s">
        <v>69</v>
      </c>
      <c r="D338" s="39">
        <v>4.487262598533559</v>
      </c>
      <c r="E338" s="39">
        <v>4.4495184876446547</v>
      </c>
      <c r="F338" s="39">
        <v>4.6851033552672838</v>
      </c>
      <c r="G338" s="39">
        <v>4.0925227567525146</v>
      </c>
      <c r="H338" s="39">
        <v>0.97534596122277328</v>
      </c>
      <c r="I338" s="39">
        <v>1.7867549335610633</v>
      </c>
      <c r="J338" s="39">
        <v>2.8066134032117995</v>
      </c>
      <c r="K338" s="39">
        <v>3.7856668925494441</v>
      </c>
      <c r="L338" s="39">
        <v>3.3448292532405111</v>
      </c>
      <c r="M338" s="39">
        <v>2.6668150092940879</v>
      </c>
      <c r="N338" s="39">
        <v>1.7784562979053398</v>
      </c>
      <c r="O338" s="39">
        <v>-0.29111817568688858</v>
      </c>
      <c r="P338" s="39">
        <v>-2.7760522567627621</v>
      </c>
      <c r="Q338" s="39">
        <v>2.532127793110428</v>
      </c>
      <c r="R338" s="25">
        <v>1.6017548314666952</v>
      </c>
      <c r="S338" s="26">
        <v>2.2236117603332106</v>
      </c>
      <c r="T338" s="26">
        <v>1.6776740292364423</v>
      </c>
      <c r="U338" s="26">
        <v>2.5691454490688992</v>
      </c>
      <c r="V338" s="26">
        <v>2.861368925258434</v>
      </c>
      <c r="W338" s="26">
        <v>1.4855946994122071</v>
      </c>
      <c r="X338" s="26">
        <v>2.2732433252488082</v>
      </c>
      <c r="Y338" s="27">
        <v>2.8730460614729392</v>
      </c>
      <c r="Z338" s="39" t="e">
        <v>#NAME?</v>
      </c>
      <c r="AA338" s="25">
        <v>1.6017548314666952</v>
      </c>
      <c r="AB338" s="26">
        <v>2.2236117603332106</v>
      </c>
      <c r="AC338" s="26">
        <v>1.6776740292364423</v>
      </c>
      <c r="AD338" s="26">
        <v>2.3705808799892703</v>
      </c>
      <c r="AE338" s="26">
        <v>2.5959940388962544</v>
      </c>
      <c r="AF338" s="26">
        <v>1.5682232797704865</v>
      </c>
      <c r="AG338" s="26">
        <v>2.0576237876899217</v>
      </c>
      <c r="AH338" s="27">
        <v>1.8757761339729617</v>
      </c>
      <c r="AI338" s="39" t="s">
        <v>86</v>
      </c>
      <c r="AJ338" s="25" t="s">
        <v>86</v>
      </c>
      <c r="AK338" s="26" t="s">
        <v>86</v>
      </c>
      <c r="AL338" s="26" t="s">
        <v>86</v>
      </c>
      <c r="AM338" s="26" t="s">
        <v>86</v>
      </c>
      <c r="AN338" s="26" t="s">
        <v>86</v>
      </c>
      <c r="AO338" s="26" t="s">
        <v>86</v>
      </c>
      <c r="AP338" s="26" t="s">
        <v>86</v>
      </c>
      <c r="AQ338" s="26" t="s">
        <v>86</v>
      </c>
      <c r="AR338" s="39" t="s">
        <v>86</v>
      </c>
      <c r="AS338" s="25" t="s">
        <v>86</v>
      </c>
      <c r="AT338" s="26" t="s">
        <v>86</v>
      </c>
      <c r="AU338" s="26" t="s">
        <v>86</v>
      </c>
      <c r="AV338" s="26" t="s">
        <v>86</v>
      </c>
      <c r="AW338" s="26" t="s">
        <v>86</v>
      </c>
      <c r="AX338" s="26" t="s">
        <v>86</v>
      </c>
      <c r="AY338" s="27" t="s">
        <v>86</v>
      </c>
      <c r="AZ338" s="207" t="s">
        <v>86</v>
      </c>
      <c r="BA338" s="25" t="s">
        <v>86</v>
      </c>
      <c r="BB338" s="26" t="s">
        <v>86</v>
      </c>
      <c r="BC338" s="26" t="s">
        <v>86</v>
      </c>
      <c r="BD338" s="26" t="s">
        <v>86</v>
      </c>
      <c r="BE338" s="26" t="s">
        <v>86</v>
      </c>
      <c r="BF338" s="51" t="s">
        <v>86</v>
      </c>
      <c r="BG338" s="64" t="e">
        <v>#NAME?</v>
      </c>
      <c r="BH338" s="298"/>
      <c r="BI338" s="298"/>
      <c r="BJ338" s="21"/>
      <c r="BK338" s="5"/>
      <c r="BL338" s="5"/>
      <c r="BM338" s="5"/>
      <c r="BN338" s="5"/>
      <c r="BO338" s="5"/>
      <c r="BP338" s="5"/>
      <c r="BQ338" s="5"/>
      <c r="BR338" s="298"/>
      <c r="BS338" s="5"/>
      <c r="BT338" s="5"/>
      <c r="BU338" s="5"/>
      <c r="BV338" s="5"/>
      <c r="BW338" s="5"/>
      <c r="BX338" s="5"/>
      <c r="BY338" s="5"/>
      <c r="BZ338" s="5"/>
      <c r="CA338" s="5"/>
      <c r="CB338" s="5"/>
      <c r="CC338" s="5"/>
      <c r="CD338" s="5"/>
      <c r="CE338" s="5"/>
      <c r="CF338" s="5"/>
      <c r="CG338" s="5"/>
      <c r="CH338" s="5"/>
      <c r="CI338" s="3"/>
    </row>
    <row r="339" spans="1:87" ht="32.25" customHeight="1" thickTop="1">
      <c r="C339" s="672" t="str">
        <f>C302</f>
        <v>Sources: European Commission's Winter 2017 and Autumn 2016 economic forecast, ECB March 2017 MPE, ECB December 2016 BMPE, Spring 2016 update of stability and convergence programmes, OECD Economic Outlook November 2016, IMF World Economic Outlook October 2016, October 2016 EDP Notifications and ECB calculations.</v>
      </c>
      <c r="D339" s="672"/>
      <c r="E339" s="672"/>
      <c r="F339" s="672"/>
      <c r="G339" s="672"/>
      <c r="H339" s="672"/>
      <c r="I339" s="672"/>
      <c r="J339" s="672"/>
      <c r="K339" s="672"/>
      <c r="L339" s="672"/>
      <c r="M339" s="672"/>
      <c r="N339" s="672"/>
      <c r="O339" s="672"/>
      <c r="P339" s="672"/>
      <c r="Q339" s="672"/>
      <c r="R339" s="672"/>
      <c r="S339" s="672"/>
      <c r="T339" s="672"/>
      <c r="U339" s="672"/>
      <c r="V339" s="672"/>
      <c r="W339" s="672"/>
      <c r="X339" s="672"/>
      <c r="Y339" s="672"/>
      <c r="Z339" s="672"/>
      <c r="AA339" s="672"/>
      <c r="AB339" s="672"/>
      <c r="AC339" s="672"/>
      <c r="AD339" s="672"/>
      <c r="AE339" s="672"/>
      <c r="AF339" s="672"/>
      <c r="AG339" s="672"/>
      <c r="AH339" s="672"/>
      <c r="AI339" s="672"/>
      <c r="AJ339" s="672"/>
      <c r="AK339" s="672"/>
      <c r="AL339" s="672"/>
      <c r="AM339" s="672"/>
      <c r="AN339" s="672"/>
      <c r="AO339" s="672"/>
      <c r="AP339" s="672"/>
      <c r="AQ339" s="672"/>
      <c r="AR339" s="672"/>
      <c r="AS339" s="672"/>
      <c r="AT339" s="672"/>
      <c r="AU339" s="672"/>
      <c r="AV339" s="672"/>
      <c r="AW339" s="672"/>
      <c r="AX339" s="672"/>
      <c r="AY339" s="672"/>
      <c r="AZ339" s="672"/>
      <c r="BA339" s="672"/>
      <c r="BB339" s="672"/>
      <c r="BC339" s="672"/>
      <c r="BD339" s="672"/>
      <c r="BE339" s="672"/>
      <c r="BF339" s="672"/>
      <c r="BG339" s="672"/>
      <c r="BH339" s="673"/>
      <c r="BI339" s="673"/>
      <c r="BJ339" s="673"/>
      <c r="BK339" s="673"/>
      <c r="BL339" s="673"/>
      <c r="BM339" s="673"/>
      <c r="BN339" s="673"/>
      <c r="BO339" s="673"/>
      <c r="BP339" s="673"/>
      <c r="BQ339" s="673"/>
      <c r="BR339" s="673"/>
      <c r="BS339" s="673"/>
      <c r="BT339" s="673"/>
      <c r="BU339" s="673"/>
      <c r="BV339" s="673"/>
      <c r="BW339" s="673"/>
      <c r="BX339" s="223"/>
      <c r="BY339" s="223"/>
      <c r="BZ339" s="223"/>
      <c r="CA339" s="223"/>
      <c r="CB339" s="65"/>
      <c r="CC339" s="65"/>
      <c r="CD339" s="65"/>
      <c r="CE339" s="65"/>
      <c r="CF339" s="65"/>
      <c r="CG339" s="65"/>
      <c r="CH339" s="65"/>
      <c r="CI339" s="2"/>
    </row>
    <row r="340" spans="1:87" s="3" customFormat="1" ht="12" customHeight="1">
      <c r="A340" s="197"/>
      <c r="B340" s="197"/>
      <c r="BR340" s="42"/>
    </row>
    <row r="341" spans="1:87" ht="23.25" customHeight="1" thickBot="1">
      <c r="C341" s="4" t="s">
        <v>7</v>
      </c>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41"/>
      <c r="BS341" s="2"/>
      <c r="BT341" s="2"/>
      <c r="BU341" s="2"/>
      <c r="BV341" s="2"/>
      <c r="BW341" s="2"/>
      <c r="BX341" s="2"/>
      <c r="BY341" s="2"/>
      <c r="BZ341" s="2"/>
      <c r="CA341" s="2"/>
      <c r="CB341" s="3"/>
      <c r="CC341" s="3"/>
      <c r="CD341" s="3"/>
      <c r="CE341" s="3"/>
      <c r="CF341" s="3"/>
      <c r="CG341" s="3"/>
      <c r="CH341" s="3"/>
      <c r="CI341" s="2"/>
    </row>
    <row r="342" spans="1:87" ht="31.5" customHeight="1" thickTop="1">
      <c r="A342" s="197"/>
      <c r="B342" s="197"/>
      <c r="C342" s="56"/>
      <c r="D342" s="666" t="str">
        <f>D305</f>
        <v>European Commission's 
Spring 2018 economic forecast</v>
      </c>
      <c r="E342" s="667"/>
      <c r="F342" s="667"/>
      <c r="G342" s="667"/>
      <c r="H342" s="667"/>
      <c r="I342" s="667"/>
      <c r="J342" s="667"/>
      <c r="K342" s="667"/>
      <c r="L342" s="667"/>
      <c r="M342" s="667"/>
      <c r="N342" s="667"/>
      <c r="O342" s="667"/>
      <c r="P342" s="667"/>
      <c r="Q342" s="667"/>
      <c r="R342" s="667"/>
      <c r="S342" s="667"/>
      <c r="T342" s="667"/>
      <c r="U342" s="667"/>
      <c r="V342" s="667"/>
      <c r="W342" s="667"/>
      <c r="X342" s="667"/>
      <c r="Y342" s="668"/>
      <c r="Z342" s="30"/>
      <c r="AA342" s="674" t="str">
        <f>AA305</f>
        <v>European Commission's 
Autumn 2016 economic forecast</v>
      </c>
      <c r="AB342" s="675"/>
      <c r="AC342" s="675"/>
      <c r="AD342" s="675"/>
      <c r="AE342" s="675"/>
      <c r="AF342" s="675"/>
      <c r="AG342" s="675"/>
      <c r="AH342" s="676"/>
      <c r="AI342" s="30"/>
      <c r="AJ342" s="666" t="str">
        <f>AJ305</f>
        <v>ESCB June 2017 BMPE</v>
      </c>
      <c r="AK342" s="667"/>
      <c r="AL342" s="667"/>
      <c r="AM342" s="667"/>
      <c r="AN342" s="667"/>
      <c r="AO342" s="667"/>
      <c r="AP342" s="667"/>
      <c r="AQ342" s="668"/>
      <c r="AR342" s="30"/>
      <c r="AS342" s="674" t="str">
        <f>AS305</f>
        <v>ESCB December 2017 BMPE</v>
      </c>
      <c r="AT342" s="675"/>
      <c r="AU342" s="675"/>
      <c r="AV342" s="675"/>
      <c r="AW342" s="675"/>
      <c r="AX342" s="675"/>
      <c r="AY342" s="677"/>
      <c r="AZ342" s="31"/>
      <c r="BA342" s="669" t="str">
        <f>BA305</f>
        <v>2017 Stability program
 (Spring 2017)</v>
      </c>
      <c r="BB342" s="670"/>
      <c r="BC342" s="670"/>
      <c r="BD342" s="670"/>
      <c r="BE342" s="670"/>
      <c r="BF342" s="671"/>
      <c r="BG342" s="7"/>
      <c r="BH342" s="299"/>
      <c r="BI342" s="299"/>
      <c r="BJ342" s="692"/>
      <c r="BK342" s="683"/>
      <c r="BL342" s="683"/>
      <c r="BM342" s="683"/>
      <c r="BN342" s="683"/>
      <c r="BO342" s="683"/>
      <c r="BP342" s="683"/>
      <c r="BQ342" s="683"/>
      <c r="BR342" s="299"/>
      <c r="BS342" s="683"/>
      <c r="BT342" s="683"/>
      <c r="BU342" s="683"/>
      <c r="BV342" s="683"/>
      <c r="BW342" s="683"/>
      <c r="BX342" s="683"/>
      <c r="BY342" s="683"/>
      <c r="BZ342" s="683"/>
      <c r="CA342" s="683"/>
      <c r="CB342" s="55"/>
      <c r="CC342" s="5"/>
      <c r="CD342" s="5"/>
      <c r="CE342" s="5"/>
      <c r="CF342" s="5"/>
      <c r="CG342" s="5"/>
      <c r="CH342" s="5"/>
      <c r="CI342" s="3"/>
    </row>
    <row r="343" spans="1:87" ht="12" customHeight="1">
      <c r="A343" s="216"/>
      <c r="B343" s="216"/>
      <c r="C343" s="57"/>
      <c r="D343" s="254">
        <v>1997</v>
      </c>
      <c r="E343" s="254">
        <v>1998</v>
      </c>
      <c r="F343" s="254">
        <v>1999</v>
      </c>
      <c r="G343" s="254">
        <v>2000</v>
      </c>
      <c r="H343" s="254">
        <v>2001</v>
      </c>
      <c r="I343" s="254">
        <v>2002</v>
      </c>
      <c r="J343" s="254">
        <v>2003</v>
      </c>
      <c r="K343" s="254">
        <v>2004</v>
      </c>
      <c r="L343" s="254">
        <v>2005</v>
      </c>
      <c r="M343" s="254">
        <v>2006</v>
      </c>
      <c r="N343" s="254">
        <v>2007</v>
      </c>
      <c r="O343" s="254">
        <v>2008</v>
      </c>
      <c r="P343" s="254">
        <v>2009</v>
      </c>
      <c r="Q343" s="254">
        <v>2010</v>
      </c>
      <c r="R343" s="6">
        <f>R$8</f>
        <v>2011</v>
      </c>
      <c r="S343" s="6">
        <f t="shared" ref="S343:AY343" si="27">S$8</f>
        <v>2012</v>
      </c>
      <c r="T343" s="6">
        <f t="shared" si="27"/>
        <v>2013</v>
      </c>
      <c r="U343" s="6">
        <f t="shared" si="27"/>
        <v>2014</v>
      </c>
      <c r="V343" s="6">
        <f t="shared" si="27"/>
        <v>2015</v>
      </c>
      <c r="W343" s="6">
        <f t="shared" si="27"/>
        <v>2016</v>
      </c>
      <c r="X343" s="6">
        <f t="shared" si="27"/>
        <v>2017</v>
      </c>
      <c r="Y343" s="6">
        <f t="shared" si="27"/>
        <v>2018</v>
      </c>
      <c r="Z343" s="6"/>
      <c r="AA343" s="6">
        <f t="shared" si="27"/>
        <v>2011</v>
      </c>
      <c r="AB343" s="6">
        <f t="shared" si="27"/>
        <v>2012</v>
      </c>
      <c r="AC343" s="6">
        <f t="shared" si="27"/>
        <v>2013</v>
      </c>
      <c r="AD343" s="6">
        <f t="shared" si="27"/>
        <v>2014</v>
      </c>
      <c r="AE343" s="6">
        <f t="shared" si="27"/>
        <v>2015</v>
      </c>
      <c r="AF343" s="6">
        <f t="shared" si="27"/>
        <v>2016</v>
      </c>
      <c r="AG343" s="6"/>
      <c r="AH343" s="6">
        <f t="shared" si="27"/>
        <v>2018</v>
      </c>
      <c r="AI343" s="6"/>
      <c r="AJ343" s="6">
        <f t="shared" si="27"/>
        <v>2012</v>
      </c>
      <c r="AK343" s="6">
        <f t="shared" si="27"/>
        <v>2013</v>
      </c>
      <c r="AL343" s="6">
        <f t="shared" si="27"/>
        <v>2014</v>
      </c>
      <c r="AM343" s="6">
        <f t="shared" si="27"/>
        <v>2015</v>
      </c>
      <c r="AN343" s="6">
        <f t="shared" si="27"/>
        <v>2016</v>
      </c>
      <c r="AO343" s="6">
        <f t="shared" si="27"/>
        <v>2017</v>
      </c>
      <c r="AP343" s="6">
        <f t="shared" si="27"/>
        <v>2018</v>
      </c>
      <c r="AQ343" s="6">
        <f t="shared" si="27"/>
        <v>2019</v>
      </c>
      <c r="AR343" s="6"/>
      <c r="AS343" s="6">
        <f t="shared" si="27"/>
        <v>2012</v>
      </c>
      <c r="AT343" s="6">
        <f t="shared" si="27"/>
        <v>2013</v>
      </c>
      <c r="AU343" s="6">
        <f t="shared" si="27"/>
        <v>2014</v>
      </c>
      <c r="AV343" s="6">
        <f t="shared" si="27"/>
        <v>2015</v>
      </c>
      <c r="AW343" s="6">
        <f t="shared" si="27"/>
        <v>2016</v>
      </c>
      <c r="AX343" s="6">
        <f t="shared" si="27"/>
        <v>2017</v>
      </c>
      <c r="AY343" s="6">
        <f t="shared" si="27"/>
        <v>2018</v>
      </c>
      <c r="AZ343" s="43"/>
      <c r="BA343" s="19">
        <f>BA306</f>
        <v>2016</v>
      </c>
      <c r="BB343" s="6">
        <f>BB306</f>
        <v>2017</v>
      </c>
      <c r="BC343" s="6">
        <f>BC306</f>
        <v>2018</v>
      </c>
      <c r="BD343" s="6">
        <f>BD306</f>
        <v>2019</v>
      </c>
      <c r="BE343" s="6">
        <f>BE306</f>
        <v>2020</v>
      </c>
      <c r="BF343" s="32">
        <f>BF306</f>
        <v>2021</v>
      </c>
      <c r="BG343" s="6"/>
      <c r="BH343" s="300"/>
      <c r="BI343" s="300"/>
      <c r="BJ343" s="302"/>
      <c r="BK343" s="300"/>
      <c r="BL343" s="300"/>
      <c r="BM343" s="300"/>
      <c r="BN343" s="300"/>
      <c r="BO343" s="300"/>
      <c r="BP343" s="300"/>
      <c r="BQ343" s="300"/>
      <c r="BR343" s="301"/>
      <c r="BS343" s="300"/>
      <c r="BT343" s="300"/>
      <c r="BU343" s="300"/>
      <c r="BV343" s="300"/>
      <c r="BW343" s="300"/>
      <c r="BX343" s="300"/>
      <c r="BY343" s="300"/>
      <c r="BZ343" s="300"/>
      <c r="CA343" s="300"/>
      <c r="CB343" s="55"/>
      <c r="CC343" s="5"/>
      <c r="CD343" s="5"/>
      <c r="CE343" s="5"/>
      <c r="CF343" s="5"/>
      <c r="CG343" s="5"/>
      <c r="CH343" s="5"/>
      <c r="CI343" s="3"/>
    </row>
    <row r="344" spans="1:87" ht="12" customHeight="1">
      <c r="A344" s="217"/>
      <c r="B344" s="218"/>
      <c r="C344" s="12" t="s">
        <v>8</v>
      </c>
      <c r="D344" s="33">
        <v>1.5028792855720452</v>
      </c>
      <c r="E344" s="33">
        <v>0.90748123296289229</v>
      </c>
      <c r="F344" s="33">
        <v>1.1348286438000565</v>
      </c>
      <c r="G344" s="33">
        <v>2.6791015034377974</v>
      </c>
      <c r="H344" s="33">
        <v>2.4346588687464754</v>
      </c>
      <c r="I344" s="33">
        <v>1.5476280476453885</v>
      </c>
      <c r="J344" s="33">
        <v>1.5165603257558891</v>
      </c>
      <c r="K344" s="33">
        <v>1.8571157854841758</v>
      </c>
      <c r="L344" s="33">
        <v>2.537467658914716</v>
      </c>
      <c r="M344" s="33">
        <v>2.3275036953086969</v>
      </c>
      <c r="N344" s="33">
        <v>1.8164982563981358</v>
      </c>
      <c r="O344" s="33">
        <v>4.4892508738600734</v>
      </c>
      <c r="P344" s="33">
        <v>-6.4815644758131619E-3</v>
      </c>
      <c r="Q344" s="33">
        <v>2.3335277939828147</v>
      </c>
      <c r="R344" s="20">
        <v>3.352607432744259</v>
      </c>
      <c r="S344" s="8">
        <v>2.6257267283042562</v>
      </c>
      <c r="T344" s="8">
        <v>1.2481337025984418</v>
      </c>
      <c r="U344" s="8">
        <v>0.49040260216397513</v>
      </c>
      <c r="V344" s="8">
        <v>0.6196546035953876</v>
      </c>
      <c r="W344" s="8">
        <v>1.770014749532911</v>
      </c>
      <c r="X344" s="8">
        <v>2.2239872580188891</v>
      </c>
      <c r="Y344" s="15">
        <v>1.5704560594045125</v>
      </c>
      <c r="Z344" s="33" t="e">
        <v>#NAME?</v>
      </c>
      <c r="AA344" s="20">
        <v>3.352607432744259</v>
      </c>
      <c r="AB344" s="8">
        <v>2.6257267283042562</v>
      </c>
      <c r="AC344" s="8">
        <v>1.2481337025984418</v>
      </c>
      <c r="AD344" s="8">
        <v>0.49040260216397513</v>
      </c>
      <c r="AE344" s="8">
        <v>0.6196546035953876</v>
      </c>
      <c r="AF344" s="8">
        <v>1.7168760067277633</v>
      </c>
      <c r="AG344" s="8">
        <v>1.7435277683335082</v>
      </c>
      <c r="AH344" s="15">
        <v>1.7907555229702998</v>
      </c>
      <c r="AI344" s="33" t="e">
        <v>#NAME?</v>
      </c>
      <c r="AJ344" s="20"/>
      <c r="AK344" s="8"/>
      <c r="AL344" s="8"/>
      <c r="AM344" s="8"/>
      <c r="AN344" s="8"/>
      <c r="AO344" s="8"/>
      <c r="AP344" s="8"/>
      <c r="AQ344" s="47"/>
      <c r="AR344" s="33" t="e">
        <v>#NAME?</v>
      </c>
      <c r="AS344" s="20"/>
      <c r="AT344" s="8"/>
      <c r="AU344" s="8"/>
      <c r="AV344" s="8"/>
      <c r="AW344" s="8"/>
      <c r="AX344" s="8"/>
      <c r="AY344" s="8"/>
      <c r="AZ344" s="33"/>
      <c r="BA344" s="20" t="s">
        <v>86</v>
      </c>
      <c r="BB344" s="8">
        <v>0.6</v>
      </c>
      <c r="BC344" s="8">
        <v>1.3</v>
      </c>
      <c r="BD344" s="8">
        <v>1.5</v>
      </c>
      <c r="BE344" s="8">
        <v>1.6</v>
      </c>
      <c r="BF344" s="47">
        <v>1.6</v>
      </c>
      <c r="BG344" s="64" t="e">
        <v>#NAME?</v>
      </c>
      <c r="BH344" s="298"/>
      <c r="BI344" s="298"/>
      <c r="BJ344" s="21"/>
      <c r="BK344" s="5"/>
      <c r="BL344" s="5"/>
      <c r="BM344" s="5"/>
      <c r="BN344" s="5"/>
      <c r="BO344" s="5"/>
      <c r="BP344" s="5"/>
      <c r="BQ344" s="5"/>
      <c r="BR344" s="298"/>
      <c r="BS344" s="5"/>
      <c r="BT344" s="5"/>
      <c r="BU344" s="5"/>
      <c r="BV344" s="5"/>
      <c r="BW344" s="5"/>
      <c r="BX344" s="5"/>
      <c r="BY344" s="5"/>
      <c r="BZ344" s="5"/>
      <c r="CA344" s="5"/>
      <c r="CB344" s="55"/>
      <c r="CC344" s="5"/>
      <c r="CD344" s="5"/>
      <c r="CE344" s="5"/>
      <c r="CF344" s="5"/>
      <c r="CG344" s="5"/>
      <c r="CH344" s="5"/>
      <c r="CI344" s="3"/>
    </row>
    <row r="345" spans="1:87" ht="12" customHeight="1">
      <c r="A345" s="217"/>
      <c r="B345" s="218"/>
      <c r="C345" s="13" t="s">
        <v>70</v>
      </c>
      <c r="D345" s="34">
        <v>1.5100120369887504</v>
      </c>
      <c r="E345" s="34">
        <v>0.60364346258645618</v>
      </c>
      <c r="F345" s="34">
        <v>0.64288010286082109</v>
      </c>
      <c r="G345" s="34">
        <v>1.3733631427658821</v>
      </c>
      <c r="H345" s="34">
        <v>1.9008611216131177</v>
      </c>
      <c r="I345" s="34">
        <v>1.3707101726768034</v>
      </c>
      <c r="J345" s="34">
        <v>1.0471736067315218</v>
      </c>
      <c r="K345" s="34">
        <v>1.7708019317838719</v>
      </c>
      <c r="L345" s="34">
        <v>1.9476024905793032</v>
      </c>
      <c r="M345" s="34">
        <v>1.7940264165221098</v>
      </c>
      <c r="N345" s="34">
        <v>2.257787939411271</v>
      </c>
      <c r="O345" s="34">
        <v>2.7575927333705952</v>
      </c>
      <c r="P345" s="34">
        <v>0.23572068894444076</v>
      </c>
      <c r="Q345" s="34">
        <v>1.1486976125718806</v>
      </c>
      <c r="R345" s="21">
        <v>2.4859160502598954</v>
      </c>
      <c r="S345" s="5">
        <v>2.1202338372289464</v>
      </c>
      <c r="T345" s="5">
        <v>1.5977444298010068</v>
      </c>
      <c r="U345" s="5">
        <v>0.78210411209078678</v>
      </c>
      <c r="V345" s="5">
        <v>0.13351131504222291</v>
      </c>
      <c r="W345" s="5">
        <v>0.37499999999999201</v>
      </c>
      <c r="X345" s="5">
        <v>1.7019509838107183</v>
      </c>
      <c r="Y345" s="16">
        <v>1.5553642780588905</v>
      </c>
      <c r="Z345" s="34" t="e">
        <v>#NAME?</v>
      </c>
      <c r="AA345" s="21">
        <v>2.4859160502598954</v>
      </c>
      <c r="AB345" s="5">
        <v>2.1202338372289464</v>
      </c>
      <c r="AC345" s="5">
        <v>1.5977444298010068</v>
      </c>
      <c r="AD345" s="5">
        <v>0.78210411209078678</v>
      </c>
      <c r="AE345" s="5">
        <v>0.13351131504222291</v>
      </c>
      <c r="AF345" s="5">
        <v>0.43142959999999952</v>
      </c>
      <c r="AG345" s="5">
        <v>1.4729874959382272</v>
      </c>
      <c r="AH345" s="16">
        <v>1.485564352313995</v>
      </c>
      <c r="AI345" s="34" t="e">
        <v>#NAME?</v>
      </c>
      <c r="AJ345" s="21"/>
      <c r="AK345" s="5"/>
      <c r="AL345" s="5"/>
      <c r="AM345" s="5"/>
      <c r="AN345" s="5"/>
      <c r="AO345" s="5"/>
      <c r="AP345" s="5"/>
      <c r="AQ345" s="48"/>
      <c r="AR345" s="34" t="e">
        <v>#NAME?</v>
      </c>
      <c r="AS345" s="5"/>
      <c r="AT345" s="5"/>
      <c r="AU345" s="5"/>
      <c r="AV345" s="5"/>
      <c r="AW345" s="5"/>
      <c r="AX345" s="5"/>
      <c r="AY345" s="5"/>
      <c r="AZ345" s="33"/>
      <c r="BA345" s="21" t="s">
        <v>86</v>
      </c>
      <c r="BB345" s="5" t="s">
        <v>86</v>
      </c>
      <c r="BC345" s="5" t="s">
        <v>86</v>
      </c>
      <c r="BD345" s="5" t="s">
        <v>86</v>
      </c>
      <c r="BE345" s="5" t="s">
        <v>86</v>
      </c>
      <c r="BF345" s="48" t="s">
        <v>86</v>
      </c>
      <c r="BG345" s="64" t="e">
        <v>#NAME?</v>
      </c>
      <c r="BH345" s="298"/>
      <c r="BI345" s="298"/>
      <c r="BJ345" s="21"/>
      <c r="BK345" s="5"/>
      <c r="BL345" s="5"/>
      <c r="BM345" s="5"/>
      <c r="BN345" s="5"/>
      <c r="BO345" s="5"/>
      <c r="BP345" s="5"/>
      <c r="BQ345" s="5"/>
      <c r="BR345" s="298"/>
      <c r="BS345" s="5"/>
      <c r="BT345" s="5"/>
      <c r="BU345" s="5"/>
      <c r="BV345" s="5"/>
      <c r="BW345" s="5"/>
      <c r="BX345" s="5"/>
      <c r="BY345" s="5"/>
      <c r="BZ345" s="5"/>
      <c r="CA345" s="5"/>
      <c r="CB345" s="5"/>
      <c r="CC345" s="5"/>
      <c r="CD345" s="5"/>
      <c r="CE345" s="5"/>
      <c r="CF345" s="5"/>
      <c r="CG345" s="5"/>
      <c r="CH345" s="5"/>
      <c r="CI345" s="3"/>
    </row>
    <row r="346" spans="1:87" ht="12" customHeight="1">
      <c r="A346" s="217"/>
      <c r="B346" s="218"/>
      <c r="C346" s="13" t="s">
        <v>90</v>
      </c>
      <c r="D346" s="34">
        <v>9.3114012624470064</v>
      </c>
      <c r="E346" s="34">
        <v>8.7818222890248432</v>
      </c>
      <c r="F346" s="34">
        <v>3.0978745533219998</v>
      </c>
      <c r="G346" s="34">
        <v>3.9315145902290682</v>
      </c>
      <c r="H346" s="34">
        <v>5.62624333788877</v>
      </c>
      <c r="I346" s="34">
        <v>3.5880759349593561</v>
      </c>
      <c r="J346" s="34">
        <v>1.3865633626064522</v>
      </c>
      <c r="K346" s="34">
        <v>3.038396036538149</v>
      </c>
      <c r="L346" s="34">
        <v>4.1170504488937443</v>
      </c>
      <c r="M346" s="34">
        <v>4.4437229137352485</v>
      </c>
      <c r="N346" s="34">
        <v>6.7452731470670768</v>
      </c>
      <c r="O346" s="34">
        <v>10.605799193392219</v>
      </c>
      <c r="P346" s="34">
        <v>0.1989545134591042</v>
      </c>
      <c r="Q346" s="34">
        <v>2.7408992786681408</v>
      </c>
      <c r="R346" s="21">
        <v>5.0797681629011215</v>
      </c>
      <c r="S346" s="5">
        <v>4.2193331995819205</v>
      </c>
      <c r="T346" s="5">
        <v>3.2465959607444361</v>
      </c>
      <c r="U346" s="5">
        <v>0.47590716442229564</v>
      </c>
      <c r="V346" s="5">
        <v>6.7545593275464277E-2</v>
      </c>
      <c r="W346" s="5">
        <v>0.80000000000000071</v>
      </c>
      <c r="X346" s="5">
        <v>3.65079365079366</v>
      </c>
      <c r="Y346" s="16">
        <v>2.9432449272587924</v>
      </c>
      <c r="Z346" s="34" t="e">
        <v>#NAME?</v>
      </c>
      <c r="AA346" s="21">
        <v>5.0797681629011215</v>
      </c>
      <c r="AB346" s="5">
        <v>4.2193331995819205</v>
      </c>
      <c r="AC346" s="5">
        <v>3.2465959607444361</v>
      </c>
      <c r="AD346" s="5">
        <v>0.47590716442229564</v>
      </c>
      <c r="AE346" s="5">
        <v>6.7545593275464277E-2</v>
      </c>
      <c r="AF346" s="5">
        <v>0.84065570000000367</v>
      </c>
      <c r="AG346" s="5">
        <v>2.5765460190279255</v>
      </c>
      <c r="AH346" s="16">
        <v>2.729093839911334</v>
      </c>
      <c r="AI346" s="34" t="e">
        <v>#NAME?</v>
      </c>
      <c r="AJ346" s="21"/>
      <c r="AK346" s="5"/>
      <c r="AL346" s="5"/>
      <c r="AM346" s="5"/>
      <c r="AN346" s="5"/>
      <c r="AO346" s="5"/>
      <c r="AP346" s="5"/>
      <c r="AQ346" s="48"/>
      <c r="AR346" s="34" t="e">
        <v>#NAME?</v>
      </c>
      <c r="AS346" s="5"/>
      <c r="AT346" s="5"/>
      <c r="AU346" s="5"/>
      <c r="AV346" s="5"/>
      <c r="AW346" s="5"/>
      <c r="AX346" s="5"/>
      <c r="AY346" s="5"/>
      <c r="AZ346" s="33"/>
      <c r="BA346" s="21" t="s">
        <v>86</v>
      </c>
      <c r="BB346" s="5">
        <v>0.1</v>
      </c>
      <c r="BC346" s="5">
        <v>0.9</v>
      </c>
      <c r="BD346" s="5">
        <v>2.9</v>
      </c>
      <c r="BE346" s="5">
        <v>3</v>
      </c>
      <c r="BF346" s="48">
        <v>2.9</v>
      </c>
      <c r="BG346" s="64" t="e">
        <v>#NAME?</v>
      </c>
      <c r="BH346" s="298"/>
      <c r="BI346" s="298"/>
      <c r="BJ346" s="21"/>
      <c r="BK346" s="5"/>
      <c r="BL346" s="5"/>
      <c r="BM346" s="5"/>
      <c r="BN346" s="5"/>
      <c r="BO346" s="5"/>
      <c r="BP346" s="5"/>
      <c r="BQ346" s="5"/>
      <c r="BR346" s="298"/>
      <c r="BS346" s="5"/>
      <c r="BT346" s="5"/>
      <c r="BU346" s="5"/>
      <c r="BV346" s="5"/>
      <c r="BW346" s="5"/>
      <c r="BX346" s="5"/>
      <c r="BY346" s="5"/>
      <c r="BZ346" s="5"/>
      <c r="CA346" s="5"/>
      <c r="CB346" s="5"/>
      <c r="CC346" s="5"/>
      <c r="CD346" s="5"/>
      <c r="CE346" s="5"/>
      <c r="CF346" s="5"/>
      <c r="CG346" s="5"/>
      <c r="CH346" s="5"/>
      <c r="CI346" s="3"/>
    </row>
    <row r="347" spans="1:87" ht="12" customHeight="1">
      <c r="A347" s="217"/>
      <c r="B347" s="218"/>
      <c r="C347" s="13" t="s">
        <v>71</v>
      </c>
      <c r="D347" s="34">
        <v>1.2536162493990366</v>
      </c>
      <c r="E347" s="34">
        <v>2.1428571428571352</v>
      </c>
      <c r="F347" s="34">
        <v>2.4475524475524368</v>
      </c>
      <c r="G347" s="34">
        <v>5.2787258703071549</v>
      </c>
      <c r="H347" s="34">
        <v>3.9874648783283062</v>
      </c>
      <c r="I347" s="34">
        <v>4.6970798276225523</v>
      </c>
      <c r="J347" s="34">
        <v>4.0198511182212737</v>
      </c>
      <c r="K347" s="34">
        <v>2.2996183978242879</v>
      </c>
      <c r="L347" s="34">
        <v>2.1826322163295719</v>
      </c>
      <c r="M347" s="34">
        <v>2.6837060693076342</v>
      </c>
      <c r="N347" s="34">
        <v>2.8802560217334072</v>
      </c>
      <c r="O347" s="34">
        <v>3.1193294381338221</v>
      </c>
      <c r="P347" s="34">
        <v>-1.6926428355957812</v>
      </c>
      <c r="Q347" s="34">
        <v>-1.6109785197371385</v>
      </c>
      <c r="R347" s="21">
        <v>1.2128562068048687</v>
      </c>
      <c r="S347" s="5">
        <v>1.9001968678935999</v>
      </c>
      <c r="T347" s="5">
        <v>0.52918941638946393</v>
      </c>
      <c r="U347" s="5">
        <v>0.30080213913796783</v>
      </c>
      <c r="V347" s="5">
        <v>-3.332219261356073E-2</v>
      </c>
      <c r="W347" s="5">
        <v>-0.2083333000000076</v>
      </c>
      <c r="X347" s="5">
        <v>0.25887261786761151</v>
      </c>
      <c r="Y347" s="16">
        <v>0.75110904547726065</v>
      </c>
      <c r="Z347" s="34" t="e">
        <v>#NAME?</v>
      </c>
      <c r="AA347" s="21">
        <v>1.2128562068048687</v>
      </c>
      <c r="AB347" s="5">
        <v>1.9001968678935999</v>
      </c>
      <c r="AC347" s="5">
        <v>0.52918941638946393</v>
      </c>
      <c r="AD347" s="5">
        <v>0.30080213913796783</v>
      </c>
      <c r="AE347" s="5">
        <v>-3.332219261356073E-2</v>
      </c>
      <c r="AF347" s="5">
        <v>-0.23846159999999506</v>
      </c>
      <c r="AG347" s="5">
        <v>1.2285984354868384</v>
      </c>
      <c r="AH347" s="16">
        <v>1.3635802390657537</v>
      </c>
      <c r="AI347" s="34" t="e">
        <v>#NAME?</v>
      </c>
      <c r="AJ347" s="21"/>
      <c r="AK347" s="5"/>
      <c r="AL347" s="5"/>
      <c r="AM347" s="5"/>
      <c r="AN347" s="5"/>
      <c r="AO347" s="5"/>
      <c r="AP347" s="5"/>
      <c r="AQ347" s="48"/>
      <c r="AR347" s="34" t="e">
        <v>#NAME?</v>
      </c>
      <c r="AS347" s="5"/>
      <c r="AT347" s="5"/>
      <c r="AU347" s="5"/>
      <c r="AV347" s="5"/>
      <c r="AW347" s="5"/>
      <c r="AX347" s="5"/>
      <c r="AY347" s="5"/>
      <c r="AZ347" s="33"/>
      <c r="BA347" s="21" t="s">
        <v>86</v>
      </c>
      <c r="BB347" s="5">
        <v>0</v>
      </c>
      <c r="BC347" s="5">
        <v>0.4</v>
      </c>
      <c r="BD347" s="5">
        <v>1.7</v>
      </c>
      <c r="BE347" s="5">
        <v>1.9</v>
      </c>
      <c r="BF347" s="48">
        <v>1.9</v>
      </c>
      <c r="BG347" s="64" t="e">
        <v>#NAME?</v>
      </c>
      <c r="BH347" s="298"/>
      <c r="BI347" s="298"/>
      <c r="BJ347" s="21"/>
      <c r="BK347" s="5"/>
      <c r="BL347" s="5"/>
      <c r="BM347" s="5"/>
      <c r="BN347" s="5"/>
      <c r="BO347" s="5"/>
      <c r="BP347" s="5"/>
      <c r="BQ347" s="5"/>
      <c r="BR347" s="298"/>
      <c r="BS347" s="5"/>
      <c r="BT347" s="5"/>
      <c r="BU347" s="5"/>
      <c r="BV347" s="5"/>
      <c r="BW347" s="5"/>
      <c r="BX347" s="5"/>
      <c r="BY347" s="5"/>
      <c r="BZ347" s="5"/>
      <c r="CA347" s="5"/>
      <c r="CB347" s="5"/>
      <c r="CC347" s="5"/>
      <c r="CD347" s="5"/>
      <c r="CE347" s="5"/>
      <c r="CF347" s="5"/>
      <c r="CG347" s="5"/>
      <c r="CH347" s="5"/>
      <c r="CI347" s="3"/>
    </row>
    <row r="348" spans="1:87" ht="12" customHeight="1">
      <c r="A348" s="217"/>
      <c r="B348" s="218"/>
      <c r="C348" s="13" t="s">
        <v>72</v>
      </c>
      <c r="D348" s="34">
        <v>5.4412243880811006</v>
      </c>
      <c r="E348" s="34">
        <v>4.5171520284642552</v>
      </c>
      <c r="F348" s="34">
        <v>2.1412273080480881</v>
      </c>
      <c r="G348" s="34">
        <v>2.8969580355764579</v>
      </c>
      <c r="H348" s="34">
        <v>3.6415914581112929</v>
      </c>
      <c r="I348" s="34">
        <v>3.9212799456835201</v>
      </c>
      <c r="J348" s="34">
        <v>3.4497035826359879</v>
      </c>
      <c r="K348" s="34">
        <v>3.0197384099849289</v>
      </c>
      <c r="L348" s="34">
        <v>3.4863867742232379</v>
      </c>
      <c r="M348" s="34">
        <v>3.3136071277868329</v>
      </c>
      <c r="N348" s="34">
        <v>2.9892993399866841</v>
      </c>
      <c r="O348" s="34">
        <v>4.2303084692595805</v>
      </c>
      <c r="P348" s="34">
        <v>1.3469333219355839</v>
      </c>
      <c r="Q348" s="34">
        <v>4.7043518787361238</v>
      </c>
      <c r="R348" s="21">
        <v>3.1178905138954827</v>
      </c>
      <c r="S348" s="5">
        <v>1.0347382547148509</v>
      </c>
      <c r="T348" s="5">
        <v>-0.85412231676658124</v>
      </c>
      <c r="U348" s="5">
        <v>-1.3938103763226795</v>
      </c>
      <c r="V348" s="5">
        <v>-1.0937203471552581</v>
      </c>
      <c r="W348" s="5">
        <v>1.3333077777599733E-2</v>
      </c>
      <c r="X348" s="5">
        <v>1.1381625756136549</v>
      </c>
      <c r="Y348" s="16">
        <v>0.54214802627763348</v>
      </c>
      <c r="Z348" s="34" t="e">
        <v>#NAME?</v>
      </c>
      <c r="AA348" s="21">
        <v>3.1178905138954827</v>
      </c>
      <c r="AB348" s="5">
        <v>1.0347382547148509</v>
      </c>
      <c r="AC348" s="5">
        <v>-0.85412231676658124</v>
      </c>
      <c r="AD348" s="5">
        <v>-1.3938103763226795</v>
      </c>
      <c r="AE348" s="5">
        <v>-1.0937203471552581</v>
      </c>
      <c r="AF348" s="5">
        <v>9.9999933301120336E-2</v>
      </c>
      <c r="AG348" s="5">
        <v>1.1000000486505401</v>
      </c>
      <c r="AH348" s="16">
        <v>1.000000032607784</v>
      </c>
      <c r="AI348" s="34" t="e">
        <v>#NAME?</v>
      </c>
      <c r="AJ348" s="21"/>
      <c r="AK348" s="5"/>
      <c r="AL348" s="5"/>
      <c r="AM348" s="5"/>
      <c r="AN348" s="5"/>
      <c r="AO348" s="5"/>
      <c r="AP348" s="5"/>
      <c r="AQ348" s="48"/>
      <c r="AR348" s="34" t="e">
        <v>#NAME?</v>
      </c>
      <c r="AS348" s="5"/>
      <c r="AT348" s="5"/>
      <c r="AU348" s="5"/>
      <c r="AV348" s="5"/>
      <c r="AW348" s="5"/>
      <c r="AX348" s="5"/>
      <c r="AY348" s="5"/>
      <c r="AZ348" s="33"/>
      <c r="BA348" s="21" t="s">
        <v>86</v>
      </c>
      <c r="BB348" s="5" t="s">
        <v>86</v>
      </c>
      <c r="BC348" s="5" t="s">
        <v>86</v>
      </c>
      <c r="BD348" s="5" t="s">
        <v>86</v>
      </c>
      <c r="BE348" s="5" t="s">
        <v>86</v>
      </c>
      <c r="BF348" s="48" t="s">
        <v>86</v>
      </c>
      <c r="BG348" s="64" t="e">
        <v>#NAME?</v>
      </c>
      <c r="BH348" s="298"/>
      <c r="BI348" s="298"/>
      <c r="BJ348" s="21"/>
      <c r="BK348" s="5"/>
      <c r="BL348" s="5"/>
      <c r="BM348" s="5"/>
      <c r="BN348" s="5"/>
      <c r="BO348" s="5"/>
      <c r="BP348" s="5"/>
      <c r="BQ348" s="5"/>
      <c r="BR348" s="298"/>
      <c r="BS348" s="5"/>
      <c r="BT348" s="5"/>
      <c r="BU348" s="5"/>
      <c r="BV348" s="5"/>
      <c r="BW348" s="5"/>
      <c r="BX348" s="5"/>
      <c r="BY348" s="5"/>
      <c r="BZ348" s="5"/>
      <c r="CA348" s="5"/>
      <c r="CB348" s="5"/>
      <c r="CC348" s="5"/>
      <c r="CD348" s="5"/>
      <c r="CE348" s="5"/>
      <c r="CF348" s="5"/>
      <c r="CG348" s="5"/>
      <c r="CH348" s="5"/>
      <c r="CI348" s="3"/>
    </row>
    <row r="349" spans="1:87" ht="12" customHeight="1">
      <c r="A349" s="217"/>
      <c r="B349" s="218"/>
      <c r="C349" s="13" t="s">
        <v>73</v>
      </c>
      <c r="D349" s="34">
        <v>1.8790430219329357</v>
      </c>
      <c r="E349" s="34">
        <v>1.7650171327529662</v>
      </c>
      <c r="F349" s="34">
        <v>2.2320710092070373</v>
      </c>
      <c r="G349" s="34">
        <v>3.4851053022595835</v>
      </c>
      <c r="H349" s="34">
        <v>2.8247794706171447</v>
      </c>
      <c r="I349" s="34">
        <v>3.5904496524078455</v>
      </c>
      <c r="J349" s="34">
        <v>3.1034748384999755</v>
      </c>
      <c r="K349" s="34">
        <v>3.0537441503644125</v>
      </c>
      <c r="L349" s="34">
        <v>3.3840650151508944</v>
      </c>
      <c r="M349" s="34">
        <v>3.5613205202713605</v>
      </c>
      <c r="N349" s="34">
        <v>2.843016147575339</v>
      </c>
      <c r="O349" s="34">
        <v>4.1306715354076262</v>
      </c>
      <c r="P349" s="34">
        <v>-0.23896475043959642</v>
      </c>
      <c r="Q349" s="34">
        <v>2.0428454842112087</v>
      </c>
      <c r="R349" s="21">
        <v>3.0498715918150454</v>
      </c>
      <c r="S349" s="5">
        <v>2.4361100625149845</v>
      </c>
      <c r="T349" s="5">
        <v>1.5297859647485534</v>
      </c>
      <c r="U349" s="5">
        <v>-0.19009838829655568</v>
      </c>
      <c r="V349" s="5">
        <v>-0.62934743313327601</v>
      </c>
      <c r="W349" s="5">
        <v>-0.33666669999999899</v>
      </c>
      <c r="X349" s="5">
        <v>2.0360213057413201</v>
      </c>
      <c r="Y349" s="16">
        <v>1.3570408830543057</v>
      </c>
      <c r="Z349" s="34" t="e">
        <v>#NAME?</v>
      </c>
      <c r="AA349" s="21">
        <v>3.0498715918150454</v>
      </c>
      <c r="AB349" s="5">
        <v>2.4361100625149845</v>
      </c>
      <c r="AC349" s="5">
        <v>1.5297859647485534</v>
      </c>
      <c r="AD349" s="5">
        <v>-0.19009838829655568</v>
      </c>
      <c r="AE349" s="5">
        <v>-0.62934743313327601</v>
      </c>
      <c r="AF349" s="5">
        <v>-0.36778140000000015</v>
      </c>
      <c r="AG349" s="5">
        <v>1.5663529548262112</v>
      </c>
      <c r="AH349" s="16">
        <v>1.4558809942652573</v>
      </c>
      <c r="AI349" s="34" t="e">
        <v>#NAME?</v>
      </c>
      <c r="AJ349" s="21"/>
      <c r="AK349" s="5"/>
      <c r="AL349" s="5"/>
      <c r="AM349" s="5"/>
      <c r="AN349" s="5"/>
      <c r="AO349" s="5"/>
      <c r="AP349" s="5"/>
      <c r="AQ349" s="48"/>
      <c r="AR349" s="34" t="e">
        <v>#NAME?</v>
      </c>
      <c r="AS349" s="5"/>
      <c r="AT349" s="5"/>
      <c r="AU349" s="5"/>
      <c r="AV349" s="5"/>
      <c r="AW349" s="5"/>
      <c r="AX349" s="5"/>
      <c r="AY349" s="5"/>
      <c r="AZ349" s="33"/>
      <c r="BA349" s="21" t="s">
        <v>86</v>
      </c>
      <c r="BB349" s="5" t="s">
        <v>86</v>
      </c>
      <c r="BC349" s="5" t="s">
        <v>86</v>
      </c>
      <c r="BD349" s="5" t="s">
        <v>86</v>
      </c>
      <c r="BE349" s="5" t="s">
        <v>86</v>
      </c>
      <c r="BF349" s="48" t="s">
        <v>86</v>
      </c>
      <c r="BG349" s="64" t="e">
        <v>#NAME?</v>
      </c>
      <c r="BH349" s="298"/>
      <c r="BI349" s="298"/>
      <c r="BJ349" s="21"/>
      <c r="BK349" s="5"/>
      <c r="BL349" s="5"/>
      <c r="BM349" s="5"/>
      <c r="BN349" s="5"/>
      <c r="BO349" s="5"/>
      <c r="BP349" s="5"/>
      <c r="BQ349" s="5"/>
      <c r="BR349" s="298"/>
      <c r="BS349" s="5"/>
      <c r="BT349" s="5"/>
      <c r="BU349" s="5"/>
      <c r="BV349" s="5"/>
      <c r="BW349" s="5"/>
      <c r="BX349" s="5"/>
      <c r="BY349" s="5"/>
      <c r="BZ349" s="5"/>
      <c r="CA349" s="5"/>
      <c r="CB349" s="5"/>
      <c r="CC349" s="5"/>
      <c r="CD349" s="5"/>
      <c r="CE349" s="5"/>
      <c r="CF349" s="5"/>
      <c r="CG349" s="5"/>
      <c r="CH349" s="5"/>
      <c r="CI349" s="3"/>
    </row>
    <row r="350" spans="1:87" ht="12" customHeight="1">
      <c r="A350" s="217"/>
      <c r="B350" s="218"/>
      <c r="C350" s="13" t="s">
        <v>74</v>
      </c>
      <c r="D350" s="34">
        <v>1.2689197611183367</v>
      </c>
      <c r="E350" s="34">
        <v>0.67537887137070207</v>
      </c>
      <c r="F350" s="34">
        <v>0.57376610878592249</v>
      </c>
      <c r="G350" s="34">
        <v>1.8123447677086624</v>
      </c>
      <c r="H350" s="34">
        <v>1.7822139927636815</v>
      </c>
      <c r="I350" s="34">
        <v>1.9383537398873107</v>
      </c>
      <c r="J350" s="34">
        <v>2.1715247893994594</v>
      </c>
      <c r="K350" s="34">
        <v>2.3364016390640785</v>
      </c>
      <c r="L350" s="34">
        <v>1.8892936351662781</v>
      </c>
      <c r="M350" s="34">
        <v>1.891847572787464</v>
      </c>
      <c r="N350" s="34">
        <v>1.6022852338550386</v>
      </c>
      <c r="O350" s="34">
        <v>3.1596193933977501</v>
      </c>
      <c r="P350" s="34">
        <v>0.1019745515294268</v>
      </c>
      <c r="Q350" s="34">
        <v>1.7390128465179178</v>
      </c>
      <c r="R350" s="21">
        <v>2.2914562177680953</v>
      </c>
      <c r="S350" s="5">
        <v>2.218468503118487</v>
      </c>
      <c r="T350" s="5">
        <v>0.9898220859179796</v>
      </c>
      <c r="U350" s="5">
        <v>0.61089716285274154</v>
      </c>
      <c r="V350" s="5">
        <v>8.6741052708005917E-2</v>
      </c>
      <c r="W350" s="5">
        <v>0.30499745845617987</v>
      </c>
      <c r="X350" s="5">
        <v>1.1622787644993249</v>
      </c>
      <c r="Y350" s="16">
        <v>1.7075061013065884</v>
      </c>
      <c r="Z350" s="34" t="e">
        <v>#NAME?</v>
      </c>
      <c r="AA350" s="21">
        <v>2.2914562177680953</v>
      </c>
      <c r="AB350" s="5">
        <v>2.218468503118487</v>
      </c>
      <c r="AC350" s="5">
        <v>0.9898220859179796</v>
      </c>
      <c r="AD350" s="5">
        <v>0.61089716285274154</v>
      </c>
      <c r="AE350" s="5">
        <v>8.6741052708005917E-2</v>
      </c>
      <c r="AF350" s="5">
        <v>0.33981466832437857</v>
      </c>
      <c r="AG350" s="5">
        <v>1.2704531910410877</v>
      </c>
      <c r="AH350" s="16">
        <v>1.3610345156256143</v>
      </c>
      <c r="AI350" s="34" t="e">
        <v>#NAME?</v>
      </c>
      <c r="AJ350" s="21"/>
      <c r="AK350" s="5"/>
      <c r="AL350" s="5"/>
      <c r="AM350" s="5"/>
      <c r="AN350" s="5"/>
      <c r="AO350" s="5"/>
      <c r="AP350" s="5"/>
      <c r="AQ350" s="48"/>
      <c r="AR350" s="34" t="e">
        <v>#NAME?</v>
      </c>
      <c r="AS350" s="5"/>
      <c r="AT350" s="5"/>
      <c r="AU350" s="5"/>
      <c r="AV350" s="5"/>
      <c r="AW350" s="5"/>
      <c r="AX350" s="5"/>
      <c r="AY350" s="5"/>
      <c r="AZ350" s="33"/>
      <c r="BA350" s="21" t="s">
        <v>86</v>
      </c>
      <c r="BB350" s="5">
        <v>0</v>
      </c>
      <c r="BC350" s="5">
        <v>0.1</v>
      </c>
      <c r="BD350" s="5">
        <v>1</v>
      </c>
      <c r="BE350" s="5">
        <v>1.4</v>
      </c>
      <c r="BF350" s="48">
        <v>1.75</v>
      </c>
      <c r="BG350" s="64" t="e">
        <v>#NAME?</v>
      </c>
      <c r="BH350" s="298"/>
      <c r="BI350" s="298"/>
      <c r="BJ350" s="21"/>
      <c r="BK350" s="5"/>
      <c r="BL350" s="5"/>
      <c r="BM350" s="5"/>
      <c r="BN350" s="5"/>
      <c r="BO350" s="5"/>
      <c r="BP350" s="5"/>
      <c r="BQ350" s="5"/>
      <c r="BR350" s="298"/>
      <c r="BS350" s="5"/>
      <c r="BT350" s="5"/>
      <c r="BU350" s="5"/>
      <c r="BV350" s="5"/>
      <c r="BW350" s="5"/>
      <c r="BX350" s="5"/>
      <c r="BY350" s="5"/>
      <c r="BZ350" s="5"/>
      <c r="CA350" s="5"/>
      <c r="CB350" s="5"/>
      <c r="CC350" s="5"/>
      <c r="CD350" s="5"/>
      <c r="CE350" s="5"/>
      <c r="CF350" s="5"/>
      <c r="CG350" s="5"/>
      <c r="CH350" s="5"/>
      <c r="CI350" s="3"/>
    </row>
    <row r="351" spans="1:87" ht="12" customHeight="1">
      <c r="A351" s="217"/>
      <c r="B351" s="218"/>
      <c r="C351" s="13" t="s">
        <v>75</v>
      </c>
      <c r="D351" s="34">
        <v>1.9102080049104631</v>
      </c>
      <c r="E351" s="34">
        <v>1.9460362464183367</v>
      </c>
      <c r="F351" s="34">
        <v>1.6395362930739177</v>
      </c>
      <c r="G351" s="34">
        <v>2.6155087452471415</v>
      </c>
      <c r="H351" s="34">
        <v>2.3242757681004811</v>
      </c>
      <c r="I351" s="34">
        <v>2.6116536365141441</v>
      </c>
      <c r="J351" s="34">
        <v>2.8125334616618591</v>
      </c>
      <c r="K351" s="34">
        <v>2.2571249834586471</v>
      </c>
      <c r="L351" s="34">
        <v>2.2073033872444414</v>
      </c>
      <c r="M351" s="34">
        <v>2.2292994037536928</v>
      </c>
      <c r="N351" s="34">
        <v>2.024922079439273</v>
      </c>
      <c r="O351" s="34">
        <v>3.4923664135467103</v>
      </c>
      <c r="P351" s="34">
        <v>0.76525911885128028</v>
      </c>
      <c r="Q351" s="34">
        <v>1.6195443315948355</v>
      </c>
      <c r="R351" s="21">
        <v>2.9353502971366963</v>
      </c>
      <c r="S351" s="5">
        <v>3.3152553872234813</v>
      </c>
      <c r="T351" s="5">
        <v>1.2446024892049934</v>
      </c>
      <c r="U351" s="5">
        <v>0.23415283492222994</v>
      </c>
      <c r="V351" s="5">
        <v>0.10845993662886855</v>
      </c>
      <c r="W351" s="5">
        <v>-5.000416699724175E-2</v>
      </c>
      <c r="X351" s="5">
        <v>1.3257733673557093</v>
      </c>
      <c r="Y351" s="16">
        <v>1.2426862076225564</v>
      </c>
      <c r="Z351" s="34" t="e">
        <v>#NAME?</v>
      </c>
      <c r="AA351" s="21">
        <v>2.9353502971366963</v>
      </c>
      <c r="AB351" s="5">
        <v>3.3152553872234813</v>
      </c>
      <c r="AC351" s="5">
        <v>1.2446024892049934</v>
      </c>
      <c r="AD351" s="5">
        <v>0.23415283492222994</v>
      </c>
      <c r="AE351" s="5">
        <v>0.10845993662886855</v>
      </c>
      <c r="AF351" s="5">
        <v>1.4630819230054826E-2</v>
      </c>
      <c r="AG351" s="5">
        <v>1.1886046618846624</v>
      </c>
      <c r="AH351" s="16">
        <v>1.3774476341146702</v>
      </c>
      <c r="AI351" s="34" t="e">
        <v>#NAME?</v>
      </c>
      <c r="AJ351" s="21"/>
      <c r="AK351" s="5"/>
      <c r="AL351" s="5"/>
      <c r="AM351" s="5"/>
      <c r="AN351" s="5"/>
      <c r="AO351" s="5"/>
      <c r="AP351" s="5"/>
      <c r="AQ351" s="48"/>
      <c r="AR351" s="34" t="e">
        <v>#NAME?</v>
      </c>
      <c r="AS351" s="5"/>
      <c r="AT351" s="5"/>
      <c r="AU351" s="5"/>
      <c r="AV351" s="5"/>
      <c r="AW351" s="5"/>
      <c r="AX351" s="5"/>
      <c r="AY351" s="5"/>
      <c r="AZ351" s="33"/>
      <c r="BA351" s="21">
        <v>0.2</v>
      </c>
      <c r="BB351" s="5">
        <v>0.2</v>
      </c>
      <c r="BC351" s="5">
        <v>1.5</v>
      </c>
      <c r="BD351" s="5" t="s">
        <v>86</v>
      </c>
      <c r="BE351" s="5" t="s">
        <v>86</v>
      </c>
      <c r="BF351" s="48" t="s">
        <v>86</v>
      </c>
      <c r="BG351" s="64" t="e">
        <v>#NAME?</v>
      </c>
      <c r="BH351" s="298"/>
      <c r="BI351" s="298"/>
      <c r="BJ351" s="21"/>
      <c r="BK351" s="5"/>
      <c r="BL351" s="5"/>
      <c r="BM351" s="5"/>
      <c r="BN351" s="5"/>
      <c r="BO351" s="5"/>
      <c r="BP351" s="5"/>
      <c r="BQ351" s="5"/>
      <c r="BR351" s="298"/>
      <c r="BS351" s="5"/>
      <c r="BT351" s="5"/>
      <c r="BU351" s="5"/>
      <c r="BV351" s="5"/>
      <c r="BW351" s="5"/>
      <c r="BX351" s="5"/>
      <c r="BY351" s="5"/>
      <c r="BZ351" s="5"/>
      <c r="CA351" s="5"/>
      <c r="CB351" s="5"/>
      <c r="CC351" s="5"/>
      <c r="CD351" s="5"/>
      <c r="CE351" s="5"/>
      <c r="CF351" s="5"/>
      <c r="CG351" s="5"/>
      <c r="CH351" s="5"/>
      <c r="CI351" s="3"/>
    </row>
    <row r="352" spans="1:87" ht="12" customHeight="1">
      <c r="A352" s="217"/>
      <c r="B352" s="218"/>
      <c r="C352" s="13" t="s">
        <v>76</v>
      </c>
      <c r="D352" s="34">
        <v>3.311588691111278</v>
      </c>
      <c r="E352" s="34">
        <v>2.3337519690605601</v>
      </c>
      <c r="F352" s="34">
        <v>1.1396750858816418</v>
      </c>
      <c r="G352" s="34">
        <v>4.856112914318178</v>
      </c>
      <c r="H352" s="34">
        <v>1.9890977870682391</v>
      </c>
      <c r="I352" s="34">
        <v>2.7847466143610111</v>
      </c>
      <c r="J352" s="34">
        <v>3.9763984268346597</v>
      </c>
      <c r="K352" s="34">
        <v>1.8973647561278506</v>
      </c>
      <c r="L352" s="34">
        <v>2.0263028336187983</v>
      </c>
      <c r="M352" s="34">
        <v>2.2462203425274829</v>
      </c>
      <c r="N352" s="34">
        <v>2.1642277912201857</v>
      </c>
      <c r="O352" s="34">
        <v>4.3796170013268965</v>
      </c>
      <c r="P352" s="34">
        <v>0.17377677327123919</v>
      </c>
      <c r="Q352" s="34">
        <v>2.5607838209518619</v>
      </c>
      <c r="R352" s="21">
        <v>3.4862932049757323</v>
      </c>
      <c r="S352" s="5">
        <v>3.0986940590102652</v>
      </c>
      <c r="T352" s="5">
        <v>0.3819584200497772</v>
      </c>
      <c r="U352" s="5">
        <v>-0.26021635607423876</v>
      </c>
      <c r="V352" s="5">
        <v>-1.5497833425931251</v>
      </c>
      <c r="W352" s="5">
        <v>-1.2175101455120463</v>
      </c>
      <c r="X352" s="5">
        <v>0.67320184221997259</v>
      </c>
      <c r="Y352" s="16">
        <v>0.74206549549438172</v>
      </c>
      <c r="Z352" s="34" t="e">
        <v>#NAME?</v>
      </c>
      <c r="AA352" s="21">
        <v>3.4862932049757323</v>
      </c>
      <c r="AB352" s="5">
        <v>3.0986940590102652</v>
      </c>
      <c r="AC352" s="5">
        <v>0.3819584200497772</v>
      </c>
      <c r="AD352" s="5">
        <v>-0.26021635607423876</v>
      </c>
      <c r="AE352" s="5">
        <v>-1.5497833425931251</v>
      </c>
      <c r="AF352" s="5">
        <v>-1.1288956070870881</v>
      </c>
      <c r="AG352" s="5">
        <v>0.74390615287067696</v>
      </c>
      <c r="AH352" s="16">
        <v>1.3155734193287749</v>
      </c>
      <c r="AI352" s="34" t="e">
        <v>#NAME?</v>
      </c>
      <c r="AJ352" s="21"/>
      <c r="AK352" s="5"/>
      <c r="AL352" s="5"/>
      <c r="AM352" s="5"/>
      <c r="AN352" s="5"/>
      <c r="AO352" s="5"/>
      <c r="AP352" s="5"/>
      <c r="AQ352" s="48"/>
      <c r="AR352" s="34" t="e">
        <v>#NAME?</v>
      </c>
      <c r="AS352" s="5"/>
      <c r="AT352" s="5"/>
      <c r="AU352" s="5"/>
      <c r="AV352" s="5"/>
      <c r="AW352" s="5"/>
      <c r="AX352" s="5"/>
      <c r="AY352" s="5"/>
      <c r="AZ352" s="33"/>
      <c r="BA352" s="21" t="s">
        <v>86</v>
      </c>
      <c r="BB352" s="5">
        <v>-1.5</v>
      </c>
      <c r="BC352" s="5">
        <v>-0.7</v>
      </c>
      <c r="BD352" s="5">
        <v>0.5</v>
      </c>
      <c r="BE352" s="5">
        <v>1.6</v>
      </c>
      <c r="BF352" s="48">
        <v>2</v>
      </c>
      <c r="BG352" s="64" t="e">
        <v>#NAME?</v>
      </c>
      <c r="BH352" s="298"/>
      <c r="BI352" s="298"/>
      <c r="BJ352" s="21"/>
      <c r="BK352" s="5"/>
      <c r="BL352" s="5"/>
      <c r="BM352" s="5"/>
      <c r="BN352" s="5"/>
      <c r="BO352" s="5"/>
      <c r="BP352" s="5"/>
      <c r="BQ352" s="5"/>
      <c r="BR352" s="298"/>
      <c r="BS352" s="5"/>
      <c r="BT352" s="5"/>
      <c r="BU352" s="5"/>
      <c r="BV352" s="5"/>
      <c r="BW352" s="5"/>
      <c r="BX352" s="5"/>
      <c r="BY352" s="5"/>
      <c r="BZ352" s="5"/>
      <c r="CA352" s="5"/>
      <c r="CB352" s="5"/>
      <c r="CC352" s="5"/>
      <c r="CD352" s="5"/>
      <c r="CE352" s="5"/>
      <c r="CF352" s="5"/>
      <c r="CG352" s="5"/>
      <c r="CH352" s="5"/>
      <c r="CI352" s="3"/>
    </row>
    <row r="353" spans="1:87" ht="12" customHeight="1">
      <c r="A353" s="217"/>
      <c r="B353" s="218"/>
      <c r="C353" s="13" t="s">
        <v>91</v>
      </c>
      <c r="D353" s="34">
        <v>8.0737807984587295</v>
      </c>
      <c r="E353" s="34">
        <v>4.2948632613925453</v>
      </c>
      <c r="F353" s="34">
        <v>2.1143923653974106</v>
      </c>
      <c r="G353" s="34">
        <v>2.6332105034767572</v>
      </c>
      <c r="H353" s="34">
        <v>2.5263887875287994</v>
      </c>
      <c r="I353" s="34">
        <v>1.9633547600455881</v>
      </c>
      <c r="J353" s="34">
        <v>2.9396044300983082</v>
      </c>
      <c r="K353" s="34">
        <v>6.1870282057758796</v>
      </c>
      <c r="L353" s="34">
        <v>6.8903542932482242</v>
      </c>
      <c r="M353" s="34">
        <v>6.5710575723206821</v>
      </c>
      <c r="N353" s="34">
        <v>10.081206547601473</v>
      </c>
      <c r="O353" s="34">
        <v>15.253451406892204</v>
      </c>
      <c r="P353" s="34">
        <v>3.2588420309210164</v>
      </c>
      <c r="Q353" s="34">
        <v>-1.2237886436583412</v>
      </c>
      <c r="R353" s="21">
        <v>4.2224732397396547</v>
      </c>
      <c r="S353" s="5">
        <v>2.2854734723369186</v>
      </c>
      <c r="T353" s="5">
        <v>1.0932328673596281E-2</v>
      </c>
      <c r="U353" s="5">
        <v>0.69034529034861514</v>
      </c>
      <c r="V353" s="5">
        <v>0.21294896733514701</v>
      </c>
      <c r="W353" s="5">
        <v>9.916494721782243E-2</v>
      </c>
      <c r="X353" s="5">
        <v>2.8937488375533782</v>
      </c>
      <c r="Y353" s="16">
        <v>2.6795610573072226</v>
      </c>
      <c r="Z353" s="34" t="e">
        <v>#NAME?</v>
      </c>
      <c r="AA353" s="21">
        <v>4.2224732397396547</v>
      </c>
      <c r="AB353" s="5">
        <v>2.2854734723369186</v>
      </c>
      <c r="AC353" s="5">
        <v>1.0932328673596281E-2</v>
      </c>
      <c r="AD353" s="5">
        <v>0.69034529034861514</v>
      </c>
      <c r="AE353" s="5">
        <v>0.21294896733514701</v>
      </c>
      <c r="AF353" s="5">
        <v>-0.11732754450181071</v>
      </c>
      <c r="AG353" s="5">
        <v>1.81579009366446</v>
      </c>
      <c r="AH353" s="16">
        <v>1.9754928952795625</v>
      </c>
      <c r="AI353" s="34" t="e">
        <v>#NAME?</v>
      </c>
      <c r="AJ353" s="21"/>
      <c r="AK353" s="5"/>
      <c r="AL353" s="5"/>
      <c r="AM353" s="5"/>
      <c r="AN353" s="5"/>
      <c r="AO353" s="5"/>
      <c r="AP353" s="5"/>
      <c r="AQ353" s="48"/>
      <c r="AR353" s="34" t="e">
        <v>#NAME?</v>
      </c>
      <c r="AS353" s="5"/>
      <c r="AT353" s="5"/>
      <c r="AU353" s="5"/>
      <c r="AV353" s="5"/>
      <c r="AW353" s="5"/>
      <c r="AX353" s="5"/>
      <c r="AY353" s="5"/>
      <c r="AZ353" s="33"/>
      <c r="BA353" s="21" t="s">
        <v>86</v>
      </c>
      <c r="BB353" s="5">
        <v>0.2</v>
      </c>
      <c r="BC353" s="5">
        <v>0.4</v>
      </c>
      <c r="BD353" s="5">
        <v>2</v>
      </c>
      <c r="BE353" s="5">
        <v>2.5</v>
      </c>
      <c r="BF353" s="48">
        <v>2.5</v>
      </c>
      <c r="BG353" s="64" t="e">
        <v>#NAME?</v>
      </c>
      <c r="BH353" s="298"/>
      <c r="BI353" s="298"/>
      <c r="BJ353" s="21"/>
      <c r="BK353" s="5"/>
      <c r="BL353" s="5"/>
      <c r="BM353" s="5"/>
      <c r="BN353" s="5"/>
      <c r="BO353" s="5"/>
      <c r="BP353" s="5"/>
      <c r="BQ353" s="5"/>
      <c r="BR353" s="298"/>
      <c r="BS353" s="5"/>
      <c r="BT353" s="5"/>
      <c r="BU353" s="5"/>
      <c r="BV353" s="5"/>
      <c r="BW353" s="5"/>
      <c r="BX353" s="5"/>
      <c r="BY353" s="5"/>
      <c r="BZ353" s="5"/>
      <c r="CA353" s="5"/>
      <c r="CB353" s="5"/>
      <c r="CC353" s="5"/>
      <c r="CD353" s="5"/>
      <c r="CE353" s="5"/>
      <c r="CF353" s="5"/>
      <c r="CG353" s="5"/>
      <c r="CH353" s="5"/>
      <c r="CI353" s="3"/>
    </row>
    <row r="354" spans="1:87" ht="12" customHeight="1">
      <c r="A354" s="217"/>
      <c r="B354" s="218"/>
      <c r="C354" s="13" t="s">
        <v>92</v>
      </c>
      <c r="D354" s="34">
        <v>10.316048253417232</v>
      </c>
      <c r="E354" s="34">
        <v>5.3692947174370342</v>
      </c>
      <c r="F354" s="34">
        <v>1.4434683564089834</v>
      </c>
      <c r="G354" s="34">
        <v>1.0941831162140314</v>
      </c>
      <c r="H354" s="34">
        <v>1.5494940672941437</v>
      </c>
      <c r="I354" s="34">
        <v>0.33575897049860082</v>
      </c>
      <c r="J354" s="34">
        <v>-1.0765494207228388</v>
      </c>
      <c r="K354" s="34">
        <v>1.1544758998191629</v>
      </c>
      <c r="L354" s="34">
        <v>2.67176021992932</v>
      </c>
      <c r="M354" s="34">
        <v>3.7567230173204402</v>
      </c>
      <c r="N354" s="34">
        <v>5.8181493164934039</v>
      </c>
      <c r="O354" s="34">
        <v>11.091521410841709</v>
      </c>
      <c r="P354" s="34">
        <v>4.1614793905893066</v>
      </c>
      <c r="Q354" s="34">
        <v>1.1906282507127663</v>
      </c>
      <c r="R354" s="21">
        <v>4.1240274108516051</v>
      </c>
      <c r="S354" s="5">
        <v>3.1640472788673879</v>
      </c>
      <c r="T354" s="5">
        <v>1.1641863369677319</v>
      </c>
      <c r="U354" s="5">
        <v>0.24227144358637265</v>
      </c>
      <c r="V354" s="5">
        <v>-0.6770514656170179</v>
      </c>
      <c r="W354" s="5">
        <v>0.67833330000000025</v>
      </c>
      <c r="X354" s="5">
        <v>3.7181122067701189</v>
      </c>
      <c r="Y354" s="16">
        <v>2.6793222981567277</v>
      </c>
      <c r="Z354" s="34" t="e">
        <v>#NAME?</v>
      </c>
      <c r="AA354" s="21">
        <v>4.1240274108516051</v>
      </c>
      <c r="AB354" s="5">
        <v>3.1640472788673879</v>
      </c>
      <c r="AC354" s="5">
        <v>1.1641863369677319</v>
      </c>
      <c r="AD354" s="5">
        <v>0.24227144358637265</v>
      </c>
      <c r="AE354" s="5">
        <v>-0.6770514656170179</v>
      </c>
      <c r="AF354" s="5">
        <v>0.65934079999998563</v>
      </c>
      <c r="AG354" s="5">
        <v>1.6855902159852221</v>
      </c>
      <c r="AH354" s="16">
        <v>2.1473272089544304</v>
      </c>
      <c r="AI354" s="34" t="e">
        <v>#NAME?</v>
      </c>
      <c r="AJ354" s="21"/>
      <c r="AK354" s="5"/>
      <c r="AL354" s="5"/>
      <c r="AM354" s="5"/>
      <c r="AN354" s="5"/>
      <c r="AO354" s="5"/>
      <c r="AP354" s="5"/>
      <c r="AQ354" s="48"/>
      <c r="AR354" s="34" t="e">
        <v>#NAME?</v>
      </c>
      <c r="AS354" s="5"/>
      <c r="AT354" s="5"/>
      <c r="AU354" s="5"/>
      <c r="AV354" s="5"/>
      <c r="AW354" s="5"/>
      <c r="AX354" s="5"/>
      <c r="AY354" s="5"/>
      <c r="AZ354" s="33"/>
      <c r="BA354" s="21" t="s">
        <v>86</v>
      </c>
      <c r="BB354" s="5">
        <v>-0.7</v>
      </c>
      <c r="BC354" s="5">
        <v>0.7</v>
      </c>
      <c r="BD354" s="5">
        <v>2.2000000000000002</v>
      </c>
      <c r="BE354" s="5">
        <v>2.5</v>
      </c>
      <c r="BF354" s="48">
        <v>2.5</v>
      </c>
      <c r="BG354" s="64" t="e">
        <v>#NAME?</v>
      </c>
      <c r="BH354" s="298"/>
      <c r="BI354" s="298"/>
      <c r="BJ354" s="21"/>
      <c r="BK354" s="5"/>
      <c r="BL354" s="5"/>
      <c r="BM354" s="5"/>
      <c r="BN354" s="5"/>
      <c r="BO354" s="5"/>
      <c r="BP354" s="5"/>
      <c r="BQ354" s="5"/>
      <c r="BR354" s="298"/>
      <c r="BS354" s="5"/>
      <c r="BT354" s="5"/>
      <c r="BU354" s="5"/>
      <c r="BV354" s="5"/>
      <c r="BW354" s="5"/>
      <c r="BX354" s="5"/>
      <c r="BY354" s="5"/>
      <c r="BZ354" s="5"/>
      <c r="CA354" s="5"/>
      <c r="CB354" s="5"/>
      <c r="CC354" s="5"/>
      <c r="CD354" s="5"/>
      <c r="CE354" s="5"/>
      <c r="CF354" s="5"/>
      <c r="CG354" s="5"/>
      <c r="CH354" s="5"/>
      <c r="CI354" s="3"/>
    </row>
    <row r="355" spans="1:87" ht="12" customHeight="1">
      <c r="A355" s="217"/>
      <c r="B355" s="218"/>
      <c r="C355" s="13" t="s">
        <v>77</v>
      </c>
      <c r="D355" s="34">
        <v>1.382769347275592</v>
      </c>
      <c r="E355" s="34">
        <v>0.9693903106209989</v>
      </c>
      <c r="F355" s="34">
        <v>1.0183828916528137</v>
      </c>
      <c r="G355" s="34">
        <v>3.7782880947842212</v>
      </c>
      <c r="H355" s="34">
        <v>2.4030952719011678</v>
      </c>
      <c r="I355" s="34">
        <v>2.0543751256542508</v>
      </c>
      <c r="J355" s="34">
        <v>2.528162987816307</v>
      </c>
      <c r="K355" s="34">
        <v>3.2432253362485897</v>
      </c>
      <c r="L355" s="34">
        <v>3.7649071715065041</v>
      </c>
      <c r="M355" s="34">
        <v>2.959336186346162</v>
      </c>
      <c r="N355" s="34">
        <v>2.651022206375675</v>
      </c>
      <c r="O355" s="34">
        <v>4.0923011293814815</v>
      </c>
      <c r="P355" s="34">
        <v>8.4324932040136247E-3</v>
      </c>
      <c r="Q355" s="34">
        <v>2.7984147489489519</v>
      </c>
      <c r="R355" s="21">
        <v>3.7320234051116508</v>
      </c>
      <c r="S355" s="5">
        <v>2.8922607261901545</v>
      </c>
      <c r="T355" s="5">
        <v>1.6992135453111956</v>
      </c>
      <c r="U355" s="5">
        <v>0.69519659454422289</v>
      </c>
      <c r="V355" s="5">
        <v>5.8366860945047172E-2</v>
      </c>
      <c r="W355" s="5">
        <v>3.8333080570440714E-2</v>
      </c>
      <c r="X355" s="5">
        <v>2.1091739061836812</v>
      </c>
      <c r="Y355" s="16">
        <v>1.487024661161529</v>
      </c>
      <c r="Z355" s="34" t="e">
        <v>#NAME?</v>
      </c>
      <c r="AA355" s="21">
        <v>3.7320234051116508</v>
      </c>
      <c r="AB355" s="5">
        <v>2.8922607261901545</v>
      </c>
      <c r="AC355" s="5">
        <v>1.6992135453111956</v>
      </c>
      <c r="AD355" s="5">
        <v>0.69519659454422289</v>
      </c>
      <c r="AE355" s="5">
        <v>5.8366860945047172E-2</v>
      </c>
      <c r="AF355" s="5">
        <v>-4.8946392129711747E-2</v>
      </c>
      <c r="AG355" s="5">
        <v>1.6322398277095029</v>
      </c>
      <c r="AH355" s="16">
        <v>1.9462782780495402</v>
      </c>
      <c r="AI355" s="34" t="e">
        <v>#NAME?</v>
      </c>
      <c r="AJ355" s="21"/>
      <c r="AK355" s="5"/>
      <c r="AL355" s="5"/>
      <c r="AM355" s="5"/>
      <c r="AN355" s="5"/>
      <c r="AO355" s="5"/>
      <c r="AP355" s="5"/>
      <c r="AQ355" s="48"/>
      <c r="AR355" s="34" t="e">
        <v>#NAME?</v>
      </c>
      <c r="AS355" s="5"/>
      <c r="AT355" s="5"/>
      <c r="AU355" s="5"/>
      <c r="AV355" s="5"/>
      <c r="AW355" s="5"/>
      <c r="AX355" s="5"/>
      <c r="AY355" s="5"/>
      <c r="AZ355" s="33"/>
      <c r="BA355" s="21" t="s">
        <v>86</v>
      </c>
      <c r="BB355" s="5">
        <v>0.1</v>
      </c>
      <c r="BC355" s="5">
        <v>-0.2</v>
      </c>
      <c r="BD355" s="5">
        <v>1.3</v>
      </c>
      <c r="BE355" s="5">
        <v>1.6</v>
      </c>
      <c r="BF355" s="48">
        <v>1.8</v>
      </c>
      <c r="BG355" s="64" t="e">
        <v>#NAME?</v>
      </c>
      <c r="BH355" s="298"/>
      <c r="BI355" s="298"/>
      <c r="BJ355" s="21"/>
      <c r="BK355" s="5"/>
      <c r="BL355" s="5"/>
      <c r="BM355" s="5"/>
      <c r="BN355" s="5"/>
      <c r="BO355" s="5"/>
      <c r="BP355" s="5"/>
      <c r="BQ355" s="5"/>
      <c r="BR355" s="298"/>
      <c r="BS355" s="5"/>
      <c r="BT355" s="5"/>
      <c r="BU355" s="5"/>
      <c r="BV355" s="5"/>
      <c r="BW355" s="5"/>
      <c r="BX355" s="5"/>
      <c r="BY355" s="5"/>
      <c r="BZ355" s="5"/>
      <c r="CA355" s="5"/>
      <c r="CB355" s="5"/>
      <c r="CC355" s="5"/>
      <c r="CD355" s="5"/>
      <c r="CE355" s="5"/>
      <c r="CF355" s="5"/>
      <c r="CG355" s="5"/>
      <c r="CH355" s="5"/>
      <c r="CI355" s="3"/>
    </row>
    <row r="356" spans="1:87" ht="12" customHeight="1">
      <c r="A356" s="217"/>
      <c r="B356" s="218"/>
      <c r="C356" s="13" t="s">
        <v>78</v>
      </c>
      <c r="D356" s="34">
        <v>3.9238006044667761</v>
      </c>
      <c r="E356" s="34">
        <v>3.6862646336717653</v>
      </c>
      <c r="F356" s="34">
        <v>2.2936447207102306</v>
      </c>
      <c r="G356" s="34">
        <v>3.0374968856042406</v>
      </c>
      <c r="H356" s="34">
        <v>2.5136512234240183</v>
      </c>
      <c r="I356" s="34">
        <v>2.6138355272109282</v>
      </c>
      <c r="J356" s="34">
        <v>1.930700703068533</v>
      </c>
      <c r="K356" s="34">
        <v>2.7257001395723179</v>
      </c>
      <c r="L356" s="34">
        <v>2.5215972985217938</v>
      </c>
      <c r="M356" s="34">
        <v>2.575873542463647</v>
      </c>
      <c r="N356" s="34">
        <v>0.69716550941933964</v>
      </c>
      <c r="O356" s="34">
        <v>4.6843981806340196</v>
      </c>
      <c r="P356" s="34">
        <v>1.8397267776816495</v>
      </c>
      <c r="Q356" s="34">
        <v>2.0408731201515096</v>
      </c>
      <c r="R356" s="21">
        <v>2.5130052738565611</v>
      </c>
      <c r="S356" s="5">
        <v>3.2272063421962427</v>
      </c>
      <c r="T356" s="5">
        <v>0.97890335366639381</v>
      </c>
      <c r="U356" s="5">
        <v>0.77145288046607252</v>
      </c>
      <c r="V356" s="5">
        <v>1.1761432618373036</v>
      </c>
      <c r="W356" s="5">
        <v>0.89997750056249881</v>
      </c>
      <c r="X356" s="5">
        <v>1.2611184063823888</v>
      </c>
      <c r="Y356" s="16">
        <v>1.6110838267678007</v>
      </c>
      <c r="Z356" s="34" t="e">
        <v>#NAME?</v>
      </c>
      <c r="AA356" s="21">
        <v>2.5130052738565611</v>
      </c>
      <c r="AB356" s="5">
        <v>3.2272063421962427</v>
      </c>
      <c r="AC356" s="5">
        <v>0.97890335366639381</v>
      </c>
      <c r="AD356" s="5">
        <v>0.77145288046607252</v>
      </c>
      <c r="AE356" s="5">
        <v>1.1761432618373036</v>
      </c>
      <c r="AF356" s="5">
        <v>1.0026790330241786</v>
      </c>
      <c r="AG356" s="5">
        <v>1.6213744772780592</v>
      </c>
      <c r="AH356" s="16">
        <v>1.843932536625803</v>
      </c>
      <c r="AI356" s="34" t="e">
        <v>#NAME?</v>
      </c>
      <c r="AJ356" s="21"/>
      <c r="AK356" s="5"/>
      <c r="AL356" s="5"/>
      <c r="AM356" s="5"/>
      <c r="AN356" s="5"/>
      <c r="AO356" s="5"/>
      <c r="AP356" s="5"/>
      <c r="AQ356" s="48"/>
      <c r="AR356" s="34" t="e">
        <v>#NAME?</v>
      </c>
      <c r="AS356" s="5"/>
      <c r="AT356" s="5"/>
      <c r="AU356" s="5"/>
      <c r="AV356" s="5"/>
      <c r="AW356" s="5"/>
      <c r="AX356" s="5"/>
      <c r="AY356" s="5"/>
      <c r="AZ356" s="33"/>
      <c r="BA356" s="21">
        <v>0.8</v>
      </c>
      <c r="BB356" s="5">
        <v>1.2</v>
      </c>
      <c r="BC356" s="5">
        <v>1.6</v>
      </c>
      <c r="BD356" s="5">
        <v>1.9</v>
      </c>
      <c r="BE356" s="5">
        <v>1.8</v>
      </c>
      <c r="BF356" s="48">
        <v>1.7</v>
      </c>
      <c r="BG356" s="64" t="e">
        <v>#NAME?</v>
      </c>
      <c r="BH356" s="298"/>
      <c r="BI356" s="298"/>
      <c r="BJ356" s="21"/>
      <c r="BK356" s="5"/>
      <c r="BL356" s="5"/>
      <c r="BM356" s="5"/>
      <c r="BN356" s="5"/>
      <c r="BO356" s="5"/>
      <c r="BP356" s="5"/>
      <c r="BQ356" s="5"/>
      <c r="BR356" s="298"/>
      <c r="BS356" s="5"/>
      <c r="BT356" s="5"/>
      <c r="BU356" s="5"/>
      <c r="BV356" s="5"/>
      <c r="BW356" s="5"/>
      <c r="BX356" s="5"/>
      <c r="BY356" s="5"/>
      <c r="BZ356" s="5"/>
      <c r="CA356" s="5"/>
      <c r="CB356" s="5"/>
      <c r="CC356" s="5"/>
      <c r="CD356" s="5"/>
      <c r="CE356" s="5"/>
      <c r="CF356" s="5"/>
      <c r="CG356" s="5"/>
      <c r="CH356" s="5"/>
      <c r="CI356" s="3"/>
    </row>
    <row r="357" spans="1:87" ht="12" customHeight="1">
      <c r="A357" s="217"/>
      <c r="B357" s="218"/>
      <c r="C357" s="13" t="s">
        <v>79</v>
      </c>
      <c r="D357" s="34">
        <v>1.859631706652598</v>
      </c>
      <c r="E357" s="34">
        <v>1.776948499056008</v>
      </c>
      <c r="F357" s="34">
        <v>2.0332133871942659</v>
      </c>
      <c r="G357" s="34">
        <v>2.3372134738866013</v>
      </c>
      <c r="H357" s="34">
        <v>5.119056847538217</v>
      </c>
      <c r="I357" s="34">
        <v>3.8590032786564255</v>
      </c>
      <c r="J357" s="34">
        <v>2.2342877640667114</v>
      </c>
      <c r="K357" s="34">
        <v>1.3858270878134515</v>
      </c>
      <c r="L357" s="34">
        <v>1.4924046300091698</v>
      </c>
      <c r="M357" s="34">
        <v>1.649641070942498</v>
      </c>
      <c r="N357" s="34">
        <v>1.5845492854524412</v>
      </c>
      <c r="O357" s="34">
        <v>2.2096060800627759</v>
      </c>
      <c r="P357" s="34">
        <v>0.97434951062027597</v>
      </c>
      <c r="Q357" s="34">
        <v>0.931137760542744</v>
      </c>
      <c r="R357" s="21">
        <v>2.4752162246979292</v>
      </c>
      <c r="S357" s="5">
        <v>2.8244793388670253</v>
      </c>
      <c r="T357" s="5">
        <v>2.5621638350187048</v>
      </c>
      <c r="U357" s="5">
        <v>0.31834330819595635</v>
      </c>
      <c r="V357" s="5">
        <v>0.21211213548451013</v>
      </c>
      <c r="W357" s="5">
        <v>0.1041648638842041</v>
      </c>
      <c r="X357" s="5">
        <v>1.2936309077205443</v>
      </c>
      <c r="Y357" s="16">
        <v>1.5672577317961789</v>
      </c>
      <c r="Z357" s="34" t="e">
        <v>#NAME?</v>
      </c>
      <c r="AA357" s="21">
        <v>2.4752162246979292</v>
      </c>
      <c r="AB357" s="5">
        <v>2.8244793388670253</v>
      </c>
      <c r="AC357" s="5">
        <v>2.5621638350187048</v>
      </c>
      <c r="AD357" s="5">
        <v>0.31834330819595635</v>
      </c>
      <c r="AE357" s="5">
        <v>0.21211213548451013</v>
      </c>
      <c r="AF357" s="5">
        <v>7.5728337835800907E-2</v>
      </c>
      <c r="AG357" s="5">
        <v>0.97524409715283866</v>
      </c>
      <c r="AH357" s="16">
        <v>1.1429064780200449</v>
      </c>
      <c r="AI357" s="34" t="e">
        <v>#NAME?</v>
      </c>
      <c r="AJ357" s="21"/>
      <c r="AK357" s="5"/>
      <c r="AL357" s="5"/>
      <c r="AM357" s="5"/>
      <c r="AN357" s="5"/>
      <c r="AO357" s="5"/>
      <c r="AP357" s="5"/>
      <c r="AQ357" s="48"/>
      <c r="AR357" s="34" t="e">
        <v>#NAME?</v>
      </c>
      <c r="AS357" s="5"/>
      <c r="AT357" s="5"/>
      <c r="AU357" s="5"/>
      <c r="AV357" s="5"/>
      <c r="AW357" s="5"/>
      <c r="AX357" s="5"/>
      <c r="AY357" s="5"/>
      <c r="AZ357" s="33"/>
      <c r="BA357" s="21" t="s">
        <v>86</v>
      </c>
      <c r="BB357" s="5">
        <v>0.2</v>
      </c>
      <c r="BC357" s="5">
        <v>0.3</v>
      </c>
      <c r="BD357" s="5">
        <v>1</v>
      </c>
      <c r="BE357" s="5">
        <v>1.4</v>
      </c>
      <c r="BF357" s="48">
        <v>1.5</v>
      </c>
      <c r="BG357" s="64" t="e">
        <v>#NAME?</v>
      </c>
      <c r="BH357" s="298"/>
      <c r="BI357" s="298"/>
      <c r="BJ357" s="21"/>
      <c r="BK357" s="5"/>
      <c r="BL357" s="5"/>
      <c r="BM357" s="5"/>
      <c r="BN357" s="5"/>
      <c r="BO357" s="5"/>
      <c r="BP357" s="5"/>
      <c r="BQ357" s="5"/>
      <c r="BR357" s="298"/>
      <c r="BS357" s="5"/>
      <c r="BT357" s="5"/>
      <c r="BU357" s="5"/>
      <c r="BV357" s="5"/>
      <c r="BW357" s="5"/>
      <c r="BX357" s="5"/>
      <c r="BY357" s="5"/>
      <c r="BZ357" s="5"/>
      <c r="CA357" s="5"/>
      <c r="CB357" s="5"/>
      <c r="CC357" s="5"/>
      <c r="CD357" s="5"/>
      <c r="CE357" s="5"/>
      <c r="CF357" s="5"/>
      <c r="CG357" s="5"/>
      <c r="CH357" s="5"/>
      <c r="CI357" s="3"/>
    </row>
    <row r="358" spans="1:87" ht="12" customHeight="1">
      <c r="A358" s="217"/>
      <c r="B358" s="218"/>
      <c r="C358" s="13" t="s">
        <v>80</v>
      </c>
      <c r="D358" s="34">
        <v>1.1634117450417314</v>
      </c>
      <c r="E358" s="34">
        <v>0.82063166797325948</v>
      </c>
      <c r="F358" s="34">
        <v>0.5145544209555597</v>
      </c>
      <c r="G358" s="34">
        <v>1.9570757112148618</v>
      </c>
      <c r="H358" s="34">
        <v>2.2994123713720116</v>
      </c>
      <c r="I358" s="34">
        <v>1.6819953300763357</v>
      </c>
      <c r="J358" s="34">
        <v>1.3017662587300638</v>
      </c>
      <c r="K358" s="34">
        <v>1.9649804248173641</v>
      </c>
      <c r="L358" s="34">
        <v>2.1028689575175674</v>
      </c>
      <c r="M358" s="34">
        <v>1.6869348204469725</v>
      </c>
      <c r="N358" s="34">
        <v>2.2006472890216733</v>
      </c>
      <c r="O358" s="34">
        <v>3.2250206642080892</v>
      </c>
      <c r="P358" s="34">
        <v>0.40209542687243971</v>
      </c>
      <c r="Q358" s="34">
        <v>1.6940707899709473</v>
      </c>
      <c r="R358" s="21">
        <v>3.550793597829105</v>
      </c>
      <c r="S358" s="5">
        <v>2.5719998928705357</v>
      </c>
      <c r="T358" s="5">
        <v>2.1175856223917933</v>
      </c>
      <c r="U358" s="5">
        <v>1.4608619260401134</v>
      </c>
      <c r="V358" s="5">
        <v>0.80475795070487077</v>
      </c>
      <c r="W358" s="5">
        <v>0.97083329999998469</v>
      </c>
      <c r="X358" s="5">
        <v>2.2308422406572381</v>
      </c>
      <c r="Y358" s="16">
        <v>2.0980924862266548</v>
      </c>
      <c r="Z358" s="34" t="e">
        <v>#NAME?</v>
      </c>
      <c r="AA358" s="21">
        <v>3.550793597829105</v>
      </c>
      <c r="AB358" s="5">
        <v>2.5719998928705357</v>
      </c>
      <c r="AC358" s="5">
        <v>2.1167152973120551</v>
      </c>
      <c r="AD358" s="5">
        <v>1.4617266613823121</v>
      </c>
      <c r="AE358" s="5">
        <v>0.80475795070487077</v>
      </c>
      <c r="AF358" s="5">
        <v>0.99094749999999454</v>
      </c>
      <c r="AG358" s="5">
        <v>1.8360305016447143</v>
      </c>
      <c r="AH358" s="16">
        <v>1.5632193200442845</v>
      </c>
      <c r="AI358" s="34" t="e">
        <v>#NAME?</v>
      </c>
      <c r="AJ358" s="21"/>
      <c r="AK358" s="5"/>
      <c r="AL358" s="5"/>
      <c r="AM358" s="5"/>
      <c r="AN358" s="5"/>
      <c r="AO358" s="5"/>
      <c r="AP358" s="5"/>
      <c r="AQ358" s="48"/>
      <c r="AR358" s="34" t="e">
        <v>#NAME?</v>
      </c>
      <c r="AS358" s="5"/>
      <c r="AT358" s="5"/>
      <c r="AU358" s="5"/>
      <c r="AV358" s="5"/>
      <c r="AW358" s="5"/>
      <c r="AX358" s="5"/>
      <c r="AY358" s="5"/>
      <c r="AZ358" s="33"/>
      <c r="BA358" s="21" t="s">
        <v>86</v>
      </c>
      <c r="BB358" s="5">
        <v>0.9</v>
      </c>
      <c r="BC358" s="5">
        <v>1.2</v>
      </c>
      <c r="BD358" s="5">
        <v>1.8</v>
      </c>
      <c r="BE358" s="5">
        <v>1.8</v>
      </c>
      <c r="BF358" s="48">
        <v>1.8</v>
      </c>
      <c r="BG358" s="64" t="e">
        <v>#NAME?</v>
      </c>
      <c r="BH358" s="298"/>
      <c r="BI358" s="298"/>
      <c r="BJ358" s="21"/>
      <c r="BK358" s="5"/>
      <c r="BL358" s="5"/>
      <c r="BM358" s="5"/>
      <c r="BN358" s="5"/>
      <c r="BO358" s="5"/>
      <c r="BP358" s="5"/>
      <c r="BQ358" s="5"/>
      <c r="BR358" s="298"/>
      <c r="BS358" s="5"/>
      <c r="BT358" s="5"/>
      <c r="BU358" s="5"/>
      <c r="BV358" s="5"/>
      <c r="BW358" s="5"/>
      <c r="BX358" s="5"/>
      <c r="BY358" s="5"/>
      <c r="BZ358" s="5"/>
      <c r="CA358" s="5"/>
      <c r="CB358" s="5"/>
      <c r="CC358" s="5"/>
      <c r="CD358" s="5"/>
      <c r="CE358" s="5"/>
      <c r="CF358" s="5"/>
      <c r="CG358" s="5"/>
      <c r="CH358" s="5"/>
      <c r="CI358" s="3"/>
    </row>
    <row r="359" spans="1:87" ht="12" customHeight="1">
      <c r="A359" s="217"/>
      <c r="B359" s="218"/>
      <c r="C359" s="13" t="s">
        <v>81</v>
      </c>
      <c r="D359" s="34">
        <v>1.8896834011259189</v>
      </c>
      <c r="E359" s="34">
        <v>2.2152943333944686</v>
      </c>
      <c r="F359" s="34">
        <v>2.1696748358391194</v>
      </c>
      <c r="G359" s="34">
        <v>2.804930776832415</v>
      </c>
      <c r="H359" s="34">
        <v>4.4103078011821228</v>
      </c>
      <c r="I359" s="34">
        <v>3.7005125984079124</v>
      </c>
      <c r="J359" s="34">
        <v>3.2371717355309304</v>
      </c>
      <c r="K359" s="34">
        <v>2.5101619594381397</v>
      </c>
      <c r="L359" s="34">
        <v>2.1296894003956623</v>
      </c>
      <c r="M359" s="34">
        <v>3.04569511910322</v>
      </c>
      <c r="N359" s="34">
        <v>2.4221420621436396</v>
      </c>
      <c r="O359" s="34">
        <v>2.6515955128113999</v>
      </c>
      <c r="P359" s="34">
        <v>-0.90264866758279494</v>
      </c>
      <c r="Q359" s="34">
        <v>1.3912303007232563</v>
      </c>
      <c r="R359" s="21">
        <v>3.5541570574317616</v>
      </c>
      <c r="S359" s="5">
        <v>2.7761232681600578</v>
      </c>
      <c r="T359" s="5">
        <v>0.44011056517248015</v>
      </c>
      <c r="U359" s="5">
        <v>-0.15971906170181294</v>
      </c>
      <c r="V359" s="5">
        <v>0.5075631941303449</v>
      </c>
      <c r="W359" s="5">
        <v>0.63583330000001048</v>
      </c>
      <c r="X359" s="5">
        <v>1.555940213991347</v>
      </c>
      <c r="Y359" s="16">
        <v>1.2033521954295079</v>
      </c>
      <c r="Z359" s="34" t="e">
        <v>#NAME?</v>
      </c>
      <c r="AA359" s="21">
        <v>3.5541570574317616</v>
      </c>
      <c r="AB359" s="5">
        <v>2.7761232681600578</v>
      </c>
      <c r="AC359" s="5">
        <v>0.44011056517248015</v>
      </c>
      <c r="AD359" s="5">
        <v>-0.15971906170181294</v>
      </c>
      <c r="AE359" s="5">
        <v>0.5075631941303449</v>
      </c>
      <c r="AF359" s="5">
        <v>0.65527380000001134</v>
      </c>
      <c r="AG359" s="5">
        <v>1.2388238121309403</v>
      </c>
      <c r="AH359" s="16">
        <v>1.3776522874081154</v>
      </c>
      <c r="AI359" s="34" t="e">
        <v>#NAME?</v>
      </c>
      <c r="AJ359" s="21"/>
      <c r="AK359" s="5"/>
      <c r="AL359" s="5"/>
      <c r="AM359" s="5"/>
      <c r="AN359" s="5"/>
      <c r="AO359" s="5"/>
      <c r="AP359" s="5"/>
      <c r="AQ359" s="48"/>
      <c r="AR359" s="34" t="e">
        <v>#NAME?</v>
      </c>
      <c r="AS359" s="5"/>
      <c r="AT359" s="5"/>
      <c r="AU359" s="5"/>
      <c r="AV359" s="5"/>
      <c r="AW359" s="5"/>
      <c r="AX359" s="5"/>
      <c r="AY359" s="5"/>
      <c r="AZ359" s="33"/>
      <c r="BA359" s="21" t="s">
        <v>86</v>
      </c>
      <c r="BB359" s="5" t="s">
        <v>86</v>
      </c>
      <c r="BC359" s="5" t="s">
        <v>86</v>
      </c>
      <c r="BD359" s="5" t="s">
        <v>86</v>
      </c>
      <c r="BE359" s="5" t="s">
        <v>86</v>
      </c>
      <c r="BF359" s="48" t="s">
        <v>86</v>
      </c>
      <c r="BG359" s="64" t="e">
        <v>#NAME?</v>
      </c>
      <c r="BH359" s="298"/>
      <c r="BI359" s="298"/>
      <c r="BJ359" s="21"/>
      <c r="BK359" s="5"/>
      <c r="BL359" s="5"/>
      <c r="BM359" s="5"/>
      <c r="BN359" s="5"/>
      <c r="BO359" s="5"/>
      <c r="BP359" s="5"/>
      <c r="BQ359" s="5"/>
      <c r="BR359" s="298"/>
      <c r="BS359" s="5"/>
      <c r="BT359" s="5"/>
      <c r="BU359" s="5"/>
      <c r="BV359" s="5"/>
      <c r="BW359" s="5"/>
      <c r="BX359" s="5"/>
      <c r="BY359" s="5"/>
      <c r="BZ359" s="5"/>
      <c r="CA359" s="5"/>
      <c r="CB359" s="5"/>
      <c r="CC359" s="5"/>
      <c r="CD359" s="5"/>
      <c r="CE359" s="5"/>
      <c r="CF359" s="5"/>
      <c r="CG359" s="5"/>
      <c r="CH359" s="5"/>
      <c r="CI359" s="3"/>
    </row>
    <row r="360" spans="1:87" ht="12" customHeight="1">
      <c r="A360" s="217"/>
      <c r="B360" s="218"/>
      <c r="C360" s="13" t="s">
        <v>82</v>
      </c>
      <c r="D360" s="34">
        <v>8.3377252682048653</v>
      </c>
      <c r="E360" s="34">
        <v>7.9157929998048715</v>
      </c>
      <c r="F360" s="34">
        <v>6.1149624732707686</v>
      </c>
      <c r="G360" s="34">
        <v>8.9529500791000203</v>
      </c>
      <c r="H360" s="34">
        <v>8.6246303891501128</v>
      </c>
      <c r="I360" s="34">
        <v>7.4918001324379979</v>
      </c>
      <c r="J360" s="34">
        <v>5.6477984550699301</v>
      </c>
      <c r="K360" s="34">
        <v>3.6587359557327837</v>
      </c>
      <c r="L360" s="34">
        <v>2.4308695625826271</v>
      </c>
      <c r="M360" s="34">
        <v>2.5487056722300894</v>
      </c>
      <c r="N360" s="34">
        <v>3.8036133511621495</v>
      </c>
      <c r="O360" s="34">
        <v>5.5223952579036339</v>
      </c>
      <c r="P360" s="34">
        <v>0.84984282507851727</v>
      </c>
      <c r="Q360" s="34">
        <v>2.0559613642579855</v>
      </c>
      <c r="R360" s="21">
        <v>2.0766928458144873</v>
      </c>
      <c r="S360" s="5">
        <v>2.809428582346496</v>
      </c>
      <c r="T360" s="5">
        <v>1.9297799999999921</v>
      </c>
      <c r="U360" s="5">
        <v>0.36603281857421344</v>
      </c>
      <c r="V360" s="5">
        <v>-0.76330189734317155</v>
      </c>
      <c r="W360" s="5">
        <v>-0.1533346777378819</v>
      </c>
      <c r="X360" s="5">
        <v>1.556566407063098</v>
      </c>
      <c r="Y360" s="16">
        <v>1.9387318540433851</v>
      </c>
      <c r="Z360" s="34" t="e">
        <v>#NAME?</v>
      </c>
      <c r="AA360" s="21">
        <v>2.0867371946839741</v>
      </c>
      <c r="AB360" s="5">
        <v>2.8086564375554346</v>
      </c>
      <c r="AC360" s="5">
        <v>1.9214010751457788</v>
      </c>
      <c r="AD360" s="5">
        <v>0.3669085718350118</v>
      </c>
      <c r="AE360" s="5">
        <v>-0.75098425224104925</v>
      </c>
      <c r="AF360" s="5">
        <v>0.14785219999999821</v>
      </c>
      <c r="AG360" s="5">
        <v>1.5414072954027747</v>
      </c>
      <c r="AH360" s="16">
        <v>1.9476826973170436</v>
      </c>
      <c r="AI360" s="34" t="e">
        <v>#NAME?</v>
      </c>
      <c r="AJ360" s="21"/>
      <c r="AK360" s="5"/>
      <c r="AL360" s="5"/>
      <c r="AM360" s="5"/>
      <c r="AN360" s="5"/>
      <c r="AO360" s="5"/>
      <c r="AP360" s="5"/>
      <c r="AQ360" s="48"/>
      <c r="AR360" s="34" t="e">
        <v>#NAME?</v>
      </c>
      <c r="AS360" s="5"/>
      <c r="AT360" s="5"/>
      <c r="AU360" s="5"/>
      <c r="AV360" s="5"/>
      <c r="AW360" s="5"/>
      <c r="AX360" s="5"/>
      <c r="AY360" s="5"/>
      <c r="AZ360" s="33"/>
      <c r="BA360" s="21" t="s">
        <v>86</v>
      </c>
      <c r="BB360" s="5">
        <v>0.2</v>
      </c>
      <c r="BC360" s="5">
        <v>-0.5</v>
      </c>
      <c r="BD360" s="5">
        <v>-0.3</v>
      </c>
      <c r="BE360" s="5">
        <v>1.3</v>
      </c>
      <c r="BF360" s="48">
        <v>1.3</v>
      </c>
      <c r="BG360" s="64" t="e">
        <v>#NAME?</v>
      </c>
      <c r="BH360" s="298"/>
      <c r="BI360" s="298"/>
      <c r="BJ360" s="21"/>
      <c r="BK360" s="5"/>
      <c r="BL360" s="5"/>
      <c r="BM360" s="5"/>
      <c r="BN360" s="5"/>
      <c r="BO360" s="5"/>
      <c r="BP360" s="5"/>
      <c r="BQ360" s="5"/>
      <c r="BR360" s="298"/>
      <c r="BS360" s="5"/>
      <c r="BT360" s="5"/>
      <c r="BU360" s="5"/>
      <c r="BV360" s="5"/>
      <c r="BW360" s="5"/>
      <c r="BX360" s="5"/>
      <c r="BY360" s="5"/>
      <c r="BZ360" s="5"/>
      <c r="CA360" s="5"/>
      <c r="CB360" s="5"/>
      <c r="CC360" s="5"/>
      <c r="CD360" s="5"/>
      <c r="CE360" s="5"/>
      <c r="CF360" s="5"/>
      <c r="CG360" s="5"/>
      <c r="CH360" s="5"/>
      <c r="CI360" s="3"/>
    </row>
    <row r="361" spans="1:87" ht="12" customHeight="1">
      <c r="A361" s="217"/>
      <c r="B361" s="218"/>
      <c r="C361" s="13" t="s">
        <v>83</v>
      </c>
      <c r="D361" s="34">
        <v>6.0137098957626423</v>
      </c>
      <c r="E361" s="34">
        <v>6.6863692638366556</v>
      </c>
      <c r="F361" s="34">
        <v>10.446082306429204</v>
      </c>
      <c r="G361" s="34">
        <v>12.189708907617081</v>
      </c>
      <c r="H361" s="34">
        <v>7.1527289074590827</v>
      </c>
      <c r="I361" s="34">
        <v>3.5026490649064934</v>
      </c>
      <c r="J361" s="34">
        <v>8.4334111191689551</v>
      </c>
      <c r="K361" s="34">
        <v>7.4732975832499493</v>
      </c>
      <c r="L361" s="34">
        <v>2.7885815357278299</v>
      </c>
      <c r="M361" s="34">
        <v>4.264194474191485</v>
      </c>
      <c r="N361" s="34">
        <v>1.8898562058535129</v>
      </c>
      <c r="O361" s="34">
        <v>3.9361762623850716</v>
      </c>
      <c r="P361" s="34">
        <v>0.92553250482183547</v>
      </c>
      <c r="Q361" s="34">
        <v>0.69464782570458627</v>
      </c>
      <c r="R361" s="21">
        <v>4.0809649269992532</v>
      </c>
      <c r="S361" s="5">
        <v>3.7419331953577384</v>
      </c>
      <c r="T361" s="5">
        <v>1.4638293915600675</v>
      </c>
      <c r="U361" s="5">
        <v>-0.10204335598198444</v>
      </c>
      <c r="V361" s="5">
        <v>-0.34381384224425604</v>
      </c>
      <c r="W361" s="5">
        <v>-0.48166670000000522</v>
      </c>
      <c r="X361" s="5">
        <v>1.3908660385492988</v>
      </c>
      <c r="Y361" s="16">
        <v>2.3992960531205698</v>
      </c>
      <c r="Z361" s="34" t="e">
        <v>#NAME?</v>
      </c>
      <c r="AA361" s="21">
        <v>4.0809649269992532</v>
      </c>
      <c r="AB361" s="5">
        <v>3.7419331953577384</v>
      </c>
      <c r="AC361" s="5">
        <v>1.4638293915600675</v>
      </c>
      <c r="AD361" s="5">
        <v>-0.10204335598198444</v>
      </c>
      <c r="AE361" s="5">
        <v>-0.34381384224425604</v>
      </c>
      <c r="AF361" s="5">
        <v>-0.49496170000000728</v>
      </c>
      <c r="AG361" s="5">
        <v>0.79367016333282692</v>
      </c>
      <c r="AH361" s="16">
        <v>1.3782007384848916</v>
      </c>
      <c r="AI361" s="34" t="e">
        <v>#NAME?</v>
      </c>
      <c r="AJ361" s="21"/>
      <c r="AK361" s="5"/>
      <c r="AL361" s="5"/>
      <c r="AM361" s="5"/>
      <c r="AN361" s="5"/>
      <c r="AO361" s="5"/>
      <c r="AP361" s="5"/>
      <c r="AQ361" s="48"/>
      <c r="AR361" s="34" t="e">
        <v>#NAME?</v>
      </c>
      <c r="AS361" s="5"/>
      <c r="AT361" s="5"/>
      <c r="AU361" s="5"/>
      <c r="AV361" s="5"/>
      <c r="AW361" s="5"/>
      <c r="AX361" s="5"/>
      <c r="AY361" s="5"/>
      <c r="AZ361" s="33"/>
      <c r="BA361" s="21" t="s">
        <v>86</v>
      </c>
      <c r="BB361" s="5">
        <v>-0.3</v>
      </c>
      <c r="BC361" s="5">
        <v>0.2</v>
      </c>
      <c r="BD361" s="5">
        <v>1.6</v>
      </c>
      <c r="BE361" s="5">
        <v>2.1</v>
      </c>
      <c r="BF361" s="48">
        <v>2.2000000000000002</v>
      </c>
      <c r="BG361" s="64" t="e">
        <v>#NAME?</v>
      </c>
      <c r="BH361" s="298"/>
      <c r="BI361" s="298"/>
      <c r="BJ361" s="21"/>
      <c r="BK361" s="5"/>
      <c r="BL361" s="5"/>
      <c r="BM361" s="5"/>
      <c r="BN361" s="5"/>
      <c r="BO361" s="5"/>
      <c r="BP361" s="5"/>
      <c r="BQ361" s="5"/>
      <c r="BR361" s="298"/>
      <c r="BS361" s="5"/>
      <c r="BT361" s="5"/>
      <c r="BU361" s="5"/>
      <c r="BV361" s="5"/>
      <c r="BW361" s="5"/>
      <c r="BX361" s="5"/>
      <c r="BY361" s="5"/>
      <c r="BZ361" s="5"/>
      <c r="CA361" s="5"/>
      <c r="CB361" s="5"/>
      <c r="CC361" s="5"/>
      <c r="CD361" s="5"/>
      <c r="CE361" s="5"/>
      <c r="CF361" s="5"/>
      <c r="CG361" s="5"/>
      <c r="CH361" s="5"/>
      <c r="CI361" s="3"/>
    </row>
    <row r="362" spans="1:87" ht="12" customHeight="1">
      <c r="A362" s="217"/>
      <c r="B362" s="218"/>
      <c r="C362" s="14" t="s">
        <v>84</v>
      </c>
      <c r="D362" s="35">
        <v>1.2168500766336798</v>
      </c>
      <c r="E362" s="35">
        <v>1.3490570372821864</v>
      </c>
      <c r="F362" s="35">
        <v>1.3095939246206445</v>
      </c>
      <c r="G362" s="35">
        <v>2.9517904474610113</v>
      </c>
      <c r="H362" s="35">
        <v>2.6653064331273901</v>
      </c>
      <c r="I362" s="35">
        <v>2.0073359204284547</v>
      </c>
      <c r="J362" s="35">
        <v>1.2901287025305574</v>
      </c>
      <c r="K362" s="35">
        <v>0.14731909936769316</v>
      </c>
      <c r="L362" s="35">
        <v>0.77433067422922885</v>
      </c>
      <c r="M362" s="35">
        <v>1.2752282942553927</v>
      </c>
      <c r="N362" s="35">
        <v>1.5834727102539192</v>
      </c>
      <c r="O362" s="35">
        <v>3.9156952166576886</v>
      </c>
      <c r="P362" s="35">
        <v>1.6337484052733942</v>
      </c>
      <c r="Q362" s="35">
        <v>1.685854457975533</v>
      </c>
      <c r="R362" s="22">
        <v>3.3240667198811025</v>
      </c>
      <c r="S362" s="9">
        <v>3.1620728837244982</v>
      </c>
      <c r="T362" s="9">
        <v>2.2155848396100408</v>
      </c>
      <c r="U362" s="9">
        <v>1.2092529069366087</v>
      </c>
      <c r="V362" s="9">
        <v>-0.1555908376631665</v>
      </c>
      <c r="W362" s="9">
        <v>0.38916669999999876</v>
      </c>
      <c r="X362" s="9">
        <v>0.8392339808116045</v>
      </c>
      <c r="Y362" s="17">
        <v>1.3647649446435484</v>
      </c>
      <c r="Z362" s="35" t="e">
        <v>#NAME?</v>
      </c>
      <c r="AA362" s="22">
        <v>3.3240667198811025</v>
      </c>
      <c r="AB362" s="9">
        <v>3.1620728837244982</v>
      </c>
      <c r="AC362" s="9">
        <v>2.2155848396100408</v>
      </c>
      <c r="AD362" s="9">
        <v>1.2092529069366087</v>
      </c>
      <c r="AE362" s="9">
        <v>-0.1555908376631665</v>
      </c>
      <c r="AF362" s="9">
        <v>0.34655159999998908</v>
      </c>
      <c r="AG362" s="9">
        <v>1.0787580467289448</v>
      </c>
      <c r="AH362" s="17">
        <v>1.2015728460730735</v>
      </c>
      <c r="AI362" s="35" t="e">
        <v>#NAME?</v>
      </c>
      <c r="AJ362" s="22"/>
      <c r="AK362" s="9"/>
      <c r="AL362" s="9"/>
      <c r="AM362" s="9"/>
      <c r="AN362" s="9"/>
      <c r="AO362" s="9"/>
      <c r="AP362" s="9"/>
      <c r="AQ362" s="49"/>
      <c r="AR362" s="35" t="e">
        <v>#NAME?</v>
      </c>
      <c r="AS362" s="9"/>
      <c r="AT362" s="9"/>
      <c r="AU362" s="9"/>
      <c r="AV362" s="9"/>
      <c r="AW362" s="9"/>
      <c r="AX362" s="9"/>
      <c r="AY362" s="9"/>
      <c r="AZ362" s="33"/>
      <c r="BA362" s="22" t="s">
        <v>86</v>
      </c>
      <c r="BB362" s="9">
        <v>-0.2</v>
      </c>
      <c r="BC362" s="9">
        <v>0.1</v>
      </c>
      <c r="BD362" s="9">
        <v>1.1000000000000001</v>
      </c>
      <c r="BE362" s="9">
        <v>1.4</v>
      </c>
      <c r="BF362" s="49">
        <v>1.6</v>
      </c>
      <c r="BG362" s="64" t="e">
        <v>#NAME?</v>
      </c>
      <c r="BH362" s="298"/>
      <c r="BI362" s="298"/>
      <c r="BJ362" s="21"/>
      <c r="BK362" s="5"/>
      <c r="BL362" s="5"/>
      <c r="BM362" s="5"/>
      <c r="BN362" s="5"/>
      <c r="BO362" s="5"/>
      <c r="BP362" s="5"/>
      <c r="BQ362" s="5"/>
      <c r="BR362" s="298"/>
      <c r="BS362" s="5"/>
      <c r="BT362" s="5"/>
      <c r="BU362" s="5"/>
      <c r="BV362" s="5"/>
      <c r="BW362" s="5"/>
      <c r="BX362" s="5"/>
      <c r="BY362" s="5"/>
      <c r="BZ362" s="5"/>
      <c r="CA362" s="5"/>
      <c r="CB362" s="5"/>
      <c r="CC362" s="5"/>
      <c r="CD362" s="5"/>
      <c r="CE362" s="5"/>
      <c r="CF362" s="5"/>
      <c r="CG362" s="5"/>
      <c r="CH362" s="5"/>
      <c r="CI362" s="3"/>
    </row>
    <row r="363" spans="1:87" ht="12" customHeight="1">
      <c r="A363" s="217"/>
      <c r="B363" s="218"/>
      <c r="C363" s="57" t="s">
        <v>85</v>
      </c>
      <c r="D363" s="36">
        <v>1.7042998344975135</v>
      </c>
      <c r="E363" s="36">
        <v>1.2266556405485352</v>
      </c>
      <c r="F363" s="36">
        <v>1.1698096534822122</v>
      </c>
      <c r="G363" s="36">
        <v>2.1847136871262496</v>
      </c>
      <c r="H363" s="36">
        <v>2.4134865496691082</v>
      </c>
      <c r="I363" s="36">
        <v>2.2708761574073977</v>
      </c>
      <c r="J363" s="36">
        <v>2.1177605189582893</v>
      </c>
      <c r="K363" s="36">
        <v>2.1774822066248145</v>
      </c>
      <c r="L363" s="36">
        <v>2.1973608380490228</v>
      </c>
      <c r="M363" s="36">
        <v>2.206127984038786</v>
      </c>
      <c r="N363" s="36">
        <v>2.1642773659465098</v>
      </c>
      <c r="O363" s="36">
        <v>3.3428071310744878</v>
      </c>
      <c r="P363" s="36">
        <v>0.31782176498236225</v>
      </c>
      <c r="Q363" s="36">
        <v>1.6131228128021702</v>
      </c>
      <c r="R363" s="23">
        <v>2.7238778945111619</v>
      </c>
      <c r="S363" s="10">
        <v>2.4985868078440054</v>
      </c>
      <c r="T363" s="10">
        <v>1.3473841062974001</v>
      </c>
      <c r="U363" s="10">
        <v>0.43115720925979151</v>
      </c>
      <c r="V363" s="10">
        <v>3.2510565933918656E-2</v>
      </c>
      <c r="W363" s="10">
        <v>0.24166669999998724</v>
      </c>
      <c r="X363" s="10">
        <v>1.5362873051670833</v>
      </c>
      <c r="Y363" s="18">
        <v>1.5032254330337169</v>
      </c>
      <c r="Z363" s="36" t="e">
        <v>#NAME?</v>
      </c>
      <c r="AA363" s="23">
        <v>2.7238778945111619</v>
      </c>
      <c r="AB363" s="10">
        <v>2.4985868078440054</v>
      </c>
      <c r="AC363" s="10">
        <v>1.3473841062974001</v>
      </c>
      <c r="AD363" s="10">
        <v>0.43115720925979151</v>
      </c>
      <c r="AE363" s="10">
        <v>3.2510565933918656E-2</v>
      </c>
      <c r="AF363" s="10">
        <v>0.2720980000000095</v>
      </c>
      <c r="AG363" s="10">
        <v>1.3614676736892539</v>
      </c>
      <c r="AH363" s="18">
        <v>1.4226252802291395</v>
      </c>
      <c r="AI363" s="36" t="e">
        <v>#NAME?</v>
      </c>
      <c r="AJ363" s="23"/>
      <c r="AK363" s="10"/>
      <c r="AL363" s="10"/>
      <c r="AM363" s="10"/>
      <c r="AN363" s="10"/>
      <c r="AO363" s="10"/>
      <c r="AP363" s="10"/>
      <c r="AQ363" s="50"/>
      <c r="AR363" s="36" t="e">
        <v>#NAME?</v>
      </c>
      <c r="AS363" s="23"/>
      <c r="AT363" s="10"/>
      <c r="AU363" s="10"/>
      <c r="AV363" s="10"/>
      <c r="AW363" s="10"/>
      <c r="AX363" s="10"/>
      <c r="AY363" s="10"/>
      <c r="AZ363" s="33"/>
      <c r="BA363" s="10" t="s">
        <v>86</v>
      </c>
      <c r="BB363" s="10" t="s">
        <v>86</v>
      </c>
      <c r="BC363" s="10" t="s">
        <v>86</v>
      </c>
      <c r="BD363" s="10" t="s">
        <v>86</v>
      </c>
      <c r="BE363" s="10" t="s">
        <v>86</v>
      </c>
      <c r="BF363" s="50" t="s">
        <v>86</v>
      </c>
      <c r="BG363" s="64" t="e">
        <v>#NAME?</v>
      </c>
      <c r="BH363" s="298"/>
      <c r="BI363" s="298"/>
      <c r="BJ363" s="21"/>
      <c r="BK363" s="5"/>
      <c r="BL363" s="5"/>
      <c r="BM363" s="5"/>
      <c r="BN363" s="5"/>
      <c r="BO363" s="5"/>
      <c r="BP363" s="5"/>
      <c r="BQ363" s="5"/>
      <c r="BR363" s="298"/>
      <c r="BS363" s="5"/>
      <c r="BT363" s="5"/>
      <c r="BU363" s="5"/>
      <c r="BV363" s="5"/>
      <c r="BW363" s="5"/>
      <c r="BX363" s="5"/>
      <c r="BY363" s="5"/>
      <c r="BZ363" s="5"/>
      <c r="CA363" s="5"/>
      <c r="CB363" s="5"/>
      <c r="CC363" s="5"/>
      <c r="CD363" s="5"/>
      <c r="CE363" s="5"/>
      <c r="CF363" s="5"/>
      <c r="CG363" s="5"/>
      <c r="CH363" s="5"/>
      <c r="CI363" s="3"/>
    </row>
    <row r="364" spans="1:87" ht="12" customHeight="1">
      <c r="A364" s="217"/>
      <c r="B364" s="218"/>
      <c r="C364" s="12" t="s">
        <v>87</v>
      </c>
      <c r="D364" s="37"/>
      <c r="E364" s="37">
        <v>18.679385822390127</v>
      </c>
      <c r="F364" s="37">
        <v>2.5717920927785576</v>
      </c>
      <c r="G364" s="37">
        <v>10.318215958603538</v>
      </c>
      <c r="H364" s="37">
        <v>7.3576996472263012</v>
      </c>
      <c r="I364" s="37">
        <v>5.812868689915951</v>
      </c>
      <c r="J364" s="37">
        <v>2.3479782441560904</v>
      </c>
      <c r="K364" s="37">
        <v>6.1494421004317568</v>
      </c>
      <c r="L364" s="37">
        <v>6.0379054610832261</v>
      </c>
      <c r="M364" s="37">
        <v>7.4155186153302743</v>
      </c>
      <c r="N364" s="37">
        <v>7.572236641194463</v>
      </c>
      <c r="O364" s="37">
        <v>11.950762166788941</v>
      </c>
      <c r="P364" s="37">
        <v>2.4685065180472199</v>
      </c>
      <c r="Q364" s="37">
        <v>3.0388360584987284</v>
      </c>
      <c r="R364" s="20">
        <v>3.3862944374815518</v>
      </c>
      <c r="S364" s="8">
        <v>2.3906608630394066</v>
      </c>
      <c r="T364" s="8">
        <v>0.38520418255743039</v>
      </c>
      <c r="U364" s="8">
        <v>-1.6006164934411538</v>
      </c>
      <c r="V364" s="8">
        <v>-1.0668470134660768</v>
      </c>
      <c r="W364" s="8">
        <v>-1.3225220424748829</v>
      </c>
      <c r="X364" s="8">
        <v>1.188234201615801</v>
      </c>
      <c r="Y364" s="15">
        <v>1.8152552377156184</v>
      </c>
      <c r="Z364" s="37" t="e">
        <v>#NAME?</v>
      </c>
      <c r="AA364" s="20">
        <v>3.3862944374815518</v>
      </c>
      <c r="AB364" s="8">
        <v>2.3906608630394066</v>
      </c>
      <c r="AC364" s="8">
        <v>0.38520418255743039</v>
      </c>
      <c r="AD364" s="8">
        <v>-1.6006164934411538</v>
      </c>
      <c r="AE364" s="8">
        <v>-1.0668470134660768</v>
      </c>
      <c r="AF364" s="8">
        <v>-0.90000000030000527</v>
      </c>
      <c r="AG364" s="8">
        <v>1.0000000171546786</v>
      </c>
      <c r="AH364" s="15">
        <v>1.2000000183835846</v>
      </c>
      <c r="AI364" s="37" t="e">
        <v>#NAME?</v>
      </c>
      <c r="AJ364" s="20"/>
      <c r="AK364" s="8"/>
      <c r="AL364" s="8"/>
      <c r="AM364" s="8"/>
      <c r="AN364" s="8"/>
      <c r="AO364" s="8"/>
      <c r="AP364" s="8"/>
      <c r="AQ364" s="47"/>
      <c r="AR364" s="37" t="s">
        <v>86</v>
      </c>
      <c r="AS364" s="8"/>
      <c r="AT364" s="8"/>
      <c r="AU364" s="8"/>
      <c r="AV364" s="8"/>
      <c r="AW364" s="8"/>
      <c r="AX364" s="8"/>
      <c r="AY364" s="8"/>
      <c r="AZ364" s="33" t="e">
        <v>#NAME?</v>
      </c>
      <c r="BA364" s="20"/>
      <c r="BB364" s="8"/>
      <c r="BC364" s="8"/>
      <c r="BD364" s="8"/>
      <c r="BE364" s="8"/>
      <c r="BF364" s="47"/>
      <c r="BG364" s="64" t="e">
        <v>#NAME?</v>
      </c>
      <c r="BH364" s="298"/>
      <c r="BI364" s="298"/>
      <c r="BJ364" s="21"/>
      <c r="BK364" s="5"/>
      <c r="BL364" s="5"/>
      <c r="BM364" s="5"/>
      <c r="BN364" s="5"/>
      <c r="BO364" s="5"/>
      <c r="BP364" s="5"/>
      <c r="BQ364" s="5"/>
      <c r="BR364" s="298"/>
      <c r="BS364" s="5"/>
      <c r="BT364" s="5"/>
      <c r="BU364" s="5"/>
      <c r="BV364" s="5"/>
      <c r="BW364" s="5"/>
      <c r="BX364" s="5"/>
      <c r="BY364" s="5"/>
      <c r="BZ364" s="5"/>
      <c r="CA364" s="5"/>
      <c r="CB364" s="5"/>
      <c r="CC364" s="5"/>
      <c r="CD364" s="5"/>
      <c r="CE364" s="5"/>
      <c r="CF364" s="5"/>
      <c r="CG364" s="5"/>
      <c r="CH364" s="5"/>
      <c r="CI364" s="3"/>
    </row>
    <row r="365" spans="1:87" ht="12" customHeight="1">
      <c r="A365" s="217"/>
      <c r="B365" s="218"/>
      <c r="C365" s="13" t="s">
        <v>88</v>
      </c>
      <c r="D365" s="34">
        <v>8.0300240713609981</v>
      </c>
      <c r="E365" s="34">
        <v>9.7011010961189914</v>
      </c>
      <c r="F365" s="34">
        <v>1.8044934043042415</v>
      </c>
      <c r="G365" s="34">
        <v>3.944124895436496</v>
      </c>
      <c r="H365" s="34">
        <v>4.5285148709075074</v>
      </c>
      <c r="I365" s="34">
        <v>1.4369058778897603</v>
      </c>
      <c r="J365" s="34">
        <v>-7.4555415880472875E-2</v>
      </c>
      <c r="K365" s="34">
        <v>2.5900660850948887</v>
      </c>
      <c r="L365" s="34">
        <v>1.5688312526000336</v>
      </c>
      <c r="M365" s="34">
        <v>2.0969721349848536</v>
      </c>
      <c r="N365" s="34">
        <v>2.9355776375112663</v>
      </c>
      <c r="O365" s="34">
        <v>6.2779832562670945</v>
      </c>
      <c r="P365" s="34">
        <v>0.5952925357284311</v>
      </c>
      <c r="Q365" s="34">
        <v>1.2017479975243273</v>
      </c>
      <c r="R365" s="21">
        <v>2.1590500187689932</v>
      </c>
      <c r="S365" s="5">
        <v>3.5311729846886797</v>
      </c>
      <c r="T365" s="5">
        <v>1.3949137024751312</v>
      </c>
      <c r="U365" s="5">
        <v>0.41103930864490046</v>
      </c>
      <c r="V365" s="5">
        <v>0.25898075187971159</v>
      </c>
      <c r="W365" s="5">
        <v>0.64994583806345929</v>
      </c>
      <c r="X365" s="5">
        <v>2.4256975254328017</v>
      </c>
      <c r="Y365" s="16">
        <v>2.0746772065955321</v>
      </c>
      <c r="Z365" s="34" t="e">
        <v>#NAME?</v>
      </c>
      <c r="AA365" s="21">
        <v>2.1590500187689932</v>
      </c>
      <c r="AB365" s="5">
        <v>3.5311729846886797</v>
      </c>
      <c r="AC365" s="5">
        <v>1.3949137024751312</v>
      </c>
      <c r="AD365" s="5">
        <v>0.41103930864490046</v>
      </c>
      <c r="AE365" s="5">
        <v>0.25898075187971159</v>
      </c>
      <c r="AF365" s="5">
        <v>0.45162226496178182</v>
      </c>
      <c r="AG365" s="5">
        <v>1.1829494131401219</v>
      </c>
      <c r="AH365" s="16">
        <v>1.6074871376140276</v>
      </c>
      <c r="AI365" s="34" t="e">
        <v>#NAME?</v>
      </c>
      <c r="AJ365" s="21"/>
      <c r="AK365" s="5"/>
      <c r="AL365" s="5"/>
      <c r="AM365" s="5"/>
      <c r="AN365" s="5"/>
      <c r="AO365" s="5"/>
      <c r="AP365" s="5"/>
      <c r="AQ365" s="48"/>
      <c r="AR365" s="34" t="e">
        <v>#NAME?</v>
      </c>
      <c r="AS365" s="5"/>
      <c r="AT365" s="5"/>
      <c r="AU365" s="5"/>
      <c r="AV365" s="5"/>
      <c r="AW365" s="5"/>
      <c r="AX365" s="5"/>
      <c r="AY365" s="5"/>
      <c r="AZ365" s="33"/>
      <c r="BA365" s="21" t="s">
        <v>86</v>
      </c>
      <c r="BB365" s="5" t="s">
        <v>86</v>
      </c>
      <c r="BC365" s="5" t="s">
        <v>86</v>
      </c>
      <c r="BD365" s="5" t="s">
        <v>86</v>
      </c>
      <c r="BE365" s="5" t="s">
        <v>86</v>
      </c>
      <c r="BF365" s="48" t="s">
        <v>86</v>
      </c>
      <c r="BG365" s="64" t="e">
        <v>#NAME?</v>
      </c>
      <c r="BH365" s="298"/>
      <c r="BI365" s="298"/>
      <c r="BJ365" s="21"/>
      <c r="BK365" s="5"/>
      <c r="BL365" s="5"/>
      <c r="BM365" s="5"/>
      <c r="BN365" s="5"/>
      <c r="BO365" s="5"/>
      <c r="BP365" s="5"/>
      <c r="BQ365" s="5"/>
      <c r="BR365" s="298"/>
      <c r="BS365" s="5"/>
      <c r="BT365" s="5"/>
      <c r="BU365" s="5"/>
      <c r="BV365" s="5"/>
      <c r="BW365" s="5"/>
      <c r="BX365" s="5"/>
      <c r="BY365" s="5"/>
      <c r="BZ365" s="5"/>
      <c r="CA365" s="5"/>
      <c r="CB365" s="5"/>
      <c r="CC365" s="5"/>
      <c r="CD365" s="5"/>
      <c r="CE365" s="5"/>
      <c r="CF365" s="5"/>
      <c r="CG365" s="5"/>
      <c r="CH365" s="5"/>
      <c r="CI365" s="3"/>
    </row>
    <row r="366" spans="1:87" ht="12" customHeight="1">
      <c r="A366" s="217"/>
      <c r="B366" s="218"/>
      <c r="C366" s="13" t="s">
        <v>89</v>
      </c>
      <c r="D366" s="34">
        <v>1.9329296218290937</v>
      </c>
      <c r="E366" s="34">
        <v>1.3136851267991689</v>
      </c>
      <c r="F366" s="34">
        <v>2.0408164176528576</v>
      </c>
      <c r="G366" s="34">
        <v>2.7513812142535343</v>
      </c>
      <c r="H366" s="34">
        <v>2.2690611453837883</v>
      </c>
      <c r="I366" s="34">
        <v>2.3974763406940047</v>
      </c>
      <c r="J366" s="34">
        <v>1.9613884165126105</v>
      </c>
      <c r="K366" s="34">
        <v>0.93665021616007316</v>
      </c>
      <c r="L366" s="34">
        <v>1.7262022743060434</v>
      </c>
      <c r="M366" s="34">
        <v>1.8440412366234504</v>
      </c>
      <c r="N366" s="34">
        <v>1.6565539439468369</v>
      </c>
      <c r="O366" s="34">
        <v>3.6380862164426597</v>
      </c>
      <c r="P366" s="34">
        <v>1.0421427922267634</v>
      </c>
      <c r="Q366" s="34">
        <v>2.19849814609554</v>
      </c>
      <c r="R366" s="21">
        <v>2.6558073663795367</v>
      </c>
      <c r="S366" s="5">
        <v>2.3542600904981725</v>
      </c>
      <c r="T366" s="5">
        <v>0.52236923094528542</v>
      </c>
      <c r="U366" s="5">
        <v>0.35202413879809047</v>
      </c>
      <c r="V366" s="5">
        <v>0.2255073916311634</v>
      </c>
      <c r="W366" s="5">
        <v>1.6666700000000922E-2</v>
      </c>
      <c r="X366" s="5">
        <v>1.058156940157251</v>
      </c>
      <c r="Y366" s="16">
        <v>0.83479218402175981</v>
      </c>
      <c r="Z366" s="34" t="e">
        <v>#NAME?</v>
      </c>
      <c r="AA366" s="21">
        <v>2.6558073663795367</v>
      </c>
      <c r="AB366" s="5">
        <v>2.3542600904981725</v>
      </c>
      <c r="AC366" s="5">
        <v>0.52236923094528542</v>
      </c>
      <c r="AD366" s="5">
        <v>0.35202413879809047</v>
      </c>
      <c r="AE366" s="5">
        <v>0.2255073916311634</v>
      </c>
      <c r="AF366" s="5">
        <v>-3.573700000000235E-2</v>
      </c>
      <c r="AG366" s="5">
        <v>1.1647674529446483</v>
      </c>
      <c r="AH366" s="16">
        <v>1.5835709929069575</v>
      </c>
      <c r="AI366" s="34" t="e">
        <v>#NAME?</v>
      </c>
      <c r="AJ366" s="21"/>
      <c r="AK366" s="5"/>
      <c r="AL366" s="5"/>
      <c r="AM366" s="5"/>
      <c r="AN366" s="5"/>
      <c r="AO366" s="5"/>
      <c r="AP366" s="5"/>
      <c r="AQ366" s="48"/>
      <c r="AR366" s="34" t="e">
        <v>#NAME?</v>
      </c>
      <c r="AS366" s="5"/>
      <c r="AT366" s="5"/>
      <c r="AU366" s="5"/>
      <c r="AV366" s="5"/>
      <c r="AW366" s="5"/>
      <c r="AX366" s="5"/>
      <c r="AY366" s="5"/>
      <c r="AZ366" s="33"/>
      <c r="BA366" s="21" t="s">
        <v>86</v>
      </c>
      <c r="BB366" s="5" t="s">
        <v>86</v>
      </c>
      <c r="BC366" s="5" t="s">
        <v>86</v>
      </c>
      <c r="BD366" s="5" t="s">
        <v>86</v>
      </c>
      <c r="BE366" s="5" t="s">
        <v>86</v>
      </c>
      <c r="BF366" s="48" t="s">
        <v>86</v>
      </c>
      <c r="BG366" s="64" t="e">
        <v>#NAME?</v>
      </c>
      <c r="BH366" s="298"/>
      <c r="BI366" s="298"/>
      <c r="BJ366" s="21"/>
      <c r="BK366" s="5"/>
      <c r="BL366" s="5"/>
      <c r="BM366" s="5"/>
      <c r="BN366" s="5"/>
      <c r="BO366" s="5"/>
      <c r="BP366" s="5"/>
      <c r="BQ366" s="5"/>
      <c r="BR366" s="298"/>
      <c r="BS366" s="5"/>
      <c r="BT366" s="5"/>
      <c r="BU366" s="5"/>
      <c r="BV366" s="5"/>
      <c r="BW366" s="5"/>
      <c r="BX366" s="5"/>
      <c r="BY366" s="5"/>
      <c r="BZ366" s="5"/>
      <c r="CA366" s="5"/>
      <c r="CB366" s="5"/>
      <c r="CC366" s="5"/>
      <c r="CD366" s="5"/>
      <c r="CE366" s="5"/>
      <c r="CF366" s="5"/>
      <c r="CG366" s="5"/>
      <c r="CH366" s="5"/>
      <c r="CI366" s="3"/>
    </row>
    <row r="367" spans="1:87" ht="12" customHeight="1">
      <c r="A367" s="217"/>
      <c r="B367" s="218"/>
      <c r="C367" s="59" t="s">
        <v>342</v>
      </c>
      <c r="D367" s="34"/>
      <c r="E367" s="34"/>
      <c r="F367" s="34">
        <v>3.7465479130842638</v>
      </c>
      <c r="G367" s="34">
        <v>4.4525364116260402</v>
      </c>
      <c r="H367" s="34">
        <v>4.2603322173152769</v>
      </c>
      <c r="I367" s="34">
        <v>2.5343019024558933</v>
      </c>
      <c r="J367" s="34">
        <v>2.3985696282841751</v>
      </c>
      <c r="K367" s="34">
        <v>2.143617925503305</v>
      </c>
      <c r="L367" s="34">
        <v>2.9952802739381612</v>
      </c>
      <c r="M367" s="34">
        <v>3.2881345316756905</v>
      </c>
      <c r="N367" s="34">
        <v>2.6589455173877674</v>
      </c>
      <c r="O367" s="34">
        <v>5.8033077377436459</v>
      </c>
      <c r="P367" s="34">
        <v>2.2247034193998649</v>
      </c>
      <c r="Q367" s="34">
        <v>1.0831376768062784</v>
      </c>
      <c r="R367" s="21">
        <v>2.2096960084246886</v>
      </c>
      <c r="S367" s="5">
        <v>3.3530084738426558</v>
      </c>
      <c r="T367" s="5">
        <v>2.3261959501947427</v>
      </c>
      <c r="U367" s="5">
        <v>0.21991753092589494</v>
      </c>
      <c r="V367" s="5">
        <v>-0.25600748073709712</v>
      </c>
      <c r="W367" s="5">
        <v>-0.6299947502537373</v>
      </c>
      <c r="X367" s="5">
        <v>1.302360719963902</v>
      </c>
      <c r="Y367" s="16">
        <v>1.4064526896140572</v>
      </c>
      <c r="Z367" s="34" t="e">
        <v>#NAME?</v>
      </c>
      <c r="AA367" s="21">
        <v>2.2096960084246886</v>
      </c>
      <c r="AB367" s="5">
        <v>3.3530084738426558</v>
      </c>
      <c r="AC367" s="5">
        <v>2.3261959501947427</v>
      </c>
      <c r="AD367" s="5">
        <v>0.21991753092589494</v>
      </c>
      <c r="AE367" s="5">
        <v>-0.25600748073709712</v>
      </c>
      <c r="AF367" s="5">
        <v>-0.94231904765537111</v>
      </c>
      <c r="AG367" s="5">
        <v>0.83373092328393739</v>
      </c>
      <c r="AH367" s="16">
        <v>1.5215525003197783</v>
      </c>
      <c r="AI367" s="34" t="e">
        <v>#NAME?</v>
      </c>
      <c r="AJ367" s="21"/>
      <c r="AK367" s="5"/>
      <c r="AL367" s="5"/>
      <c r="AM367" s="5"/>
      <c r="AN367" s="5"/>
      <c r="AO367" s="5"/>
      <c r="AP367" s="5"/>
      <c r="AQ367" s="48"/>
      <c r="AR367" s="34" t="s">
        <v>86</v>
      </c>
      <c r="AS367" s="5"/>
      <c r="AT367" s="5"/>
      <c r="AU367" s="5"/>
      <c r="AV367" s="5"/>
      <c r="AW367" s="5"/>
      <c r="AX367" s="5"/>
      <c r="AY367" s="5"/>
      <c r="AZ367" s="33" t="e">
        <v>#NAME?</v>
      </c>
      <c r="BA367" s="21"/>
      <c r="BB367" s="5"/>
      <c r="BC367" s="5"/>
      <c r="BD367" s="5"/>
      <c r="BE367" s="5"/>
      <c r="BF367" s="48"/>
      <c r="BG367" s="64" t="e">
        <v>#NAME?</v>
      </c>
      <c r="BH367" s="298"/>
      <c r="BI367" s="298"/>
      <c r="BJ367" s="21"/>
      <c r="BK367" s="5"/>
      <c r="BL367" s="5"/>
      <c r="BM367" s="5"/>
      <c r="BN367" s="5"/>
      <c r="BO367" s="5"/>
      <c r="BP367" s="5"/>
      <c r="BQ367" s="5"/>
      <c r="BR367" s="298"/>
      <c r="BS367" s="5"/>
      <c r="BT367" s="5"/>
      <c r="BU367" s="5"/>
      <c r="BV367" s="5"/>
      <c r="BW367" s="5"/>
      <c r="BX367" s="5"/>
      <c r="BY367" s="5"/>
      <c r="BZ367" s="5"/>
      <c r="CA367" s="5"/>
      <c r="CB367" s="5"/>
      <c r="CC367" s="5"/>
      <c r="CD367" s="5"/>
      <c r="CE367" s="5"/>
      <c r="CF367" s="5"/>
      <c r="CG367" s="5"/>
      <c r="CH367" s="5"/>
      <c r="CI367" s="3"/>
    </row>
    <row r="368" spans="1:87" ht="12" customHeight="1">
      <c r="A368" s="217"/>
      <c r="B368" s="218"/>
      <c r="C368" s="13" t="s">
        <v>93</v>
      </c>
      <c r="D368" s="34">
        <v>18.461175131562378</v>
      </c>
      <c r="E368" s="34">
        <v>14.217358747257403</v>
      </c>
      <c r="F368" s="34">
        <v>9.9689681070838088</v>
      </c>
      <c r="G368" s="34">
        <v>9.9506173544973375</v>
      </c>
      <c r="H368" s="34">
        <v>9.0837636206193118</v>
      </c>
      <c r="I368" s="34">
        <v>5.2422617191337562</v>
      </c>
      <c r="J368" s="34">
        <v>4.6751431579292069</v>
      </c>
      <c r="K368" s="34">
        <v>6.7702493993272439</v>
      </c>
      <c r="L368" s="34">
        <v>3.4867729141937476</v>
      </c>
      <c r="M368" s="34">
        <v>4.033729177928036</v>
      </c>
      <c r="N368" s="34">
        <v>7.9253564995705128</v>
      </c>
      <c r="O368" s="34">
        <v>6.0339355961454899</v>
      </c>
      <c r="P368" s="34">
        <v>4.0223644668043734</v>
      </c>
      <c r="Q368" s="34">
        <v>4.7291563021275351</v>
      </c>
      <c r="R368" s="21">
        <v>3.9213494285634587</v>
      </c>
      <c r="S368" s="5">
        <v>5.6636581927789864</v>
      </c>
      <c r="T368" s="5">
        <v>1.7066756462103205</v>
      </c>
      <c r="U368" s="5">
        <v>1.6680322268758374E-2</v>
      </c>
      <c r="V368" s="5">
        <v>6.3374493420709221E-2</v>
      </c>
      <c r="W368" s="5">
        <v>0.44917418638616979</v>
      </c>
      <c r="X368" s="5">
        <v>2.3859893974464308</v>
      </c>
      <c r="Y368" s="16">
        <v>2.250725514410723</v>
      </c>
      <c r="Z368" s="34" t="e">
        <v>#NAME?</v>
      </c>
      <c r="AA368" s="21">
        <v>3.9213494285634587</v>
      </c>
      <c r="AB368" s="5">
        <v>5.6636581927789864</v>
      </c>
      <c r="AC368" s="5">
        <v>1.7066756462103205</v>
      </c>
      <c r="AD368" s="5">
        <v>1.6680322268758374E-2</v>
      </c>
      <c r="AE368" s="5">
        <v>6.3374493420709221E-2</v>
      </c>
      <c r="AF368" s="5">
        <v>0.36651610872397988</v>
      </c>
      <c r="AG368" s="5">
        <v>2.2568021087121082</v>
      </c>
      <c r="AH368" s="16">
        <v>2.664193918295088</v>
      </c>
      <c r="AI368" s="34" t="e">
        <v>#NAME?</v>
      </c>
      <c r="AJ368" s="21"/>
      <c r="AK368" s="5"/>
      <c r="AL368" s="5"/>
      <c r="AM368" s="5"/>
      <c r="AN368" s="5"/>
      <c r="AO368" s="5"/>
      <c r="AP368" s="5"/>
      <c r="AQ368" s="48"/>
      <c r="AR368" s="34" t="e">
        <v>#NAME?</v>
      </c>
      <c r="AS368" s="5"/>
      <c r="AT368" s="5"/>
      <c r="AU368" s="5"/>
      <c r="AV368" s="5"/>
      <c r="AW368" s="5"/>
      <c r="AX368" s="5"/>
      <c r="AY368" s="5"/>
      <c r="AZ368" s="33"/>
      <c r="BA368" s="21" t="s">
        <v>86</v>
      </c>
      <c r="BB368" s="5" t="s">
        <v>86</v>
      </c>
      <c r="BC368" s="5" t="s">
        <v>86</v>
      </c>
      <c r="BD368" s="5" t="s">
        <v>86</v>
      </c>
      <c r="BE368" s="5" t="s">
        <v>86</v>
      </c>
      <c r="BF368" s="48" t="s">
        <v>86</v>
      </c>
      <c r="BG368" s="64" t="e">
        <v>#NAME?</v>
      </c>
      <c r="BH368" s="298"/>
      <c r="BI368" s="298"/>
      <c r="BJ368" s="21"/>
      <c r="BK368" s="5"/>
      <c r="BL368" s="5"/>
      <c r="BM368" s="5"/>
      <c r="BN368" s="5"/>
      <c r="BO368" s="5"/>
      <c r="BP368" s="5"/>
      <c r="BQ368" s="5"/>
      <c r="BR368" s="298"/>
      <c r="BS368" s="5"/>
      <c r="BT368" s="5"/>
      <c r="BU368" s="5"/>
      <c r="BV368" s="5"/>
      <c r="BW368" s="5"/>
      <c r="BX368" s="5"/>
      <c r="BY368" s="5"/>
      <c r="BZ368" s="5"/>
      <c r="CA368" s="5"/>
      <c r="CB368" s="5"/>
      <c r="CC368" s="5"/>
      <c r="CD368" s="5"/>
      <c r="CE368" s="5"/>
      <c r="CF368" s="5"/>
      <c r="CG368" s="5"/>
      <c r="CH368" s="5"/>
      <c r="CI368" s="3"/>
    </row>
    <row r="369" spans="1:87" ht="12" customHeight="1">
      <c r="A369" s="217"/>
      <c r="B369" s="218"/>
      <c r="C369" s="13" t="s">
        <v>94</v>
      </c>
      <c r="D369" s="34">
        <v>14.973840725257915</v>
      </c>
      <c r="E369" s="34">
        <v>11.815471527892974</v>
      </c>
      <c r="F369" s="34">
        <v>7.1568902650333444</v>
      </c>
      <c r="G369" s="34">
        <v>10.07071776326387</v>
      </c>
      <c r="H369" s="34">
        <v>5.3182629361959721</v>
      </c>
      <c r="I369" s="34">
        <v>1.9430636683492652</v>
      </c>
      <c r="J369" s="34">
        <v>0.70921981382978672</v>
      </c>
      <c r="K369" s="34">
        <v>3.6311619734292089</v>
      </c>
      <c r="L369" s="34">
        <v>2.1660649828694201</v>
      </c>
      <c r="M369" s="34">
        <v>1.2575348997121205</v>
      </c>
      <c r="N369" s="34">
        <v>2.6069998141816653</v>
      </c>
      <c r="O369" s="34">
        <v>4.1712513770816084</v>
      </c>
      <c r="P369" s="34">
        <v>4.0138276182115851</v>
      </c>
      <c r="Q369" s="34">
        <v>2.6403249251697458</v>
      </c>
      <c r="R369" s="21">
        <v>3.8945853211009185</v>
      </c>
      <c r="S369" s="5">
        <v>3.679335158403374</v>
      </c>
      <c r="T369" s="5">
        <v>0.81830330661323281</v>
      </c>
      <c r="U369" s="5">
        <v>8.2822560847173321E-2</v>
      </c>
      <c r="V369" s="5">
        <v>-0.69513406156902491</v>
      </c>
      <c r="W369" s="5">
        <v>-0.19166670000000385</v>
      </c>
      <c r="X369" s="5">
        <v>1.6197712621256688</v>
      </c>
      <c r="Y369" s="16">
        <v>1.2530910525018424</v>
      </c>
      <c r="Z369" s="34" t="e">
        <v>#NAME?</v>
      </c>
      <c r="AA369" s="21">
        <v>3.912574203993513</v>
      </c>
      <c r="AB369" s="5">
        <v>3.6613866528174333</v>
      </c>
      <c r="AC369" s="5">
        <v>0.81830330661323281</v>
      </c>
      <c r="AD369" s="5">
        <v>9.9387112771465169E-2</v>
      </c>
      <c r="AE369" s="5">
        <v>-0.71156713529321181</v>
      </c>
      <c r="AF369" s="5">
        <v>-0.24743280000000256</v>
      </c>
      <c r="AG369" s="5">
        <v>1.3036262990532732</v>
      </c>
      <c r="AH369" s="16">
        <v>1.8270114558406769</v>
      </c>
      <c r="AI369" s="34" t="e">
        <v>#NAME?</v>
      </c>
      <c r="AJ369" s="21"/>
      <c r="AK369" s="5"/>
      <c r="AL369" s="5"/>
      <c r="AM369" s="5"/>
      <c r="AN369" s="5"/>
      <c r="AO369" s="5"/>
      <c r="AP369" s="5"/>
      <c r="AQ369" s="48"/>
      <c r="AR369" s="34" t="e">
        <v>#NAME?</v>
      </c>
      <c r="AS369" s="5"/>
      <c r="AT369" s="5"/>
      <c r="AU369" s="5"/>
      <c r="AV369" s="5"/>
      <c r="AW369" s="5"/>
      <c r="AX369" s="5"/>
      <c r="AY369" s="5"/>
      <c r="AZ369" s="33"/>
      <c r="BA369" s="21" t="s">
        <v>86</v>
      </c>
      <c r="BB369" s="5" t="s">
        <v>86</v>
      </c>
      <c r="BC369" s="5" t="s">
        <v>86</v>
      </c>
      <c r="BD369" s="5" t="s">
        <v>86</v>
      </c>
      <c r="BE369" s="5" t="s">
        <v>86</v>
      </c>
      <c r="BF369" s="48" t="s">
        <v>86</v>
      </c>
      <c r="BG369" s="64" t="e">
        <v>#NAME?</v>
      </c>
      <c r="BH369" s="298"/>
      <c r="BI369" s="298"/>
      <c r="BJ369" s="21"/>
      <c r="BK369" s="5"/>
      <c r="BL369" s="5"/>
      <c r="BM369" s="5"/>
      <c r="BN369" s="5"/>
      <c r="BO369" s="5"/>
      <c r="BP369" s="5"/>
      <c r="BQ369" s="5"/>
      <c r="BR369" s="298"/>
      <c r="BS369" s="5"/>
      <c r="BT369" s="5"/>
      <c r="BU369" s="5"/>
      <c r="BV369" s="5"/>
      <c r="BW369" s="5"/>
      <c r="BX369" s="5"/>
      <c r="BY369" s="5"/>
      <c r="BZ369" s="5"/>
      <c r="CA369" s="5"/>
      <c r="CB369" s="5"/>
      <c r="CC369" s="5"/>
      <c r="CD369" s="5"/>
      <c r="CE369" s="5"/>
      <c r="CF369" s="5"/>
      <c r="CG369" s="5"/>
      <c r="CH369" s="5"/>
      <c r="CI369" s="3"/>
    </row>
    <row r="370" spans="1:87" ht="12" customHeight="1">
      <c r="A370" s="217"/>
      <c r="B370" s="218"/>
      <c r="C370" s="13" t="s">
        <v>95</v>
      </c>
      <c r="D370" s="34">
        <v>154.93463475964759</v>
      </c>
      <c r="E370" s="34">
        <v>59.095022624434399</v>
      </c>
      <c r="F370" s="34">
        <v>45.809632157755019</v>
      </c>
      <c r="G370" s="34">
        <v>45.669700910273072</v>
      </c>
      <c r="H370" s="34">
        <v>34.467059453668995</v>
      </c>
      <c r="I370" s="34">
        <v>22.516541724756035</v>
      </c>
      <c r="J370" s="34">
        <v>15.268044060929098</v>
      </c>
      <c r="K370" s="34">
        <v>11.893382648443751</v>
      </c>
      <c r="L370" s="34">
        <v>9.0719398429128582</v>
      </c>
      <c r="M370" s="34">
        <v>6.6046092538462498</v>
      </c>
      <c r="N370" s="34">
        <v>4.9043106408143355</v>
      </c>
      <c r="O370" s="34">
        <v>7.9172454011241067</v>
      </c>
      <c r="P370" s="34">
        <v>5.5820930478981623</v>
      </c>
      <c r="Q370" s="34">
        <v>6.0729112111857386</v>
      </c>
      <c r="R370" s="21">
        <v>5.8278158299352345</v>
      </c>
      <c r="S370" s="5">
        <v>3.383121269369016</v>
      </c>
      <c r="T370" s="5">
        <v>3.1934013446691223</v>
      </c>
      <c r="U370" s="5">
        <v>1.3832212896996321</v>
      </c>
      <c r="V370" s="5">
        <v>-0.4132882974967611</v>
      </c>
      <c r="W370" s="5">
        <v>-1.0741756511057021</v>
      </c>
      <c r="X370" s="5">
        <v>1.0900513520343713</v>
      </c>
      <c r="Y370" s="16">
        <v>4.2130306670487894</v>
      </c>
      <c r="Z370" s="34" t="e">
        <v>#NAME?</v>
      </c>
      <c r="AA370" s="21">
        <v>5.8278158299352345</v>
      </c>
      <c r="AB370" s="5">
        <v>3.383121269369016</v>
      </c>
      <c r="AC370" s="5">
        <v>3.1934013446691223</v>
      </c>
      <c r="AD370" s="5">
        <v>1.3832212896996321</v>
      </c>
      <c r="AE370" s="5">
        <v>-0.4132882974967611</v>
      </c>
      <c r="AF370" s="5">
        <v>-1.0470988254745128</v>
      </c>
      <c r="AG370" s="5">
        <v>1.8103972766954524</v>
      </c>
      <c r="AH370" s="16">
        <v>2.8911708780249512</v>
      </c>
      <c r="AI370" s="34" t="e">
        <v>#NAME?</v>
      </c>
      <c r="AJ370" s="21"/>
      <c r="AK370" s="5"/>
      <c r="AL370" s="5"/>
      <c r="AM370" s="5"/>
      <c r="AN370" s="5"/>
      <c r="AO370" s="5"/>
      <c r="AP370" s="5"/>
      <c r="AQ370" s="48"/>
      <c r="AR370" s="34" t="e">
        <v>#NAME?</v>
      </c>
      <c r="AS370" s="5"/>
      <c r="AT370" s="5"/>
      <c r="AU370" s="5"/>
      <c r="AV370" s="5"/>
      <c r="AW370" s="5"/>
      <c r="AX370" s="5"/>
      <c r="AY370" s="5"/>
      <c r="AZ370" s="33"/>
      <c r="BA370" s="21" t="s">
        <v>86</v>
      </c>
      <c r="BB370" s="5" t="s">
        <v>86</v>
      </c>
      <c r="BC370" s="5" t="s">
        <v>86</v>
      </c>
      <c r="BD370" s="5" t="s">
        <v>86</v>
      </c>
      <c r="BE370" s="5" t="s">
        <v>86</v>
      </c>
      <c r="BF370" s="48" t="s">
        <v>86</v>
      </c>
      <c r="BG370" s="64" t="e">
        <v>#NAME?</v>
      </c>
      <c r="BH370" s="298"/>
      <c r="BI370" s="298"/>
      <c r="BJ370" s="21"/>
      <c r="BK370" s="5"/>
      <c r="BL370" s="5"/>
      <c r="BM370" s="5"/>
      <c r="BN370" s="5"/>
      <c r="BO370" s="5"/>
      <c r="BP370" s="5"/>
      <c r="BQ370" s="5"/>
      <c r="BR370" s="298"/>
      <c r="BS370" s="5"/>
      <c r="BT370" s="5"/>
      <c r="BU370" s="5"/>
      <c r="BV370" s="5"/>
      <c r="BW370" s="5"/>
      <c r="BX370" s="5"/>
      <c r="BY370" s="5"/>
      <c r="BZ370" s="5"/>
      <c r="CA370" s="5"/>
      <c r="CB370" s="5"/>
      <c r="CC370" s="5"/>
      <c r="CD370" s="5"/>
      <c r="CE370" s="5"/>
      <c r="CF370" s="5"/>
      <c r="CG370" s="5"/>
      <c r="CH370" s="5"/>
      <c r="CI370" s="3"/>
    </row>
    <row r="371" spans="1:87" ht="12" customHeight="1">
      <c r="A371" s="217"/>
      <c r="B371" s="218"/>
      <c r="C371" s="13" t="s">
        <v>96</v>
      </c>
      <c r="D371" s="34">
        <v>1.8131087435444115</v>
      </c>
      <c r="E371" s="34">
        <v>1.003793738216685</v>
      </c>
      <c r="F371" s="34">
        <v>0.56394381843138941</v>
      </c>
      <c r="G371" s="34">
        <v>1.2940291812407079</v>
      </c>
      <c r="H371" s="34">
        <v>2.6803435363320638</v>
      </c>
      <c r="I371" s="34">
        <v>1.9389623186413241</v>
      </c>
      <c r="J371" s="34">
        <v>2.3192224417699636</v>
      </c>
      <c r="K371" s="34">
        <v>1.0221398220922051</v>
      </c>
      <c r="L371" s="34">
        <v>0.83318855355385413</v>
      </c>
      <c r="M371" s="34">
        <v>1.4965387150653209</v>
      </c>
      <c r="N371" s="34">
        <v>1.6763517974127895</v>
      </c>
      <c r="O371" s="34">
        <v>3.3484565925348653</v>
      </c>
      <c r="P371" s="34">
        <v>1.9409283059520499</v>
      </c>
      <c r="Q371" s="34">
        <v>1.9066154002019831</v>
      </c>
      <c r="R371" s="21">
        <v>1.3645359632083576</v>
      </c>
      <c r="S371" s="5">
        <v>0.93779832187361745</v>
      </c>
      <c r="T371" s="5">
        <v>0.44089327357035302</v>
      </c>
      <c r="U371" s="5">
        <v>0.20602435298475719</v>
      </c>
      <c r="V371" s="5">
        <v>0.70239923466177689</v>
      </c>
      <c r="W371" s="5">
        <v>1.1358332999999998</v>
      </c>
      <c r="X371" s="5">
        <v>1.8663019212993515</v>
      </c>
      <c r="Y371" s="16">
        <v>1.942761834517337</v>
      </c>
      <c r="Z371" s="34" t="e">
        <v>#NAME?</v>
      </c>
      <c r="AA371" s="21">
        <v>1.3645359632083576</v>
      </c>
      <c r="AB371" s="5">
        <v>0.93779832187361745</v>
      </c>
      <c r="AC371" s="5">
        <v>0.44089327357035302</v>
      </c>
      <c r="AD371" s="5">
        <v>0.20602435298475719</v>
      </c>
      <c r="AE371" s="5">
        <v>0.70239923466177689</v>
      </c>
      <c r="AF371" s="5">
        <v>1.1083818000000134</v>
      </c>
      <c r="AG371" s="5">
        <v>1.6421168754181314</v>
      </c>
      <c r="AH371" s="16">
        <v>1.9530384327252737</v>
      </c>
      <c r="AI371" s="34" t="e">
        <v>#NAME?</v>
      </c>
      <c r="AJ371" s="21"/>
      <c r="AK371" s="5"/>
      <c r="AL371" s="5"/>
      <c r="AM371" s="5"/>
      <c r="AN371" s="5"/>
      <c r="AO371" s="5"/>
      <c r="AP371" s="5"/>
      <c r="AQ371" s="48"/>
      <c r="AR371" s="34" t="e">
        <v>#NAME?</v>
      </c>
      <c r="AS371" s="5"/>
      <c r="AT371" s="5"/>
      <c r="AU371" s="5"/>
      <c r="AV371" s="5"/>
      <c r="AW371" s="5"/>
      <c r="AX371" s="5"/>
      <c r="AY371" s="5"/>
      <c r="AZ371" s="33"/>
      <c r="BA371" s="21" t="s">
        <v>86</v>
      </c>
      <c r="BB371" s="5" t="s">
        <v>86</v>
      </c>
      <c r="BC371" s="5" t="s">
        <v>86</v>
      </c>
      <c r="BD371" s="5" t="s">
        <v>86</v>
      </c>
      <c r="BE371" s="5" t="s">
        <v>86</v>
      </c>
      <c r="BF371" s="48" t="s">
        <v>86</v>
      </c>
      <c r="BG371" s="64" t="e">
        <v>#NAME?</v>
      </c>
      <c r="BH371" s="298"/>
      <c r="BI371" s="298"/>
      <c r="BJ371" s="21"/>
      <c r="BK371" s="5"/>
      <c r="BL371" s="5"/>
      <c r="BM371" s="5"/>
      <c r="BN371" s="5"/>
      <c r="BO371" s="5"/>
      <c r="BP371" s="5"/>
      <c r="BQ371" s="5"/>
      <c r="BR371" s="298"/>
      <c r="BS371" s="5"/>
      <c r="BT371" s="5"/>
      <c r="BU371" s="5"/>
      <c r="BV371" s="5"/>
      <c r="BW371" s="5"/>
      <c r="BX371" s="5"/>
      <c r="BY371" s="5"/>
      <c r="BZ371" s="5"/>
      <c r="CA371" s="5"/>
      <c r="CB371" s="5"/>
      <c r="CC371" s="5"/>
      <c r="CD371" s="5"/>
      <c r="CE371" s="5"/>
      <c r="CF371" s="5"/>
      <c r="CG371" s="5"/>
      <c r="CH371" s="5"/>
      <c r="CI371" s="3"/>
    </row>
    <row r="372" spans="1:87" ht="12" customHeight="1">
      <c r="A372" s="217"/>
      <c r="B372" s="218"/>
      <c r="C372" s="14" t="s">
        <v>97</v>
      </c>
      <c r="D372" s="35">
        <v>1.8164204399048645</v>
      </c>
      <c r="E372" s="35">
        <v>1.5580398660522965</v>
      </c>
      <c r="F372" s="35">
        <v>1.3467620102338707</v>
      </c>
      <c r="G372" s="35">
        <v>0.79731915840197676</v>
      </c>
      <c r="H372" s="35">
        <v>1.2381061555712058</v>
      </c>
      <c r="I372" s="35">
        <v>1.2546709993184635</v>
      </c>
      <c r="J372" s="35">
        <v>1.3554317922565895</v>
      </c>
      <c r="K372" s="35">
        <v>1.3461326713008814</v>
      </c>
      <c r="L372" s="35">
        <v>2.0659770921868548</v>
      </c>
      <c r="M372" s="35">
        <v>2.3172859465202311</v>
      </c>
      <c r="N372" s="35">
        <v>2.3144286915406154</v>
      </c>
      <c r="O372" s="35">
        <v>3.5969024265730232</v>
      </c>
      <c r="P372" s="35">
        <v>2.1835349660666914</v>
      </c>
      <c r="Q372" s="35">
        <v>3.3015689286745475</v>
      </c>
      <c r="R372" s="22">
        <v>4.463287403825289</v>
      </c>
      <c r="S372" s="9">
        <v>2.8008206582820439</v>
      </c>
      <c r="T372" s="9">
        <v>2.5683296476986417</v>
      </c>
      <c r="U372" s="9">
        <v>1.471956687749576</v>
      </c>
      <c r="V372" s="9">
        <v>4.1684068375702488E-2</v>
      </c>
      <c r="W372" s="9">
        <v>0.64999999999999503</v>
      </c>
      <c r="X372" s="9">
        <v>2.6908428216592117</v>
      </c>
      <c r="Y372" s="17">
        <v>2.5054999604952055</v>
      </c>
      <c r="Z372" s="35" t="e">
        <v>#NAME?</v>
      </c>
      <c r="AA372" s="22">
        <v>4.463287403825289</v>
      </c>
      <c r="AB372" s="9">
        <v>2.8008206582820439</v>
      </c>
      <c r="AC372" s="9">
        <v>2.5683296476986417</v>
      </c>
      <c r="AD372" s="9">
        <v>1.471956687749576</v>
      </c>
      <c r="AE372" s="9">
        <v>4.1684068375702488E-2</v>
      </c>
      <c r="AF372" s="9">
        <v>0.72452130000000281</v>
      </c>
      <c r="AG372" s="9">
        <v>2.4877838759209681</v>
      </c>
      <c r="AH372" s="17">
        <v>2.5544458761909805</v>
      </c>
      <c r="AI372" s="35" t="e">
        <v>#NAME?</v>
      </c>
      <c r="AJ372" s="22"/>
      <c r="AK372" s="9"/>
      <c r="AL372" s="9"/>
      <c r="AM372" s="9"/>
      <c r="AN372" s="9"/>
      <c r="AO372" s="9"/>
      <c r="AP372" s="9"/>
      <c r="AQ372" s="49"/>
      <c r="AR372" s="35" t="e">
        <v>#NAME?</v>
      </c>
      <c r="AS372" s="9"/>
      <c r="AT372" s="9"/>
      <c r="AU372" s="9"/>
      <c r="AV372" s="9"/>
      <c r="AW372" s="9"/>
      <c r="AX372" s="9"/>
      <c r="AY372" s="9"/>
      <c r="AZ372" s="33"/>
      <c r="BA372" s="22" t="s">
        <v>86</v>
      </c>
      <c r="BB372" s="9" t="s">
        <v>86</v>
      </c>
      <c r="BC372" s="9" t="s">
        <v>86</v>
      </c>
      <c r="BD372" s="9" t="s">
        <v>86</v>
      </c>
      <c r="BE372" s="9" t="s">
        <v>86</v>
      </c>
      <c r="BF372" s="49" t="s">
        <v>86</v>
      </c>
      <c r="BG372" s="64" t="e">
        <v>#NAME?</v>
      </c>
      <c r="BH372" s="298"/>
      <c r="BI372" s="298"/>
      <c r="BJ372" s="21"/>
      <c r="BK372" s="5"/>
      <c r="BL372" s="5"/>
      <c r="BM372" s="5"/>
      <c r="BN372" s="5"/>
      <c r="BO372" s="5"/>
      <c r="BP372" s="5"/>
      <c r="BQ372" s="5"/>
      <c r="BR372" s="298"/>
      <c r="BS372" s="5"/>
      <c r="BT372" s="5"/>
      <c r="BU372" s="5"/>
      <c r="BV372" s="5"/>
      <c r="BW372" s="5"/>
      <c r="BX372" s="5"/>
      <c r="BY372" s="5"/>
      <c r="BZ372" s="5"/>
      <c r="CA372" s="5"/>
      <c r="CB372" s="5"/>
      <c r="CC372" s="5"/>
      <c r="CD372" s="5"/>
      <c r="CE372" s="5"/>
      <c r="CF372" s="5"/>
      <c r="CG372" s="5"/>
      <c r="CH372" s="5"/>
      <c r="CI372" s="3"/>
    </row>
    <row r="373" spans="1:87" ht="12" customHeight="1">
      <c r="A373" s="217"/>
      <c r="B373" s="218"/>
      <c r="C373" s="11" t="s">
        <v>98</v>
      </c>
      <c r="D373" s="36"/>
      <c r="E373" s="36"/>
      <c r="F373" s="36">
        <v>2.3357085130779831</v>
      </c>
      <c r="G373" s="36">
        <v>3.1073714265924757</v>
      </c>
      <c r="H373" s="36">
        <v>3.2008929679678833</v>
      </c>
      <c r="I373" s="36">
        <v>2.5298571723569419</v>
      </c>
      <c r="J373" s="36">
        <v>2.1401658314738503</v>
      </c>
      <c r="K373" s="36">
        <v>2.2903096186681848</v>
      </c>
      <c r="L373" s="36">
        <v>2.2823052631224083</v>
      </c>
      <c r="M373" s="36">
        <v>2.3119698578316861</v>
      </c>
      <c r="N373" s="36">
        <v>2.3680348943519558</v>
      </c>
      <c r="O373" s="36">
        <v>3.6723544634485572</v>
      </c>
      <c r="P373" s="36">
        <v>0.99087063014919874</v>
      </c>
      <c r="Q373" s="36">
        <v>2.0771322897144895</v>
      </c>
      <c r="R373" s="23">
        <v>3.0950473470808815</v>
      </c>
      <c r="S373" s="10">
        <v>2.6459598784831284</v>
      </c>
      <c r="T373" s="10">
        <v>1.5087215674064236</v>
      </c>
      <c r="U373" s="10">
        <v>0.5496116019840791</v>
      </c>
      <c r="V373" s="10">
        <v>-1.2498645984182488E-2</v>
      </c>
      <c r="W373" s="10">
        <v>0.25417093626698417</v>
      </c>
      <c r="X373" s="10">
        <v>1.7131742350564805</v>
      </c>
      <c r="Y373" s="18">
        <v>1.737693733451029</v>
      </c>
      <c r="Z373" s="36" t="e">
        <v>#NAME?</v>
      </c>
      <c r="AA373" s="23">
        <v>3.0968473524801254</v>
      </c>
      <c r="AB373" s="10">
        <v>2.6441677452924583</v>
      </c>
      <c r="AC373" s="10">
        <v>1.5095719964653309</v>
      </c>
      <c r="AD373" s="10">
        <v>0.54876921530186973</v>
      </c>
      <c r="AE373" s="10">
        <v>-1.2498645984182488E-2</v>
      </c>
      <c r="AF373" s="10">
        <v>0.27310245179856807</v>
      </c>
      <c r="AG373" s="10">
        <v>1.5600856408241048</v>
      </c>
      <c r="AH373" s="18">
        <v>1.697550198465958</v>
      </c>
      <c r="AI373" s="36" t="e">
        <v>#NAME?</v>
      </c>
      <c r="AJ373" s="23"/>
      <c r="AK373" s="10"/>
      <c r="AL373" s="10"/>
      <c r="AM373" s="10"/>
      <c r="AN373" s="10"/>
      <c r="AO373" s="10"/>
      <c r="AP373" s="10"/>
      <c r="AQ373" s="50"/>
      <c r="AR373" s="36" t="e">
        <v>#NAME?</v>
      </c>
      <c r="AS373" s="23"/>
      <c r="AT373" s="10"/>
      <c r="AU373" s="10"/>
      <c r="AV373" s="10"/>
      <c r="AW373" s="10"/>
      <c r="AX373" s="10"/>
      <c r="AY373" s="10"/>
      <c r="AZ373" s="207"/>
      <c r="BA373" s="10" t="s">
        <v>86</v>
      </c>
      <c r="BB373" s="10" t="s">
        <v>86</v>
      </c>
      <c r="BC373" s="10" t="s">
        <v>86</v>
      </c>
      <c r="BD373" s="10" t="s">
        <v>86</v>
      </c>
      <c r="BE373" s="10" t="s">
        <v>86</v>
      </c>
      <c r="BF373" s="50" t="s">
        <v>86</v>
      </c>
      <c r="BG373" s="64" t="e">
        <v>#NAME?</v>
      </c>
      <c r="BH373" s="298"/>
      <c r="BI373" s="298"/>
      <c r="BJ373" s="21"/>
      <c r="BK373" s="5"/>
      <c r="BL373" s="5"/>
      <c r="BM373" s="5"/>
      <c r="BN373" s="5"/>
      <c r="BO373" s="5"/>
      <c r="BP373" s="5"/>
      <c r="BQ373" s="5"/>
      <c r="BR373" s="298"/>
      <c r="BS373" s="5"/>
      <c r="BT373" s="5"/>
      <c r="BU373" s="5"/>
      <c r="BV373" s="5"/>
      <c r="BW373" s="5"/>
      <c r="BX373" s="5"/>
      <c r="BY373" s="5"/>
      <c r="BZ373" s="5"/>
      <c r="CA373" s="5"/>
      <c r="CB373" s="5"/>
      <c r="CC373" s="5"/>
      <c r="CD373" s="5"/>
      <c r="CE373" s="5"/>
      <c r="CF373" s="5"/>
      <c r="CG373" s="5"/>
      <c r="CH373" s="5"/>
      <c r="CI373" s="3"/>
    </row>
    <row r="374" spans="1:87" ht="12" customHeight="1">
      <c r="A374" s="217"/>
      <c r="B374" s="218"/>
      <c r="C374" s="29" t="s">
        <v>68</v>
      </c>
      <c r="D374" s="34">
        <v>1.7999999502014585</v>
      </c>
      <c r="E374" s="34">
        <v>0.58422593806604084</v>
      </c>
      <c r="F374" s="34">
        <v>-0.29041628178645418</v>
      </c>
      <c r="G374" s="34">
        <v>-0.69999999834823301</v>
      </c>
      <c r="H374" s="34">
        <v>-0.68493150684931781</v>
      </c>
      <c r="I374" s="34">
        <v>-0.88669950738916592</v>
      </c>
      <c r="J374" s="34">
        <v>-0.29821073558647937</v>
      </c>
      <c r="K374" s="34">
        <v>0</v>
      </c>
      <c r="L374" s="34">
        <v>-0.29910269192422456</v>
      </c>
      <c r="M374" s="34">
        <v>0.24935509999999272</v>
      </c>
      <c r="N374" s="34">
        <v>6.0039488473484504E-2</v>
      </c>
      <c r="O374" s="34">
        <v>1.3800787449096186</v>
      </c>
      <c r="P374" s="34">
        <v>-1.3528366673338676</v>
      </c>
      <c r="Q374" s="34">
        <v>-0.71997943797657005</v>
      </c>
      <c r="R374" s="21">
        <v>-0.2676335803622143</v>
      </c>
      <c r="S374" s="5">
        <v>-5.1939044419535563E-2</v>
      </c>
      <c r="T374" s="5">
        <v>0.346440233877221</v>
      </c>
      <c r="U374" s="5">
        <v>2.7619541563989936</v>
      </c>
      <c r="V374" s="5">
        <v>0.78951787650367589</v>
      </c>
      <c r="W374" s="5">
        <v>-0.11666663579871228</v>
      </c>
      <c r="X374" s="5">
        <v>0.46721172030763647</v>
      </c>
      <c r="Y374" s="16">
        <v>0.95097888069166636</v>
      </c>
      <c r="Z374" s="38" t="e">
        <v>#NAME?</v>
      </c>
      <c r="AA374" s="21">
        <v>-0.29999995833448478</v>
      </c>
      <c r="AB374" s="5">
        <v>0</v>
      </c>
      <c r="AC374" s="5">
        <v>0.37622271468411572</v>
      </c>
      <c r="AD374" s="5">
        <v>2.7000000400290602</v>
      </c>
      <c r="AE374" s="5">
        <v>0.79999993435504457</v>
      </c>
      <c r="AF374" s="5">
        <v>-0.27486664128808513</v>
      </c>
      <c r="AG374" s="5">
        <v>8.2812952124200478E-3</v>
      </c>
      <c r="AH374" s="16">
        <v>7.4999964994604262E-2</v>
      </c>
      <c r="AI374" s="219" t="e">
        <v>#NAME?</v>
      </c>
      <c r="AJ374" s="21"/>
      <c r="AK374" s="5"/>
      <c r="AL374" s="5"/>
      <c r="AM374" s="5"/>
      <c r="AN374" s="5"/>
      <c r="AO374" s="5"/>
      <c r="AP374" s="5"/>
      <c r="AQ374" s="48"/>
      <c r="AR374" s="219" t="s">
        <v>86</v>
      </c>
      <c r="AS374" s="5" t="s">
        <v>86</v>
      </c>
      <c r="AT374" s="5" t="s">
        <v>86</v>
      </c>
      <c r="AU374" s="5" t="s">
        <v>86</v>
      </c>
      <c r="AV374" s="5" t="s">
        <v>86</v>
      </c>
      <c r="AW374" s="5" t="s">
        <v>86</v>
      </c>
      <c r="AX374" s="5" t="s">
        <v>86</v>
      </c>
      <c r="AY374" s="5" t="s">
        <v>86</v>
      </c>
      <c r="AZ374" s="207" t="s">
        <v>86</v>
      </c>
      <c r="BA374" s="21" t="s">
        <v>86</v>
      </c>
      <c r="BB374" s="5" t="s">
        <v>86</v>
      </c>
      <c r="BC374" s="5" t="s">
        <v>86</v>
      </c>
      <c r="BD374" s="5" t="s">
        <v>86</v>
      </c>
      <c r="BE374" s="5" t="s">
        <v>86</v>
      </c>
      <c r="BF374" s="5" t="s">
        <v>86</v>
      </c>
      <c r="BG374" s="64" t="e">
        <v>#NAME?</v>
      </c>
      <c r="BH374" s="298"/>
      <c r="BI374" s="298"/>
      <c r="BJ374" s="21"/>
      <c r="BK374" s="5"/>
      <c r="BL374" s="5"/>
      <c r="BM374" s="5"/>
      <c r="BN374" s="5"/>
      <c r="BO374" s="5"/>
      <c r="BP374" s="5"/>
      <c r="BQ374" s="5"/>
      <c r="BR374" s="298"/>
      <c r="BS374" s="5"/>
      <c r="BT374" s="5"/>
      <c r="BU374" s="5"/>
      <c r="BV374" s="5"/>
      <c r="BW374" s="5"/>
      <c r="BX374" s="5"/>
      <c r="BY374" s="5"/>
      <c r="BZ374" s="5"/>
      <c r="CA374" s="5"/>
      <c r="CB374" s="5"/>
      <c r="CC374" s="5"/>
      <c r="CD374" s="5"/>
      <c r="CE374" s="5"/>
      <c r="CF374" s="5"/>
      <c r="CG374" s="5"/>
      <c r="CH374" s="5"/>
      <c r="CI374" s="3"/>
    </row>
    <row r="375" spans="1:87" ht="12" customHeight="1" thickBot="1">
      <c r="A375" s="217"/>
      <c r="B375" s="218"/>
      <c r="C375" s="24" t="s">
        <v>69</v>
      </c>
      <c r="D375" s="39">
        <v>2.2944550481006187</v>
      </c>
      <c r="E375" s="39">
        <v>1.5576323490453348</v>
      </c>
      <c r="F375" s="39">
        <v>2.2475051835801896</v>
      </c>
      <c r="G375" s="39">
        <v>3.4271264681857705</v>
      </c>
      <c r="H375" s="39">
        <v>2.8089887646820966</v>
      </c>
      <c r="I375" s="39">
        <v>1.5999999991174629</v>
      </c>
      <c r="J375" s="39">
        <v>2.2801302931596101</v>
      </c>
      <c r="K375" s="39">
        <v>2.6539278131634925</v>
      </c>
      <c r="L375" s="39">
        <v>3.4126163391933861</v>
      </c>
      <c r="M375" s="39">
        <v>3.2259441000000111</v>
      </c>
      <c r="N375" s="39">
        <v>2.8526724804254</v>
      </c>
      <c r="O375" s="39">
        <v>3.8391002592993662</v>
      </c>
      <c r="P375" s="39">
        <v>-0.35554625648652749</v>
      </c>
      <c r="Q375" s="39">
        <v>1.6400434633170979</v>
      </c>
      <c r="R375" s="25">
        <v>3.156841646392694</v>
      </c>
      <c r="S375" s="26">
        <v>2.0693371435775099</v>
      </c>
      <c r="T375" s="26">
        <v>1.4648327187500865</v>
      </c>
      <c r="U375" s="26">
        <v>1.6222229126593435</v>
      </c>
      <c r="V375" s="26">
        <v>0.11862721353208538</v>
      </c>
      <c r="W375" s="26">
        <v>1.2615831611207495</v>
      </c>
      <c r="X375" s="26">
        <v>2.1301100290926023</v>
      </c>
      <c r="Y375" s="27">
        <v>2.2397608455714479</v>
      </c>
      <c r="Z375" s="39" t="e">
        <v>#NAME?</v>
      </c>
      <c r="AA375" s="25">
        <v>3.1565286375091484</v>
      </c>
      <c r="AB375" s="26">
        <v>2.0694499003753197</v>
      </c>
      <c r="AC375" s="26">
        <v>1.4647595272989644</v>
      </c>
      <c r="AD375" s="26">
        <v>1.6199999902751117</v>
      </c>
      <c r="AE375" s="26">
        <v>0.11863862548093795</v>
      </c>
      <c r="AF375" s="26">
        <v>1.2450578902613918</v>
      </c>
      <c r="AG375" s="26">
        <v>2.0399358383700994</v>
      </c>
      <c r="AH375" s="27">
        <v>2.053354801522822</v>
      </c>
      <c r="AI375" s="39" t="e">
        <v>#NAME?</v>
      </c>
      <c r="AJ375" s="25"/>
      <c r="AK375" s="26"/>
      <c r="AL375" s="26"/>
      <c r="AM375" s="26"/>
      <c r="AN375" s="26"/>
      <c r="AO375" s="26"/>
      <c r="AP375" s="26"/>
      <c r="AQ375" s="51"/>
      <c r="AR375" s="39" t="s">
        <v>86</v>
      </c>
      <c r="AS375" s="26" t="s">
        <v>86</v>
      </c>
      <c r="AT375" s="26" t="s">
        <v>86</v>
      </c>
      <c r="AU375" s="26" t="s">
        <v>86</v>
      </c>
      <c r="AV375" s="26" t="s">
        <v>86</v>
      </c>
      <c r="AW375" s="26" t="s">
        <v>86</v>
      </c>
      <c r="AX375" s="26" t="s">
        <v>86</v>
      </c>
      <c r="AY375" s="26" t="s">
        <v>86</v>
      </c>
      <c r="AZ375" s="207" t="s">
        <v>86</v>
      </c>
      <c r="BA375" s="25" t="s">
        <v>86</v>
      </c>
      <c r="BB375" s="26" t="s">
        <v>86</v>
      </c>
      <c r="BC375" s="26" t="s">
        <v>86</v>
      </c>
      <c r="BD375" s="26" t="s">
        <v>86</v>
      </c>
      <c r="BE375" s="26" t="s">
        <v>86</v>
      </c>
      <c r="BF375" s="26" t="s">
        <v>86</v>
      </c>
      <c r="BG375" s="64" t="e">
        <v>#NAME?</v>
      </c>
      <c r="BH375" s="298"/>
      <c r="BI375" s="298"/>
      <c r="BJ375" s="21"/>
      <c r="BK375" s="5"/>
      <c r="BL375" s="5"/>
      <c r="BM375" s="5"/>
      <c r="BN375" s="5"/>
      <c r="BO375" s="5"/>
      <c r="BP375" s="5"/>
      <c r="BQ375" s="5"/>
      <c r="BR375" s="298"/>
      <c r="BS375" s="5"/>
      <c r="BT375" s="5"/>
      <c r="BU375" s="5"/>
      <c r="BV375" s="5"/>
      <c r="BW375" s="5"/>
      <c r="BX375" s="5"/>
      <c r="BY375" s="5"/>
      <c r="BZ375" s="5"/>
      <c r="CA375" s="5"/>
      <c r="CB375" s="5"/>
      <c r="CC375" s="5"/>
      <c r="CD375" s="5"/>
      <c r="CE375" s="5"/>
      <c r="CF375" s="5"/>
      <c r="CG375" s="5"/>
      <c r="CH375" s="5"/>
      <c r="CI375" s="3"/>
    </row>
    <row r="376" spans="1:87" ht="32.25" customHeight="1" thickTop="1">
      <c r="C376" s="672" t="str">
        <f>C339</f>
        <v>Sources: European Commission's Winter 2017 and Autumn 2016 economic forecast, ECB March 2017 MPE, ECB December 2016 BMPE, Spring 2016 update of stability and convergence programmes, OECD Economic Outlook November 2016, IMF World Economic Outlook October 2016, October 2016 EDP Notifications and ECB calculations.</v>
      </c>
      <c r="D376" s="672"/>
      <c r="E376" s="672"/>
      <c r="F376" s="672"/>
      <c r="G376" s="672"/>
      <c r="H376" s="672"/>
      <c r="I376" s="672"/>
      <c r="J376" s="672"/>
      <c r="K376" s="672"/>
      <c r="L376" s="672"/>
      <c r="M376" s="672"/>
      <c r="N376" s="672"/>
      <c r="O376" s="672"/>
      <c r="P376" s="672"/>
      <c r="Q376" s="672"/>
      <c r="R376" s="672"/>
      <c r="S376" s="672"/>
      <c r="T376" s="672"/>
      <c r="U376" s="672"/>
      <c r="V376" s="672"/>
      <c r="W376" s="672"/>
      <c r="X376" s="672"/>
      <c r="Y376" s="672"/>
      <c r="Z376" s="672"/>
      <c r="AA376" s="672"/>
      <c r="AB376" s="672"/>
      <c r="AC376" s="672"/>
      <c r="AD376" s="672"/>
      <c r="AE376" s="672"/>
      <c r="AF376" s="672"/>
      <c r="AG376" s="672"/>
      <c r="AH376" s="672"/>
      <c r="AI376" s="672"/>
      <c r="AJ376" s="672"/>
      <c r="AK376" s="672"/>
      <c r="AL376" s="672"/>
      <c r="AM376" s="672"/>
      <c r="AN376" s="672"/>
      <c r="AO376" s="672"/>
      <c r="AP376" s="672"/>
      <c r="AQ376" s="672"/>
      <c r="AR376" s="672"/>
      <c r="AS376" s="672"/>
      <c r="AT376" s="672"/>
      <c r="AU376" s="672"/>
      <c r="AV376" s="672"/>
      <c r="AW376" s="672"/>
      <c r="AX376" s="672"/>
      <c r="AY376" s="672"/>
      <c r="AZ376" s="672"/>
      <c r="BA376" s="672"/>
      <c r="BB376" s="672"/>
      <c r="BC376" s="672"/>
      <c r="BD376" s="672"/>
      <c r="BE376" s="672"/>
      <c r="BF376" s="672"/>
      <c r="BG376" s="672"/>
      <c r="BH376" s="673"/>
      <c r="BI376" s="673"/>
      <c r="BJ376" s="673"/>
      <c r="BK376" s="673"/>
      <c r="BL376" s="673"/>
      <c r="BM376" s="673"/>
      <c r="BN376" s="673"/>
      <c r="BO376" s="673"/>
      <c r="BP376" s="673"/>
      <c r="BQ376" s="673"/>
      <c r="BR376" s="673"/>
      <c r="BS376" s="673"/>
      <c r="BT376" s="673"/>
      <c r="BU376" s="673"/>
      <c r="BV376" s="673"/>
      <c r="BW376" s="673"/>
      <c r="BX376" s="223"/>
      <c r="BY376" s="223"/>
      <c r="BZ376" s="223"/>
      <c r="CA376" s="223"/>
      <c r="CB376" s="222"/>
      <c r="CC376" s="222"/>
      <c r="CD376" s="222"/>
      <c r="CE376" s="222"/>
      <c r="CF376" s="222"/>
      <c r="CG376" s="222"/>
      <c r="CH376" s="222"/>
      <c r="CI376" s="212"/>
    </row>
    <row r="377" spans="1:87" s="212" customFormat="1" ht="12" customHeight="1">
      <c r="BR377" s="215"/>
    </row>
    <row r="378" spans="1:87" ht="18" customHeight="1" thickBot="1">
      <c r="C378" s="4" t="s">
        <v>348</v>
      </c>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41"/>
      <c r="BS378" s="2"/>
      <c r="BT378" s="2"/>
      <c r="BU378" s="2"/>
      <c r="BV378" s="2"/>
      <c r="BW378" s="2"/>
      <c r="BX378" s="2"/>
      <c r="BY378" s="2"/>
      <c r="BZ378" s="2"/>
      <c r="CA378" s="2"/>
      <c r="CB378" s="212"/>
      <c r="CC378" s="212"/>
      <c r="CD378" s="212"/>
      <c r="CE378" s="212"/>
      <c r="CF378" s="212"/>
      <c r="CG378" s="212"/>
      <c r="CH378" s="212"/>
      <c r="CI378" s="212"/>
    </row>
    <row r="379" spans="1:87" ht="33.75" customHeight="1" thickTop="1">
      <c r="C379" s="56"/>
      <c r="D379" s="666" t="str">
        <f>D342</f>
        <v>European Commission's 
Spring 2018 economic forecast</v>
      </c>
      <c r="E379" s="667"/>
      <c r="F379" s="667"/>
      <c r="G379" s="667"/>
      <c r="H379" s="667"/>
      <c r="I379" s="667"/>
      <c r="J379" s="667"/>
      <c r="K379" s="667"/>
      <c r="L379" s="667"/>
      <c r="M379" s="667"/>
      <c r="N379" s="667"/>
      <c r="O379" s="667"/>
      <c r="P379" s="667"/>
      <c r="Q379" s="667"/>
      <c r="R379" s="667"/>
      <c r="S379" s="667"/>
      <c r="T379" s="667"/>
      <c r="U379" s="667"/>
      <c r="V379" s="667"/>
      <c r="W379" s="667"/>
      <c r="X379" s="667"/>
      <c r="Y379" s="668"/>
      <c r="Z379" s="30"/>
      <c r="AA379" s="674" t="str">
        <f>AA342</f>
        <v>European Commission's 
Autumn 2016 economic forecast</v>
      </c>
      <c r="AB379" s="675"/>
      <c r="AC379" s="675"/>
      <c r="AD379" s="675"/>
      <c r="AE379" s="675"/>
      <c r="AF379" s="675"/>
      <c r="AG379" s="675"/>
      <c r="AH379" s="676"/>
      <c r="AI379" s="30"/>
      <c r="AJ379" s="666" t="str">
        <f>AJ342</f>
        <v>ESCB June 2017 BMPE</v>
      </c>
      <c r="AK379" s="667"/>
      <c r="AL379" s="667"/>
      <c r="AM379" s="667"/>
      <c r="AN379" s="667"/>
      <c r="AO379" s="667"/>
      <c r="AP379" s="667"/>
      <c r="AQ379" s="668"/>
      <c r="AR379" s="30"/>
      <c r="AS379" s="674" t="str">
        <f>AS342</f>
        <v>ESCB December 2017 BMPE</v>
      </c>
      <c r="AT379" s="675"/>
      <c r="AU379" s="675"/>
      <c r="AV379" s="675"/>
      <c r="AW379" s="675"/>
      <c r="AX379" s="675"/>
      <c r="AY379" s="677"/>
      <c r="AZ379" s="31"/>
      <c r="BA379" s="669" t="str">
        <f>BA342</f>
        <v>2017 Stability program
 (Spring 2017)</v>
      </c>
      <c r="BB379" s="670"/>
      <c r="BC379" s="670"/>
      <c r="BD379" s="670"/>
      <c r="BE379" s="670"/>
      <c r="BF379" s="671"/>
      <c r="BG379" s="7"/>
      <c r="BH379" s="299"/>
      <c r="BI379" s="299"/>
      <c r="BJ379" s="692"/>
      <c r="BK379" s="683"/>
      <c r="BL379" s="683"/>
      <c r="BM379" s="683"/>
      <c r="BN379" s="683"/>
      <c r="BO379" s="683"/>
      <c r="BP379" s="683"/>
      <c r="BQ379" s="683"/>
      <c r="BR379" s="299"/>
      <c r="BS379" s="683"/>
      <c r="BT379" s="683"/>
      <c r="BU379" s="683"/>
      <c r="BV379" s="683"/>
      <c r="BW379" s="683"/>
      <c r="BX379" s="683"/>
      <c r="BY379" s="683"/>
      <c r="BZ379" s="683"/>
      <c r="CA379" s="683"/>
      <c r="CB379" s="212"/>
      <c r="CC379" s="212"/>
      <c r="CD379" s="212"/>
      <c r="CE379" s="212"/>
      <c r="CF379" s="212"/>
      <c r="CG379" s="212"/>
      <c r="CH379" s="212"/>
      <c r="CI379" s="212"/>
    </row>
    <row r="380" spans="1:87" ht="12" customHeight="1">
      <c r="C380" s="57"/>
      <c r="D380" s="254">
        <v>1997</v>
      </c>
      <c r="E380" s="254">
        <v>1998</v>
      </c>
      <c r="F380" s="254">
        <v>1999</v>
      </c>
      <c r="G380" s="254">
        <v>2000</v>
      </c>
      <c r="H380" s="254">
        <v>2001</v>
      </c>
      <c r="I380" s="254">
        <v>2002</v>
      </c>
      <c r="J380" s="254">
        <v>2003</v>
      </c>
      <c r="K380" s="254">
        <v>2004</v>
      </c>
      <c r="L380" s="254">
        <v>2005</v>
      </c>
      <c r="M380" s="254">
        <v>2006</v>
      </c>
      <c r="N380" s="254">
        <v>2007</v>
      </c>
      <c r="O380" s="254">
        <v>2008</v>
      </c>
      <c r="P380" s="254">
        <v>2009</v>
      </c>
      <c r="Q380" s="254">
        <v>2010</v>
      </c>
      <c r="R380" s="6">
        <f>R$8</f>
        <v>2011</v>
      </c>
      <c r="S380" s="6">
        <f t="shared" ref="S380:AY380" si="28">S$8</f>
        <v>2012</v>
      </c>
      <c r="T380" s="6">
        <f t="shared" si="28"/>
        <v>2013</v>
      </c>
      <c r="U380" s="6">
        <f t="shared" si="28"/>
        <v>2014</v>
      </c>
      <c r="V380" s="6">
        <f t="shared" si="28"/>
        <v>2015</v>
      </c>
      <c r="W380" s="6">
        <f t="shared" si="28"/>
        <v>2016</v>
      </c>
      <c r="X380" s="6">
        <f t="shared" si="28"/>
        <v>2017</v>
      </c>
      <c r="Y380" s="6">
        <f t="shared" si="28"/>
        <v>2018</v>
      </c>
      <c r="Z380" s="6"/>
      <c r="AA380" s="6">
        <f t="shared" si="28"/>
        <v>2011</v>
      </c>
      <c r="AB380" s="6">
        <f t="shared" si="28"/>
        <v>2012</v>
      </c>
      <c r="AC380" s="6">
        <f t="shared" si="28"/>
        <v>2013</v>
      </c>
      <c r="AD380" s="6">
        <f t="shared" si="28"/>
        <v>2014</v>
      </c>
      <c r="AE380" s="6">
        <f t="shared" si="28"/>
        <v>2015</v>
      </c>
      <c r="AF380" s="6">
        <f t="shared" si="28"/>
        <v>2016</v>
      </c>
      <c r="AG380" s="6"/>
      <c r="AH380" s="6">
        <f t="shared" si="28"/>
        <v>2018</v>
      </c>
      <c r="AI380" s="6"/>
      <c r="AJ380" s="6">
        <f t="shared" si="28"/>
        <v>2012</v>
      </c>
      <c r="AK380" s="6">
        <f t="shared" si="28"/>
        <v>2013</v>
      </c>
      <c r="AL380" s="6">
        <f t="shared" si="28"/>
        <v>2014</v>
      </c>
      <c r="AM380" s="6">
        <f t="shared" si="28"/>
        <v>2015</v>
      </c>
      <c r="AN380" s="6">
        <f t="shared" si="28"/>
        <v>2016</v>
      </c>
      <c r="AO380" s="6">
        <f t="shared" si="28"/>
        <v>2017</v>
      </c>
      <c r="AP380" s="6">
        <f t="shared" si="28"/>
        <v>2018</v>
      </c>
      <c r="AQ380" s="6">
        <f t="shared" si="28"/>
        <v>2019</v>
      </c>
      <c r="AR380" s="6"/>
      <c r="AS380" s="6">
        <f t="shared" si="28"/>
        <v>2012</v>
      </c>
      <c r="AT380" s="6">
        <f t="shared" si="28"/>
        <v>2013</v>
      </c>
      <c r="AU380" s="6">
        <f t="shared" si="28"/>
        <v>2014</v>
      </c>
      <c r="AV380" s="6">
        <f t="shared" si="28"/>
        <v>2015</v>
      </c>
      <c r="AW380" s="6">
        <f t="shared" si="28"/>
        <v>2016</v>
      </c>
      <c r="AX380" s="6">
        <f t="shared" si="28"/>
        <v>2017</v>
      </c>
      <c r="AY380" s="6">
        <f t="shared" si="28"/>
        <v>2018</v>
      </c>
      <c r="AZ380" s="43"/>
      <c r="BA380" s="19">
        <f>BA343</f>
        <v>2016</v>
      </c>
      <c r="BB380" s="6">
        <f>BB343</f>
        <v>2017</v>
      </c>
      <c r="BC380" s="6">
        <f>BC343</f>
        <v>2018</v>
      </c>
      <c r="BD380" s="6">
        <f>BD343</f>
        <v>2019</v>
      </c>
      <c r="BE380" s="6">
        <f>BE343</f>
        <v>2020</v>
      </c>
      <c r="BF380" s="32">
        <f>BF343</f>
        <v>2021</v>
      </c>
      <c r="BG380" s="6"/>
      <c r="BH380" s="300"/>
      <c r="BI380" s="300"/>
      <c r="BJ380" s="302"/>
      <c r="BK380" s="300"/>
      <c r="BL380" s="300"/>
      <c r="BM380" s="300"/>
      <c r="BN380" s="300"/>
      <c r="BO380" s="300"/>
      <c r="BP380" s="300"/>
      <c r="BQ380" s="300"/>
      <c r="BR380" s="301"/>
      <c r="BS380" s="300"/>
      <c r="BT380" s="300"/>
      <c r="BU380" s="300"/>
      <c r="BV380" s="300"/>
      <c r="BW380" s="300"/>
      <c r="BX380" s="300"/>
      <c r="BY380" s="300"/>
      <c r="BZ380" s="300"/>
      <c r="CA380" s="300"/>
      <c r="CB380" s="212"/>
      <c r="CC380" s="212"/>
      <c r="CD380" s="212"/>
      <c r="CE380" s="212"/>
      <c r="CF380" s="212"/>
      <c r="CG380" s="212"/>
      <c r="CH380" s="212"/>
      <c r="CI380" s="212"/>
    </row>
    <row r="381" spans="1:87" ht="12" customHeight="1">
      <c r="C381" s="12" t="s">
        <v>8</v>
      </c>
      <c r="D381" s="33">
        <v>2.3899340201378738</v>
      </c>
      <c r="E381" s="33">
        <v>2.423885053760344</v>
      </c>
      <c r="F381" s="33">
        <v>2.4897857634206266</v>
      </c>
      <c r="G381" s="33">
        <v>2.4901405008014521</v>
      </c>
      <c r="H381" s="33">
        <v>2.3513428780436829</v>
      </c>
      <c r="I381" s="33">
        <v>2.0852444366488809</v>
      </c>
      <c r="J381" s="33">
        <v>1.8901466874226891</v>
      </c>
      <c r="K381" s="33">
        <v>1.9713390692121413</v>
      </c>
      <c r="L381" s="33">
        <v>1.9703462779548264</v>
      </c>
      <c r="M381" s="33">
        <v>1.8785016969135926</v>
      </c>
      <c r="N381" s="33">
        <v>1.9343208178119076</v>
      </c>
      <c r="O381" s="33">
        <v>1.7440730526151471</v>
      </c>
      <c r="P381" s="33">
        <v>1.2108357065873765</v>
      </c>
      <c r="Q381" s="33">
        <v>1.2953377195713323</v>
      </c>
      <c r="R381" s="20">
        <v>1.3727798429836513</v>
      </c>
      <c r="S381" s="8">
        <v>0.98565419583509506</v>
      </c>
      <c r="T381" s="8">
        <v>0.81732896456720994</v>
      </c>
      <c r="U381" s="8">
        <v>0.97865628258315684</v>
      </c>
      <c r="V381" s="8">
        <v>1.1909914137157696</v>
      </c>
      <c r="W381" s="8">
        <v>1.3504345197279166</v>
      </c>
      <c r="X381" s="8">
        <v>1.4153828537134538</v>
      </c>
      <c r="Y381" s="15">
        <v>1.4383488450867787</v>
      </c>
      <c r="Z381" s="33" t="e">
        <v>#NAME?</v>
      </c>
      <c r="AA381" s="20">
        <v>1.3861702159638112</v>
      </c>
      <c r="AB381" s="8">
        <v>1.008331877842239</v>
      </c>
      <c r="AC381" s="8">
        <v>0.78230862297992143</v>
      </c>
      <c r="AD381" s="8">
        <v>0.9009178368545756</v>
      </c>
      <c r="AE381" s="8">
        <v>1.0346797465441426</v>
      </c>
      <c r="AF381" s="8">
        <v>1.3086611306061258</v>
      </c>
      <c r="AG381" s="8">
        <v>1.4493964864389586</v>
      </c>
      <c r="AH381" s="15">
        <v>1.315881910262684</v>
      </c>
      <c r="AI381" s="33" t="e">
        <v>#NAME?</v>
      </c>
      <c r="AJ381" s="20"/>
      <c r="AK381" s="8"/>
      <c r="AL381" s="8"/>
      <c r="AM381" s="8"/>
      <c r="AN381" s="8"/>
      <c r="AO381" s="8"/>
      <c r="AP381" s="8"/>
      <c r="AQ381" s="47"/>
      <c r="AR381" s="33" t="e">
        <v>#NAME?</v>
      </c>
      <c r="AS381" s="20"/>
      <c r="AT381" s="8"/>
      <c r="AU381" s="8"/>
      <c r="AV381" s="8"/>
      <c r="AW381" s="8"/>
      <c r="AX381" s="8"/>
      <c r="AY381" s="8"/>
      <c r="AZ381" s="33" t="e">
        <v>#NAME?</v>
      </c>
      <c r="BA381" s="20"/>
      <c r="BB381" s="8"/>
      <c r="BC381" s="8"/>
      <c r="BD381" s="8"/>
      <c r="BE381" s="8"/>
      <c r="BF381" s="47"/>
      <c r="BG381" s="64" t="e">
        <v>#NAME?</v>
      </c>
      <c r="BH381" s="298"/>
      <c r="BI381" s="298"/>
      <c r="BJ381" s="21"/>
      <c r="BK381" s="5"/>
      <c r="BL381" s="5"/>
      <c r="BM381" s="5"/>
      <c r="BN381" s="5"/>
      <c r="BO381" s="5"/>
      <c r="BP381" s="5"/>
      <c r="BQ381" s="5"/>
      <c r="BR381" s="298"/>
      <c r="BS381" s="5"/>
      <c r="BT381" s="5"/>
      <c r="BU381" s="5"/>
      <c r="BV381" s="5"/>
      <c r="BW381" s="5"/>
      <c r="BX381" s="5"/>
      <c r="BY381" s="5"/>
      <c r="BZ381" s="5"/>
      <c r="CA381" s="5"/>
      <c r="CB381" s="212"/>
      <c r="CC381" s="212"/>
      <c r="CD381" s="212"/>
      <c r="CE381" s="212"/>
      <c r="CF381" s="212"/>
      <c r="CG381" s="212"/>
      <c r="CH381" s="212"/>
      <c r="CI381" s="212"/>
    </row>
    <row r="382" spans="1:87" ht="12" customHeight="1">
      <c r="C382" s="13" t="s">
        <v>70</v>
      </c>
      <c r="D382" s="34">
        <v>1.4431607189147933</v>
      </c>
      <c r="E382" s="34">
        <v>1.5392936604253338</v>
      </c>
      <c r="F382" s="34">
        <v>1.6706047026997739</v>
      </c>
      <c r="G382" s="34">
        <v>1.666770169222298</v>
      </c>
      <c r="H382" s="34">
        <v>1.540936641014512</v>
      </c>
      <c r="I382" s="34">
        <v>1.3074705826532584</v>
      </c>
      <c r="J382" s="34">
        <v>1.2127332601536756</v>
      </c>
      <c r="K382" s="34">
        <v>1.2900474967525666</v>
      </c>
      <c r="L382" s="34">
        <v>1.0898188937836562</v>
      </c>
      <c r="M382" s="34">
        <v>1.4816500545934641</v>
      </c>
      <c r="N382" s="34">
        <v>1.4430795876642755</v>
      </c>
      <c r="O382" s="34">
        <v>1.311040664249119</v>
      </c>
      <c r="P382" s="34">
        <v>0.67208788674939512</v>
      </c>
      <c r="Q382" s="34">
        <v>1.1572340288983796</v>
      </c>
      <c r="R382" s="21">
        <v>0.9471307231108117</v>
      </c>
      <c r="S382" s="5">
        <v>0.86598773068011781</v>
      </c>
      <c r="T382" s="5">
        <v>1.5561105705228728</v>
      </c>
      <c r="U382" s="5">
        <v>1.626134541306401</v>
      </c>
      <c r="V382" s="5">
        <v>1.8029938069761942</v>
      </c>
      <c r="W382" s="5">
        <v>1.6107662822868019</v>
      </c>
      <c r="X382" s="5">
        <v>1.982658206038912</v>
      </c>
      <c r="Y382" s="16">
        <v>1.8811620952091879</v>
      </c>
      <c r="Z382" s="34" t="e">
        <v>#NAME?</v>
      </c>
      <c r="AA382" s="21">
        <v>0.76758689205953523</v>
      </c>
      <c r="AB382" s="5">
        <v>0.81671001817633648</v>
      </c>
      <c r="AC382" s="5">
        <v>1.4508915632732933</v>
      </c>
      <c r="AD382" s="5">
        <v>1.4720909109675162</v>
      </c>
      <c r="AE382" s="5">
        <v>1.6430883667672536</v>
      </c>
      <c r="AF382" s="5">
        <v>1.7392233591960959</v>
      </c>
      <c r="AG382" s="5">
        <v>1.7399133573804404</v>
      </c>
      <c r="AH382" s="16">
        <v>1.660540749577466</v>
      </c>
      <c r="AI382" s="34" t="e">
        <v>#NAME?</v>
      </c>
      <c r="AJ382" s="21"/>
      <c r="AK382" s="5"/>
      <c r="AL382" s="5"/>
      <c r="AM382" s="5"/>
      <c r="AN382" s="5"/>
      <c r="AO382" s="5"/>
      <c r="AP382" s="5"/>
      <c r="AQ382" s="48"/>
      <c r="AR382" s="34" t="e">
        <v>#NAME?</v>
      </c>
      <c r="AS382" s="5"/>
      <c r="AT382" s="5"/>
      <c r="AU382" s="5"/>
      <c r="AV382" s="5"/>
      <c r="AW382" s="5"/>
      <c r="AX382" s="5"/>
      <c r="AY382" s="5"/>
      <c r="AZ382" s="33" t="e">
        <v>#NAME?</v>
      </c>
      <c r="BA382" s="21"/>
      <c r="BB382" s="5"/>
      <c r="BC382" s="5"/>
      <c r="BD382" s="5"/>
      <c r="BE382" s="5"/>
      <c r="BF382" s="48"/>
      <c r="BG382" s="64" t="e">
        <v>#NAME?</v>
      </c>
      <c r="BH382" s="298"/>
      <c r="BI382" s="298"/>
      <c r="BJ382" s="21"/>
      <c r="BK382" s="5"/>
      <c r="BL382" s="5"/>
      <c r="BM382" s="5"/>
      <c r="BN382" s="5"/>
      <c r="BO382" s="5"/>
      <c r="BP382" s="5"/>
      <c r="BQ382" s="5"/>
      <c r="BR382" s="298"/>
      <c r="BS382" s="5"/>
      <c r="BT382" s="5"/>
      <c r="BU382" s="5"/>
      <c r="BV382" s="5"/>
      <c r="BW382" s="5"/>
      <c r="BX382" s="5"/>
      <c r="BY382" s="5"/>
      <c r="BZ382" s="5"/>
      <c r="CA382" s="5"/>
      <c r="CB382" s="212"/>
      <c r="CC382" s="212"/>
      <c r="CD382" s="212"/>
      <c r="CE382" s="212"/>
      <c r="CF382" s="212"/>
      <c r="CG382" s="212"/>
      <c r="CH382" s="212"/>
      <c r="CI382" s="212"/>
    </row>
    <row r="383" spans="1:87" ht="12" customHeight="1">
      <c r="C383" s="13" t="s">
        <v>90</v>
      </c>
      <c r="D383" s="34">
        <v>3.6629590921041677</v>
      </c>
      <c r="E383" s="34">
        <v>3.9075682213097318</v>
      </c>
      <c r="F383" s="34">
        <v>3.945599364169361</v>
      </c>
      <c r="G383" s="34">
        <v>4.4274184001598993</v>
      </c>
      <c r="H383" s="34">
        <v>4.3820606835494269</v>
      </c>
      <c r="I383" s="34">
        <v>5.2423698064566704</v>
      </c>
      <c r="J383" s="34">
        <v>6.0452169029238112</v>
      </c>
      <c r="K383" s="34">
        <v>6.0616067134232621</v>
      </c>
      <c r="L383" s="34">
        <v>6.2792025105980587</v>
      </c>
      <c r="M383" s="34">
        <v>5.8408498612033899</v>
      </c>
      <c r="N383" s="34">
        <v>4.6297441506441883</v>
      </c>
      <c r="O383" s="34">
        <v>2.3252841989171991</v>
      </c>
      <c r="P383" s="34">
        <v>-0.92462614056165737</v>
      </c>
      <c r="Q383" s="34">
        <v>-0.4679197048778061</v>
      </c>
      <c r="R383" s="21">
        <v>1.269398602939642</v>
      </c>
      <c r="S383" s="5">
        <v>1.6653754113726826</v>
      </c>
      <c r="T383" s="5">
        <v>2.1744291608338129</v>
      </c>
      <c r="U383" s="5">
        <v>2.3649098094455479</v>
      </c>
      <c r="V383" s="5">
        <v>2.7114521629341359</v>
      </c>
      <c r="W383" s="5">
        <v>2.4956501177430868</v>
      </c>
      <c r="X383" s="5">
        <v>3.1505070975785809</v>
      </c>
      <c r="Y383" s="16">
        <v>2.9134273589994208</v>
      </c>
      <c r="Z383" s="34" t="e">
        <v>#NAME?</v>
      </c>
      <c r="AA383" s="21">
        <v>1.3119017715851333</v>
      </c>
      <c r="AB383" s="5">
        <v>1.6098165387282704</v>
      </c>
      <c r="AC383" s="5">
        <v>1.9307587825858397</v>
      </c>
      <c r="AD383" s="5">
        <v>2.1152265068673071</v>
      </c>
      <c r="AE383" s="5">
        <v>2.3773386234226423</v>
      </c>
      <c r="AF383" s="5">
        <v>2.4045416481832671</v>
      </c>
      <c r="AG383" s="5">
        <v>2.566087672023043</v>
      </c>
      <c r="AH383" s="16">
        <v>2.5424677353279579</v>
      </c>
      <c r="AI383" s="34" t="e">
        <v>#NAME?</v>
      </c>
      <c r="AJ383" s="21"/>
      <c r="AK383" s="5"/>
      <c r="AL383" s="5"/>
      <c r="AM383" s="5"/>
      <c r="AN383" s="5"/>
      <c r="AO383" s="5"/>
      <c r="AP383" s="5"/>
      <c r="AQ383" s="48"/>
      <c r="AR383" s="34" t="e">
        <v>#NAME?</v>
      </c>
      <c r="AS383" s="5"/>
      <c r="AT383" s="5"/>
      <c r="AU383" s="5"/>
      <c r="AV383" s="5"/>
      <c r="AW383" s="5"/>
      <c r="AX383" s="5"/>
      <c r="AY383" s="5"/>
      <c r="AZ383" s="33" t="e">
        <v>#NAME?</v>
      </c>
      <c r="BA383" s="21"/>
      <c r="BB383" s="5"/>
      <c r="BC383" s="5"/>
      <c r="BD383" s="5"/>
      <c r="BE383" s="5"/>
      <c r="BF383" s="48"/>
      <c r="BG383" s="64" t="e">
        <v>#NAME?</v>
      </c>
      <c r="BH383" s="298"/>
      <c r="BI383" s="298"/>
      <c r="BJ383" s="21"/>
      <c r="BK383" s="5"/>
      <c r="BL383" s="5"/>
      <c r="BM383" s="5"/>
      <c r="BN383" s="5"/>
      <c r="BO383" s="5"/>
      <c r="BP383" s="5"/>
      <c r="BQ383" s="5"/>
      <c r="BR383" s="298"/>
      <c r="BS383" s="5"/>
      <c r="BT383" s="5"/>
      <c r="BU383" s="5"/>
      <c r="BV383" s="5"/>
      <c r="BW383" s="5"/>
      <c r="BX383" s="5"/>
      <c r="BY383" s="5"/>
      <c r="BZ383" s="5"/>
      <c r="CA383" s="5"/>
      <c r="CB383" s="212"/>
      <c r="CC383" s="212"/>
      <c r="CD383" s="212"/>
      <c r="CE383" s="212"/>
      <c r="CF383" s="212"/>
      <c r="CG383" s="212"/>
      <c r="CH383" s="212"/>
      <c r="CI383" s="212"/>
    </row>
    <row r="384" spans="1:87" ht="12" customHeight="1">
      <c r="C384" s="13" t="s">
        <v>71</v>
      </c>
      <c r="D384" s="34">
        <v>8.6541945393892039</v>
      </c>
      <c r="E384" s="34">
        <v>8.7625088896347023</v>
      </c>
      <c r="F384" s="34">
        <v>8.6948497675221716</v>
      </c>
      <c r="G384" s="34">
        <v>8.1402651652079392</v>
      </c>
      <c r="H384" s="34">
        <v>7.4533909822545485</v>
      </c>
      <c r="I384" s="34">
        <v>6.6124194579783246</v>
      </c>
      <c r="J384" s="34">
        <v>5.5887142530819167</v>
      </c>
      <c r="K384" s="34">
        <v>5.2078397437463231</v>
      </c>
      <c r="L384" s="34">
        <v>4.9863987407641641</v>
      </c>
      <c r="M384" s="34">
        <v>4.5152913748495616</v>
      </c>
      <c r="N384" s="34">
        <v>3.5957710608195637</v>
      </c>
      <c r="O384" s="34">
        <v>1.5192247431439654</v>
      </c>
      <c r="P384" s="34">
        <v>-0.13869904548847733</v>
      </c>
      <c r="Q384" s="34">
        <v>6.6654195386584014E-2</v>
      </c>
      <c r="R384" s="21">
        <v>0.64786368345277623</v>
      </c>
      <c r="S384" s="5">
        <v>1.6796723638745181</v>
      </c>
      <c r="T384" s="5">
        <v>2.6428558581243822</v>
      </c>
      <c r="U384" s="5">
        <v>3.9451175036524733</v>
      </c>
      <c r="V384" s="5">
        <v>24.721894426298597</v>
      </c>
      <c r="W384" s="5">
        <v>5.6995840709347823</v>
      </c>
      <c r="X384" s="5">
        <v>8.6501116724817315</v>
      </c>
      <c r="Y384" s="16">
        <v>4.3866050135571211</v>
      </c>
      <c r="Z384" s="34" t="e">
        <v>#NAME?</v>
      </c>
      <c r="AA384" s="21">
        <v>2.6061005006061677E-2</v>
      </c>
      <c r="AB384" s="5">
        <v>0.80732937270233673</v>
      </c>
      <c r="AC384" s="5">
        <v>1.8082015790763517</v>
      </c>
      <c r="AD384" s="5">
        <v>3.4140586536931306</v>
      </c>
      <c r="AE384" s="5">
        <v>24.514934265400946</v>
      </c>
      <c r="AF384" s="5">
        <v>3.7517439127531915</v>
      </c>
      <c r="AG384" s="5">
        <v>4.2532749115110846</v>
      </c>
      <c r="AH384" s="16">
        <v>4.1764577461586905</v>
      </c>
      <c r="AI384" s="34" t="e">
        <v>#NAME?</v>
      </c>
      <c r="AJ384" s="21"/>
      <c r="AK384" s="5"/>
      <c r="AL384" s="5"/>
      <c r="AM384" s="5"/>
      <c r="AN384" s="5"/>
      <c r="AO384" s="5"/>
      <c r="AP384" s="5"/>
      <c r="AQ384" s="48"/>
      <c r="AR384" s="34" t="e">
        <v>#NAME?</v>
      </c>
      <c r="AS384" s="5"/>
      <c r="AT384" s="5"/>
      <c r="AU384" s="5"/>
      <c r="AV384" s="5"/>
      <c r="AW384" s="5"/>
      <c r="AX384" s="5"/>
      <c r="AY384" s="5"/>
      <c r="AZ384" s="33" t="e">
        <v>#NAME?</v>
      </c>
      <c r="BA384" s="21"/>
      <c r="BB384" s="5"/>
      <c r="BC384" s="5"/>
      <c r="BD384" s="5"/>
      <c r="BE384" s="5"/>
      <c r="BF384" s="48"/>
      <c r="BG384" s="64" t="e">
        <v>#NAME?</v>
      </c>
      <c r="BH384" s="298"/>
      <c r="BI384" s="298"/>
      <c r="BJ384" s="21"/>
      <c r="BK384" s="5"/>
      <c r="BL384" s="5"/>
      <c r="BM384" s="5"/>
      <c r="BN384" s="5"/>
      <c r="BO384" s="5"/>
      <c r="BP384" s="5"/>
      <c r="BQ384" s="5"/>
      <c r="BR384" s="298"/>
      <c r="BS384" s="5"/>
      <c r="BT384" s="5"/>
      <c r="BU384" s="5"/>
      <c r="BV384" s="5"/>
      <c r="BW384" s="5"/>
      <c r="BX384" s="5"/>
      <c r="BY384" s="5"/>
      <c r="BZ384" s="5"/>
      <c r="CA384" s="5"/>
      <c r="CB384" s="212"/>
      <c r="CC384" s="212"/>
      <c r="CD384" s="212"/>
      <c r="CE384" s="212"/>
      <c r="CF384" s="212"/>
      <c r="CG384" s="212"/>
      <c r="CH384" s="212"/>
      <c r="CI384" s="212"/>
    </row>
    <row r="385" spans="3:87" ht="12" customHeight="1">
      <c r="C385" s="13" t="s">
        <v>72</v>
      </c>
      <c r="D385" s="34">
        <v>3.1159018502917135</v>
      </c>
      <c r="E385" s="34">
        <v>3.4802640216755387</v>
      </c>
      <c r="F385" s="34">
        <v>3.7845687499423297</v>
      </c>
      <c r="G385" s="34">
        <v>4.1065083759456389</v>
      </c>
      <c r="H385" s="34">
        <v>4.049252264663683</v>
      </c>
      <c r="I385" s="34">
        <v>3.982880166294045</v>
      </c>
      <c r="J385" s="34">
        <v>4.640206970350147</v>
      </c>
      <c r="K385" s="34">
        <v>3.9666913718545693</v>
      </c>
      <c r="L385" s="34">
        <v>2.5762920006203505</v>
      </c>
      <c r="M385" s="34">
        <v>2.5083147027109787</v>
      </c>
      <c r="N385" s="34">
        <v>1.967055592501632</v>
      </c>
      <c r="O385" s="34">
        <v>0.87108087623251063</v>
      </c>
      <c r="P385" s="34">
        <v>-0.23107896812402107</v>
      </c>
      <c r="Q385" s="34">
        <v>-1.2381335032369711</v>
      </c>
      <c r="R385" s="21">
        <v>-2.2987087263950157</v>
      </c>
      <c r="S385" s="5">
        <v>-2.8761144818394535</v>
      </c>
      <c r="T385" s="5">
        <v>-2.7955353591251897</v>
      </c>
      <c r="U385" s="5">
        <v>-2.2459562453288062</v>
      </c>
      <c r="V385" s="5">
        <v>-1.923064216667647</v>
      </c>
      <c r="W385" s="5">
        <v>-1.4976582097876445</v>
      </c>
      <c r="X385" s="5">
        <v>-1.0251159264245802</v>
      </c>
      <c r="Y385" s="16">
        <v>-0.70611904023881733</v>
      </c>
      <c r="Z385" s="34" t="e">
        <v>#NAME?</v>
      </c>
      <c r="AA385" s="21">
        <v>-2.3661269705826049</v>
      </c>
      <c r="AB385" s="5">
        <v>-2.9458026274259641</v>
      </c>
      <c r="AC385" s="5">
        <v>-2.8618606299736782</v>
      </c>
      <c r="AD385" s="5">
        <v>-2.3404561722446759</v>
      </c>
      <c r="AE385" s="5">
        <v>-1.4513746808374473</v>
      </c>
      <c r="AF385" s="5">
        <v>-1.1232062739814919</v>
      </c>
      <c r="AG385" s="5">
        <v>-0.56250851548358405</v>
      </c>
      <c r="AH385" s="16">
        <v>-0.19295137801441653</v>
      </c>
      <c r="AI385" s="34" t="e">
        <v>#NAME?</v>
      </c>
      <c r="AJ385" s="21"/>
      <c r="AK385" s="5"/>
      <c r="AL385" s="5"/>
      <c r="AM385" s="5"/>
      <c r="AN385" s="5"/>
      <c r="AO385" s="5"/>
      <c r="AP385" s="5"/>
      <c r="AQ385" s="48"/>
      <c r="AR385" s="34" t="e">
        <v>#NAME?</v>
      </c>
      <c r="AS385" s="5"/>
      <c r="AT385" s="5"/>
      <c r="AU385" s="5"/>
      <c r="AV385" s="5"/>
      <c r="AW385" s="5"/>
      <c r="AX385" s="5"/>
      <c r="AY385" s="5"/>
      <c r="AZ385" s="33" t="e">
        <v>#NAME?</v>
      </c>
      <c r="BA385" s="21"/>
      <c r="BB385" s="5"/>
      <c r="BC385" s="5"/>
      <c r="BD385" s="5"/>
      <c r="BE385" s="5"/>
      <c r="BF385" s="48"/>
      <c r="BG385" s="64" t="e">
        <v>#NAME?</v>
      </c>
      <c r="BH385" s="298"/>
      <c r="BI385" s="298"/>
      <c r="BJ385" s="21"/>
      <c r="BK385" s="5"/>
      <c r="BL385" s="5"/>
      <c r="BM385" s="5"/>
      <c r="BN385" s="5"/>
      <c r="BO385" s="5"/>
      <c r="BP385" s="5"/>
      <c r="BQ385" s="5"/>
      <c r="BR385" s="298"/>
      <c r="BS385" s="5"/>
      <c r="BT385" s="5"/>
      <c r="BU385" s="5"/>
      <c r="BV385" s="5"/>
      <c r="BW385" s="5"/>
      <c r="BX385" s="5"/>
      <c r="BY385" s="5"/>
      <c r="BZ385" s="5"/>
      <c r="CA385" s="5"/>
      <c r="CB385" s="212"/>
      <c r="CC385" s="212"/>
      <c r="CD385" s="212"/>
      <c r="CE385" s="212"/>
      <c r="CF385" s="212"/>
      <c r="CG385" s="212"/>
      <c r="CH385" s="212"/>
      <c r="CI385" s="212"/>
    </row>
    <row r="386" spans="3:87" ht="12" customHeight="1">
      <c r="C386" s="13" t="s">
        <v>73</v>
      </c>
      <c r="D386" s="34">
        <v>2.4552603091166691</v>
      </c>
      <c r="E386" s="34">
        <v>2.79378446794456</v>
      </c>
      <c r="F386" s="34">
        <v>3.2525776135766016</v>
      </c>
      <c r="G386" s="34">
        <v>3.289683650272246</v>
      </c>
      <c r="H386" s="34">
        <v>3.4338798385678437</v>
      </c>
      <c r="I386" s="34">
        <v>3.3885861416443452</v>
      </c>
      <c r="J386" s="34">
        <v>3.7327083444462339</v>
      </c>
      <c r="K386" s="34">
        <v>3.470049119123253</v>
      </c>
      <c r="L386" s="34">
        <v>3.6667715844097781</v>
      </c>
      <c r="M386" s="34">
        <v>3.5378741194765251</v>
      </c>
      <c r="N386" s="34">
        <v>3.8241530124224266</v>
      </c>
      <c r="O386" s="34">
        <v>2.8689476530170399</v>
      </c>
      <c r="P386" s="34">
        <v>0.92901263280158464</v>
      </c>
      <c r="Q386" s="34">
        <v>1.1635971195982586</v>
      </c>
      <c r="R386" s="21">
        <v>0.4981043551180564</v>
      </c>
      <c r="S386" s="5">
        <v>-0.56437849270806195</v>
      </c>
      <c r="T386" s="5">
        <v>-0.69363240846062046</v>
      </c>
      <c r="U386" s="5">
        <v>-0.11578892009672659</v>
      </c>
      <c r="V386" s="5">
        <v>0.29797335284722504</v>
      </c>
      <c r="W386" s="5">
        <v>0.64622669628946472</v>
      </c>
      <c r="X386" s="5">
        <v>0.98216716821137862</v>
      </c>
      <c r="Y386" s="16">
        <v>1.185434069695579</v>
      </c>
      <c r="Z386" s="34" t="e">
        <v>#NAME?</v>
      </c>
      <c r="AA386" s="21">
        <v>0.35825821562922577</v>
      </c>
      <c r="AB386" s="5">
        <v>-0.65676059401073017</v>
      </c>
      <c r="AC386" s="5">
        <v>-0.79859111938910265</v>
      </c>
      <c r="AD386" s="5">
        <v>-0.24238509807087416</v>
      </c>
      <c r="AE386" s="5">
        <v>7.7334443592147473E-2</v>
      </c>
      <c r="AF386" s="5">
        <v>0.55215457093231723</v>
      </c>
      <c r="AG386" s="5">
        <v>0.71658484189380811</v>
      </c>
      <c r="AH386" s="16">
        <v>0.92149870860642746</v>
      </c>
      <c r="AI386" s="34" t="e">
        <v>#NAME?</v>
      </c>
      <c r="AJ386" s="21"/>
      <c r="AK386" s="5"/>
      <c r="AL386" s="5"/>
      <c r="AM386" s="5"/>
      <c r="AN386" s="5"/>
      <c r="AO386" s="5"/>
      <c r="AP386" s="5"/>
      <c r="AQ386" s="48"/>
      <c r="AR386" s="34" t="e">
        <v>#NAME?</v>
      </c>
      <c r="AS386" s="5"/>
      <c r="AT386" s="5"/>
      <c r="AU386" s="5"/>
      <c r="AV386" s="5"/>
      <c r="AW386" s="5"/>
      <c r="AX386" s="5"/>
      <c r="AY386" s="5"/>
      <c r="AZ386" s="33" t="e">
        <v>#NAME?</v>
      </c>
      <c r="BA386" s="21"/>
      <c r="BB386" s="5"/>
      <c r="BC386" s="5"/>
      <c r="BD386" s="5"/>
      <c r="BE386" s="5"/>
      <c r="BF386" s="48"/>
      <c r="BG386" s="64" t="e">
        <v>#NAME?</v>
      </c>
      <c r="BH386" s="298"/>
      <c r="BI386" s="298"/>
      <c r="BJ386" s="21"/>
      <c r="BK386" s="5"/>
      <c r="BL386" s="5"/>
      <c r="BM386" s="5"/>
      <c r="BN386" s="5"/>
      <c r="BO386" s="5"/>
      <c r="BP386" s="5"/>
      <c r="BQ386" s="5"/>
      <c r="BR386" s="298"/>
      <c r="BS386" s="5"/>
      <c r="BT386" s="5"/>
      <c r="BU386" s="5"/>
      <c r="BV386" s="5"/>
      <c r="BW386" s="5"/>
      <c r="BX386" s="5"/>
      <c r="BY386" s="5"/>
      <c r="BZ386" s="5"/>
      <c r="CA386" s="5"/>
      <c r="CB386" s="212"/>
      <c r="CC386" s="212"/>
      <c r="CD386" s="212"/>
      <c r="CE386" s="212"/>
      <c r="CF386" s="212"/>
      <c r="CG386" s="212"/>
      <c r="CH386" s="212"/>
      <c r="CI386" s="212"/>
    </row>
    <row r="387" spans="3:87" ht="12" customHeight="1">
      <c r="C387" s="13" t="s">
        <v>74</v>
      </c>
      <c r="D387" s="34">
        <v>1.8961287085844658</v>
      </c>
      <c r="E387" s="34">
        <v>2.0437469265926378</v>
      </c>
      <c r="F387" s="34">
        <v>1.9935010076562509</v>
      </c>
      <c r="G387" s="34">
        <v>2.2240615988241119</v>
      </c>
      <c r="H387" s="34">
        <v>1.9333939223841634</v>
      </c>
      <c r="I387" s="34">
        <v>1.6819930628386937</v>
      </c>
      <c r="J387" s="34">
        <v>1.6569501552695876</v>
      </c>
      <c r="K387" s="34">
        <v>1.7867564411456538</v>
      </c>
      <c r="L387" s="34">
        <v>1.7931144919374642</v>
      </c>
      <c r="M387" s="34">
        <v>1.676009504197018</v>
      </c>
      <c r="N387" s="34">
        <v>1.735710540115365</v>
      </c>
      <c r="O387" s="34">
        <v>1.5900987037005931</v>
      </c>
      <c r="P387" s="34">
        <v>0.74442684558229111</v>
      </c>
      <c r="Q387" s="34">
        <v>1.1027296235610606</v>
      </c>
      <c r="R387" s="21">
        <v>1.1147700746648725</v>
      </c>
      <c r="S387" s="5">
        <v>0.89957252867531867</v>
      </c>
      <c r="T387" s="5">
        <v>0.88207753987041837</v>
      </c>
      <c r="U387" s="5">
        <v>0.98045604791063834</v>
      </c>
      <c r="V387" s="5">
        <v>0.94882333094643556</v>
      </c>
      <c r="W387" s="5">
        <v>1.0357525964325376</v>
      </c>
      <c r="X387" s="5">
        <v>1.2050474184135185</v>
      </c>
      <c r="Y387" s="16">
        <v>1.2080300577811398</v>
      </c>
      <c r="Z387" s="34" t="e">
        <v>#NAME?</v>
      </c>
      <c r="AA387" s="21">
        <v>1.0718843255491439</v>
      </c>
      <c r="AB387" s="5">
        <v>0.96312490292558284</v>
      </c>
      <c r="AC387" s="5">
        <v>0.91073703133397466</v>
      </c>
      <c r="AD387" s="5">
        <v>0.97907756827486647</v>
      </c>
      <c r="AE387" s="5">
        <v>0.94304598536056883</v>
      </c>
      <c r="AF387" s="5">
        <v>1.1525093710464063</v>
      </c>
      <c r="AG387" s="5">
        <v>1.2266969198901689</v>
      </c>
      <c r="AH387" s="16">
        <v>1.2796274708123168</v>
      </c>
      <c r="AI387" s="34" t="e">
        <v>#NAME?</v>
      </c>
      <c r="AJ387" s="21"/>
      <c r="AK387" s="5"/>
      <c r="AL387" s="5"/>
      <c r="AM387" s="5"/>
      <c r="AN387" s="5"/>
      <c r="AO387" s="5"/>
      <c r="AP387" s="5"/>
      <c r="AQ387" s="48"/>
      <c r="AR387" s="34" t="e">
        <v>#NAME?</v>
      </c>
      <c r="AS387" s="5"/>
      <c r="AT387" s="5"/>
      <c r="AU387" s="5"/>
      <c r="AV387" s="5"/>
      <c r="AW387" s="5"/>
      <c r="AX387" s="5"/>
      <c r="AY387" s="5"/>
      <c r="AZ387" s="33" t="e">
        <v>#NAME?</v>
      </c>
      <c r="BA387" s="21"/>
      <c r="BB387" s="5"/>
      <c r="BC387" s="5"/>
      <c r="BD387" s="5"/>
      <c r="BE387" s="5"/>
      <c r="BF387" s="48"/>
      <c r="BG387" s="64" t="e">
        <v>#NAME?</v>
      </c>
      <c r="BH387" s="298"/>
      <c r="BI387" s="298"/>
      <c r="BJ387" s="21"/>
      <c r="BK387" s="5"/>
      <c r="BL387" s="5"/>
      <c r="BM387" s="5"/>
      <c r="BN387" s="5"/>
      <c r="BO387" s="5"/>
      <c r="BP387" s="5"/>
      <c r="BQ387" s="5"/>
      <c r="BR387" s="298"/>
      <c r="BS387" s="5"/>
      <c r="BT387" s="5"/>
      <c r="BU387" s="5"/>
      <c r="BV387" s="5"/>
      <c r="BW387" s="5"/>
      <c r="BX387" s="5"/>
      <c r="BY387" s="5"/>
      <c r="BZ387" s="5"/>
      <c r="CA387" s="5"/>
      <c r="CB387" s="212"/>
      <c r="CC387" s="212"/>
      <c r="CD387" s="212"/>
      <c r="CE387" s="212"/>
      <c r="CF387" s="212"/>
      <c r="CG387" s="212"/>
      <c r="CH387" s="212"/>
      <c r="CI387" s="212"/>
    </row>
    <row r="388" spans="3:87" ht="12" customHeight="1">
      <c r="C388" s="13" t="s">
        <v>75</v>
      </c>
      <c r="D388" s="34">
        <v>1.5674948573323189</v>
      </c>
      <c r="E388" s="34">
        <v>1.6063334295812082</v>
      </c>
      <c r="F388" s="34">
        <v>1.4312888214480068</v>
      </c>
      <c r="G388" s="34">
        <v>1.5667486986462809</v>
      </c>
      <c r="H388" s="34">
        <v>1.4224788348122797</v>
      </c>
      <c r="I388" s="34">
        <v>1.1847519153133979</v>
      </c>
      <c r="J388" s="34">
        <v>1.0532109013968283</v>
      </c>
      <c r="K388" s="34">
        <v>1.2368314975037098</v>
      </c>
      <c r="L388" s="34">
        <v>0.80613856072095924</v>
      </c>
      <c r="M388" s="34">
        <v>0.81151675254620415</v>
      </c>
      <c r="N388" s="34">
        <v>0.86099161423645043</v>
      </c>
      <c r="O388" s="34">
        <v>0.26114620595174554</v>
      </c>
      <c r="P388" s="34">
        <v>-0.29866445127845198</v>
      </c>
      <c r="Q388" s="34">
        <v>-0.29547810684479314</v>
      </c>
      <c r="R388" s="21">
        <v>3.5127482214813988E-2</v>
      </c>
      <c r="S388" s="5">
        <v>-1.0403244028898251</v>
      </c>
      <c r="T388" s="5">
        <v>-0.19686071949815975</v>
      </c>
      <c r="U388" s="5">
        <v>-0.11068205497620776</v>
      </c>
      <c r="V388" s="5">
        <v>-0.1629262344045368</v>
      </c>
      <c r="W388" s="5">
        <v>-0.23641775941936061</v>
      </c>
      <c r="X388" s="5">
        <v>0.25897912380905552</v>
      </c>
      <c r="Y388" s="16">
        <v>0.40677495401930663</v>
      </c>
      <c r="Z388" s="34" t="e">
        <v>#NAME?</v>
      </c>
      <c r="AA388" s="21">
        <v>-8.288333849445495E-2</v>
      </c>
      <c r="AB388" s="5">
        <v>-1.3035154081829758</v>
      </c>
      <c r="AC388" s="5">
        <v>-0.45789564958874651</v>
      </c>
      <c r="AD388" s="5">
        <v>-0.37824320683538248</v>
      </c>
      <c r="AE388" s="5">
        <v>-0.39785445896789451</v>
      </c>
      <c r="AF388" s="5">
        <v>-0.27798018207607633</v>
      </c>
      <c r="AG388" s="5">
        <v>5.2003257277788428E-2</v>
      </c>
      <c r="AH388" s="16">
        <v>0.27056549130417551</v>
      </c>
      <c r="AI388" s="34" t="e">
        <v>#NAME?</v>
      </c>
      <c r="AJ388" s="21"/>
      <c r="AK388" s="5"/>
      <c r="AL388" s="5"/>
      <c r="AM388" s="5"/>
      <c r="AN388" s="5"/>
      <c r="AO388" s="5"/>
      <c r="AP388" s="5"/>
      <c r="AQ388" s="48"/>
      <c r="AR388" s="34" t="e">
        <v>#NAME?</v>
      </c>
      <c r="AS388" s="5"/>
      <c r="AT388" s="5"/>
      <c r="AU388" s="5"/>
      <c r="AV388" s="5"/>
      <c r="AW388" s="5"/>
      <c r="AX388" s="5"/>
      <c r="AY388" s="5"/>
      <c r="AZ388" s="33" t="e">
        <v>#NAME?</v>
      </c>
      <c r="BA388" s="21"/>
      <c r="BB388" s="5"/>
      <c r="BC388" s="5"/>
      <c r="BD388" s="5"/>
      <c r="BE388" s="5"/>
      <c r="BF388" s="48"/>
      <c r="BG388" s="64" t="e">
        <v>#NAME?</v>
      </c>
      <c r="BH388" s="298"/>
      <c r="BI388" s="298"/>
      <c r="BJ388" s="21"/>
      <c r="BK388" s="5"/>
      <c r="BL388" s="5"/>
      <c r="BM388" s="5"/>
      <c r="BN388" s="5"/>
      <c r="BO388" s="5"/>
      <c r="BP388" s="5"/>
      <c r="BQ388" s="5"/>
      <c r="BR388" s="298"/>
      <c r="BS388" s="5"/>
      <c r="BT388" s="5"/>
      <c r="BU388" s="5"/>
      <c r="BV388" s="5"/>
      <c r="BW388" s="5"/>
      <c r="BX388" s="5"/>
      <c r="BY388" s="5"/>
      <c r="BZ388" s="5"/>
      <c r="CA388" s="5"/>
      <c r="CB388" s="212"/>
      <c r="CC388" s="212"/>
      <c r="CD388" s="212"/>
      <c r="CE388" s="212"/>
      <c r="CF388" s="212"/>
      <c r="CG388" s="212"/>
      <c r="CH388" s="212"/>
      <c r="CI388" s="212"/>
    </row>
    <row r="389" spans="3:87" ht="12" customHeight="1">
      <c r="C389" s="13" t="s">
        <v>76</v>
      </c>
      <c r="D389" s="34"/>
      <c r="E389" s="34"/>
      <c r="F389" s="34">
        <v>3.5471073501664563</v>
      </c>
      <c r="G389" s="34">
        <v>3.3700895024205035</v>
      </c>
      <c r="H389" s="34">
        <v>3.1944596168606232</v>
      </c>
      <c r="I389" s="34">
        <v>3.4409917821214053</v>
      </c>
      <c r="J389" s="34">
        <v>3.1203877159487581</v>
      </c>
      <c r="K389" s="34">
        <v>3.1607797294571638</v>
      </c>
      <c r="L389" s="34">
        <v>3.0253926588735602</v>
      </c>
      <c r="M389" s="34">
        <v>3.652452511690174</v>
      </c>
      <c r="N389" s="34">
        <v>3.7563922722970489</v>
      </c>
      <c r="O389" s="34">
        <v>3.8397678075391406</v>
      </c>
      <c r="P389" s="34">
        <v>2.4999362039562101</v>
      </c>
      <c r="Q389" s="34">
        <v>2.1526592935565469</v>
      </c>
      <c r="R389" s="21">
        <v>1.4332975540448656</v>
      </c>
      <c r="S389" s="5">
        <v>-0.22534278123498286</v>
      </c>
      <c r="T389" s="5">
        <v>-1.7087465793045431</v>
      </c>
      <c r="U389" s="5">
        <v>-2.1531787613774833</v>
      </c>
      <c r="V389" s="5">
        <v>-1.3066661978501481</v>
      </c>
      <c r="W389" s="5">
        <v>0.58039232621156511</v>
      </c>
      <c r="X389" s="5">
        <v>1.5779062004237732</v>
      </c>
      <c r="Y389" s="16">
        <v>2.0317082590784796</v>
      </c>
      <c r="Z389" s="34" t="e">
        <v>#NAME?</v>
      </c>
      <c r="AA389" s="21">
        <v>1.2204105125796838</v>
      </c>
      <c r="AB389" s="5">
        <v>-0.4061070535760547</v>
      </c>
      <c r="AC389" s="5">
        <v>-1.9225100845722931</v>
      </c>
      <c r="AD389" s="5">
        <v>-2.5199655331848203</v>
      </c>
      <c r="AE389" s="5">
        <v>-1.1616337468832949</v>
      </c>
      <c r="AF389" s="5">
        <v>-0.26993629503436756</v>
      </c>
      <c r="AG389" s="5">
        <v>0.14309804813605886</v>
      </c>
      <c r="AH389" s="16">
        <v>0.53302523215426056</v>
      </c>
      <c r="AI389" s="34" t="e">
        <v>#NAME?</v>
      </c>
      <c r="AJ389" s="21"/>
      <c r="AK389" s="5"/>
      <c r="AL389" s="5"/>
      <c r="AM389" s="5"/>
      <c r="AN389" s="5"/>
      <c r="AO389" s="5"/>
      <c r="AP389" s="5"/>
      <c r="AQ389" s="48"/>
      <c r="AR389" s="34" t="e">
        <v>#NAME?</v>
      </c>
      <c r="AS389" s="5"/>
      <c r="AT389" s="5"/>
      <c r="AU389" s="5"/>
      <c r="AV389" s="5"/>
      <c r="AW389" s="5"/>
      <c r="AX389" s="5"/>
      <c r="AY389" s="5"/>
      <c r="AZ389" s="33" t="e">
        <v>#NAME?</v>
      </c>
      <c r="BA389" s="21"/>
      <c r="BB389" s="5"/>
      <c r="BC389" s="5"/>
      <c r="BD389" s="5"/>
      <c r="BE389" s="5"/>
      <c r="BF389" s="48"/>
      <c r="BG389" s="64" t="e">
        <v>#NAME?</v>
      </c>
      <c r="BH389" s="298"/>
      <c r="BI389" s="298"/>
      <c r="BJ389" s="21"/>
      <c r="BK389" s="5"/>
      <c r="BL389" s="5"/>
      <c r="BM389" s="5"/>
      <c r="BN389" s="5"/>
      <c r="BO389" s="5"/>
      <c r="BP389" s="5"/>
      <c r="BQ389" s="5"/>
      <c r="BR389" s="298"/>
      <c r="BS389" s="5"/>
      <c r="BT389" s="5"/>
      <c r="BU389" s="5"/>
      <c r="BV389" s="5"/>
      <c r="BW389" s="5"/>
      <c r="BX389" s="5"/>
      <c r="BY389" s="5"/>
      <c r="BZ389" s="5"/>
      <c r="CA389" s="5"/>
      <c r="CB389" s="212"/>
      <c r="CC389" s="212"/>
      <c r="CD389" s="212"/>
      <c r="CE389" s="212"/>
      <c r="CF389" s="212"/>
      <c r="CG389" s="212"/>
      <c r="CH389" s="212"/>
      <c r="CI389" s="212"/>
    </row>
    <row r="390" spans="3:87" ht="12" customHeight="1">
      <c r="C390" s="13" t="s">
        <v>91</v>
      </c>
      <c r="D390" s="34"/>
      <c r="E390" s="34">
        <v>5.7095146402133867</v>
      </c>
      <c r="F390" s="34">
        <v>5.4624450809643177</v>
      </c>
      <c r="G390" s="34">
        <v>6.0736145811106201</v>
      </c>
      <c r="H390" s="34">
        <v>6.3680642453233682</v>
      </c>
      <c r="I390" s="34">
        <v>6.2627553204717357</v>
      </c>
      <c r="J390" s="34">
        <v>6.7505850698580394</v>
      </c>
      <c r="K390" s="34">
        <v>7.5450124481218905</v>
      </c>
      <c r="L390" s="34">
        <v>7.8056824860708529</v>
      </c>
      <c r="M390" s="34">
        <v>7.4326003599478385</v>
      </c>
      <c r="N390" s="34">
        <v>6.9169089834079323</v>
      </c>
      <c r="O390" s="34">
        <v>3.5003965177412777</v>
      </c>
      <c r="P390" s="34">
        <v>-0.50639710886013489</v>
      </c>
      <c r="Q390" s="34">
        <v>-1.9836318305805123</v>
      </c>
      <c r="R390" s="21">
        <v>-0.93243906428920331</v>
      </c>
      <c r="S390" s="5">
        <v>8.7491866953204322E-2</v>
      </c>
      <c r="T390" s="5">
        <v>0.73877081655819854</v>
      </c>
      <c r="U390" s="5">
        <v>1.4994114012170989</v>
      </c>
      <c r="V390" s="5">
        <v>2.3266947852502051</v>
      </c>
      <c r="W390" s="5">
        <v>2.1656247028732256</v>
      </c>
      <c r="X390" s="5">
        <v>2.9543570835231847</v>
      </c>
      <c r="Y390" s="16">
        <v>3.1874371265631085</v>
      </c>
      <c r="Z390" s="34" t="e">
        <v>#NAME?</v>
      </c>
      <c r="AA390" s="21">
        <v>-1.209810281202206</v>
      </c>
      <c r="AB390" s="5">
        <v>0.30037806976643822</v>
      </c>
      <c r="AC390" s="5">
        <v>0.76770171683497868</v>
      </c>
      <c r="AD390" s="5">
        <v>1.3026893788127047</v>
      </c>
      <c r="AE390" s="5">
        <v>2.2825295414162339</v>
      </c>
      <c r="AF390" s="5">
        <v>2.0124489993525785</v>
      </c>
      <c r="AG390" s="5">
        <v>2.8290531282060938</v>
      </c>
      <c r="AH390" s="16">
        <v>3.2494463896095782</v>
      </c>
      <c r="AI390" s="34" t="e">
        <v>#NAME?</v>
      </c>
      <c r="AJ390" s="21"/>
      <c r="AK390" s="5"/>
      <c r="AL390" s="5"/>
      <c r="AM390" s="5"/>
      <c r="AN390" s="5"/>
      <c r="AO390" s="5"/>
      <c r="AP390" s="5"/>
      <c r="AQ390" s="48"/>
      <c r="AR390" s="34" t="e">
        <v>#NAME?</v>
      </c>
      <c r="AS390" s="5"/>
      <c r="AT390" s="5"/>
      <c r="AU390" s="5"/>
      <c r="AV390" s="5"/>
      <c r="AW390" s="5"/>
      <c r="AX390" s="5"/>
      <c r="AY390" s="5"/>
      <c r="AZ390" s="33" t="e">
        <v>#NAME?</v>
      </c>
      <c r="BA390" s="21"/>
      <c r="BB390" s="5"/>
      <c r="BC390" s="5"/>
      <c r="BD390" s="5"/>
      <c r="BE390" s="5"/>
      <c r="BF390" s="48"/>
      <c r="BG390" s="64" t="e">
        <v>#NAME?</v>
      </c>
      <c r="BH390" s="298"/>
      <c r="BI390" s="298"/>
      <c r="BJ390" s="21"/>
      <c r="BK390" s="5"/>
      <c r="BL390" s="5"/>
      <c r="BM390" s="5"/>
      <c r="BN390" s="5"/>
      <c r="BO390" s="5"/>
      <c r="BP390" s="5"/>
      <c r="BQ390" s="5"/>
      <c r="BR390" s="298"/>
      <c r="BS390" s="5"/>
      <c r="BT390" s="5"/>
      <c r="BU390" s="5"/>
      <c r="BV390" s="5"/>
      <c r="BW390" s="5"/>
      <c r="BX390" s="5"/>
      <c r="BY390" s="5"/>
      <c r="BZ390" s="5"/>
      <c r="CA390" s="5"/>
      <c r="CB390" s="212"/>
      <c r="CC390" s="212"/>
      <c r="CD390" s="212"/>
      <c r="CE390" s="212"/>
      <c r="CF390" s="212"/>
      <c r="CG390" s="212"/>
      <c r="CH390" s="212"/>
      <c r="CI390" s="212"/>
    </row>
    <row r="391" spans="3:87" ht="12" customHeight="1">
      <c r="C391" s="13" t="s">
        <v>92</v>
      </c>
      <c r="D391" s="34"/>
      <c r="E391" s="34">
        <v>6.2215168687458577</v>
      </c>
      <c r="F391" s="34">
        <v>6.4659014686801575</v>
      </c>
      <c r="G391" s="34">
        <v>5.8246781415135729</v>
      </c>
      <c r="H391" s="34">
        <v>5.829203782276382</v>
      </c>
      <c r="I391" s="34">
        <v>6.2157664789693312</v>
      </c>
      <c r="J391" s="34">
        <v>6.0191556500827081</v>
      </c>
      <c r="K391" s="34">
        <v>5.7451234915931515</v>
      </c>
      <c r="L391" s="34">
        <v>5.6246045086938867</v>
      </c>
      <c r="M391" s="34">
        <v>6.0707622330118394</v>
      </c>
      <c r="N391" s="34">
        <v>7.03383093203378</v>
      </c>
      <c r="O391" s="34">
        <v>5.4166164027090735</v>
      </c>
      <c r="P391" s="34">
        <v>0.97443031808024383</v>
      </c>
      <c r="Q391" s="34">
        <v>2.8235525731235001E-2</v>
      </c>
      <c r="R391" s="21">
        <v>0.85627901255349581</v>
      </c>
      <c r="S391" s="5">
        <v>1.2698868159012333</v>
      </c>
      <c r="T391" s="5">
        <v>1.8731952394731577</v>
      </c>
      <c r="U391" s="5">
        <v>2.0494042248701216</v>
      </c>
      <c r="V391" s="5">
        <v>2.073792426865162</v>
      </c>
      <c r="W391" s="5">
        <v>1.8423342944473342</v>
      </c>
      <c r="X391" s="5">
        <v>2.449585513637853</v>
      </c>
      <c r="Y391" s="16">
        <v>3.1051027205215798</v>
      </c>
      <c r="Z391" s="34" t="e">
        <v>#NAME?</v>
      </c>
      <c r="AA391" s="21">
        <v>0.87182893814923279</v>
      </c>
      <c r="AB391" s="5">
        <v>1.2898100755307507</v>
      </c>
      <c r="AC391" s="5">
        <v>1.9138920189673225</v>
      </c>
      <c r="AD391" s="5">
        <v>2.024655188434199</v>
      </c>
      <c r="AE391" s="5">
        <v>2.0422383908299535</v>
      </c>
      <c r="AF391" s="5">
        <v>1.850057055231269</v>
      </c>
      <c r="AG391" s="5">
        <v>2.2008203747469812</v>
      </c>
      <c r="AH391" s="16">
        <v>2.4447824949798358</v>
      </c>
      <c r="AI391" s="34" t="e">
        <v>#NAME?</v>
      </c>
      <c r="AJ391" s="21"/>
      <c r="AK391" s="5"/>
      <c r="AL391" s="5"/>
      <c r="AM391" s="5"/>
      <c r="AN391" s="5"/>
      <c r="AO391" s="5"/>
      <c r="AP391" s="5"/>
      <c r="AQ391" s="48"/>
      <c r="AR391" s="34" t="e">
        <v>#NAME?</v>
      </c>
      <c r="AS391" s="5"/>
      <c r="AT391" s="5"/>
      <c r="AU391" s="5"/>
      <c r="AV391" s="5"/>
      <c r="AW391" s="5"/>
      <c r="AX391" s="5"/>
      <c r="AY391" s="5"/>
      <c r="AZ391" s="33" t="e">
        <v>#NAME?</v>
      </c>
      <c r="BA391" s="21"/>
      <c r="BB391" s="5"/>
      <c r="BC391" s="5"/>
      <c r="BD391" s="5"/>
      <c r="BE391" s="5"/>
      <c r="BF391" s="48"/>
      <c r="BG391" s="64" t="e">
        <v>#NAME?</v>
      </c>
      <c r="BH391" s="298"/>
      <c r="BI391" s="298"/>
      <c r="BJ391" s="21"/>
      <c r="BK391" s="5"/>
      <c r="BL391" s="5"/>
      <c r="BM391" s="5"/>
      <c r="BN391" s="5"/>
      <c r="BO391" s="5"/>
      <c r="BP391" s="5"/>
      <c r="BQ391" s="5"/>
      <c r="BR391" s="298"/>
      <c r="BS391" s="5"/>
      <c r="BT391" s="5"/>
      <c r="BU391" s="5"/>
      <c r="BV391" s="5"/>
      <c r="BW391" s="5"/>
      <c r="BX391" s="5"/>
      <c r="BY391" s="5"/>
      <c r="BZ391" s="5"/>
      <c r="CA391" s="5"/>
      <c r="CB391" s="212"/>
      <c r="CC391" s="212"/>
      <c r="CD391" s="212"/>
      <c r="CE391" s="212"/>
      <c r="CF391" s="212"/>
      <c r="CG391" s="212"/>
      <c r="CH391" s="212"/>
      <c r="CI391" s="212"/>
    </row>
    <row r="392" spans="3:87" ht="12" customHeight="1">
      <c r="C392" s="13" t="s">
        <v>77</v>
      </c>
      <c r="D392" s="34">
        <v>3.9610821072615154</v>
      </c>
      <c r="E392" s="34">
        <v>4.4438948499600395</v>
      </c>
      <c r="F392" s="34">
        <v>5.323849892739263</v>
      </c>
      <c r="G392" s="34">
        <v>5.1512409957124472</v>
      </c>
      <c r="H392" s="34">
        <v>4.8990934125521912</v>
      </c>
      <c r="I392" s="34">
        <v>4.2786385751438116</v>
      </c>
      <c r="J392" s="34">
        <v>4.1175147326382611</v>
      </c>
      <c r="K392" s="34">
        <v>4.1428648484623798</v>
      </c>
      <c r="L392" s="34">
        <v>4.0445227359006131</v>
      </c>
      <c r="M392" s="34">
        <v>3.6697135445345808</v>
      </c>
      <c r="N392" s="34">
        <v>3.638477501818782</v>
      </c>
      <c r="O392" s="34">
        <v>3.076356019901616</v>
      </c>
      <c r="P392" s="34">
        <v>1.9427942064971226</v>
      </c>
      <c r="Q392" s="34">
        <v>1.6626428920335279</v>
      </c>
      <c r="R392" s="21">
        <v>2.2267596904183451</v>
      </c>
      <c r="S392" s="5">
        <v>2.5766653338133771</v>
      </c>
      <c r="T392" s="5">
        <v>2.5551738567733739</v>
      </c>
      <c r="U392" s="5">
        <v>2.8518512677122576</v>
      </c>
      <c r="V392" s="5">
        <v>2.3906850645054822</v>
      </c>
      <c r="W392" s="5">
        <v>2.5944498264447446</v>
      </c>
      <c r="X392" s="5">
        <v>2.5725291176888376</v>
      </c>
      <c r="Y392" s="16">
        <v>2.6750275126808498</v>
      </c>
      <c r="Z392" s="34" t="e">
        <v>#NAME?</v>
      </c>
      <c r="AA392" s="21">
        <v>2.2529795894676852</v>
      </c>
      <c r="AB392" s="5">
        <v>2.5750894853732387</v>
      </c>
      <c r="AC392" s="5">
        <v>2.5299046650021806</v>
      </c>
      <c r="AD392" s="5">
        <v>3.1579441501020211</v>
      </c>
      <c r="AE392" s="5">
        <v>3.1382126868173543</v>
      </c>
      <c r="AF392" s="5">
        <v>3.0852265376203558</v>
      </c>
      <c r="AG392" s="5">
        <v>3.2374306741154601</v>
      </c>
      <c r="AH392" s="16">
        <v>3.3753243559146551</v>
      </c>
      <c r="AI392" s="34" t="e">
        <v>#NAME?</v>
      </c>
      <c r="AJ392" s="21"/>
      <c r="AK392" s="5"/>
      <c r="AL392" s="5"/>
      <c r="AM392" s="5"/>
      <c r="AN392" s="5"/>
      <c r="AO392" s="5"/>
      <c r="AP392" s="5"/>
      <c r="AQ392" s="48"/>
      <c r="AR392" s="34" t="e">
        <v>#NAME?</v>
      </c>
      <c r="AS392" s="5"/>
      <c r="AT392" s="5"/>
      <c r="AU392" s="5"/>
      <c r="AV392" s="5"/>
      <c r="AW392" s="5"/>
      <c r="AX392" s="5"/>
      <c r="AY392" s="5"/>
      <c r="AZ392" s="33" t="e">
        <v>#NAME?</v>
      </c>
      <c r="BA392" s="21"/>
      <c r="BB392" s="5"/>
      <c r="BC392" s="5"/>
      <c r="BD392" s="5"/>
      <c r="BE392" s="5"/>
      <c r="BF392" s="48"/>
      <c r="BG392" s="64" t="e">
        <v>#NAME?</v>
      </c>
      <c r="BH392" s="298"/>
      <c r="BI392" s="298"/>
      <c r="BJ392" s="21"/>
      <c r="BK392" s="5"/>
      <c r="BL392" s="5"/>
      <c r="BM392" s="5"/>
      <c r="BN392" s="5"/>
      <c r="BO392" s="5"/>
      <c r="BP392" s="5"/>
      <c r="BQ392" s="5"/>
      <c r="BR392" s="298"/>
      <c r="BS392" s="5"/>
      <c r="BT392" s="5"/>
      <c r="BU392" s="5"/>
      <c r="BV392" s="5"/>
      <c r="BW392" s="5"/>
      <c r="BX392" s="5"/>
      <c r="BY392" s="5"/>
      <c r="BZ392" s="5"/>
      <c r="CA392" s="5"/>
      <c r="CB392" s="212"/>
      <c r="CC392" s="212"/>
      <c r="CD392" s="212"/>
      <c r="CE392" s="212"/>
      <c r="CF392" s="212"/>
      <c r="CG392" s="212"/>
      <c r="CH392" s="212"/>
      <c r="CI392" s="212"/>
    </row>
    <row r="393" spans="3:87" ht="12" customHeight="1">
      <c r="C393" s="13" t="s">
        <v>78</v>
      </c>
      <c r="D393" s="34">
        <v>3.5135424847467789</v>
      </c>
      <c r="E393" s="34">
        <v>3.6719796778379443</v>
      </c>
      <c r="F393" s="34">
        <v>3.1427796792599549</v>
      </c>
      <c r="G393" s="34">
        <v>4.0421368855861006</v>
      </c>
      <c r="H393" s="34">
        <v>3.2445452507683825</v>
      </c>
      <c r="I393" s="34">
        <v>1.6623673877925071</v>
      </c>
      <c r="J393" s="34">
        <v>2.4117841882081992</v>
      </c>
      <c r="K393" s="34">
        <v>2.2816476779715433</v>
      </c>
      <c r="L393" s="34">
        <v>2.6702996333629381</v>
      </c>
      <c r="M393" s="34">
        <v>2.3812368632294856</v>
      </c>
      <c r="N393" s="34">
        <v>2.703249125956031</v>
      </c>
      <c r="O393" s="34">
        <v>2.410434921778104</v>
      </c>
      <c r="P393" s="34">
        <v>1.8636132061023325</v>
      </c>
      <c r="Q393" s="34">
        <v>2.6656500120433746</v>
      </c>
      <c r="R393" s="21">
        <v>2.1512703493498098</v>
      </c>
      <c r="S393" s="5">
        <v>3.075124857003253</v>
      </c>
      <c r="T393" s="5">
        <v>4.0040987619978763</v>
      </c>
      <c r="U393" s="5">
        <v>5.1976212309775116</v>
      </c>
      <c r="V393" s="5">
        <v>7.6324579552603744</v>
      </c>
      <c r="W393" s="5">
        <v>7.2525983917931303</v>
      </c>
      <c r="X393" s="5">
        <v>6.5089974177512167</v>
      </c>
      <c r="Y393" s="16">
        <v>6.1537357822517791</v>
      </c>
      <c r="Z393" s="34" t="e">
        <v>#NAME?</v>
      </c>
      <c r="AA393" s="21">
        <v>2.0434822310684497</v>
      </c>
      <c r="AB393" s="5">
        <v>2.6132981698140378</v>
      </c>
      <c r="AC393" s="5">
        <v>2.9808744667881193</v>
      </c>
      <c r="AD393" s="5">
        <v>3.4046470908300375</v>
      </c>
      <c r="AE393" s="5">
        <v>5.0089559464256972</v>
      </c>
      <c r="AF393" s="5">
        <v>4.7374106882851041</v>
      </c>
      <c r="AG393" s="5">
        <v>4.5327537879829904</v>
      </c>
      <c r="AH393" s="16">
        <v>4.0523180691009575</v>
      </c>
      <c r="AI393" s="34" t="e">
        <v>#NAME?</v>
      </c>
      <c r="AJ393" s="21"/>
      <c r="AK393" s="5"/>
      <c r="AL393" s="5"/>
      <c r="AM393" s="5"/>
      <c r="AN393" s="5"/>
      <c r="AO393" s="5"/>
      <c r="AP393" s="5"/>
      <c r="AQ393" s="48"/>
      <c r="AR393" s="34" t="e">
        <v>#NAME?</v>
      </c>
      <c r="AS393" s="5"/>
      <c r="AT393" s="5"/>
      <c r="AU393" s="5"/>
      <c r="AV393" s="5"/>
      <c r="AW393" s="5"/>
      <c r="AX393" s="5"/>
      <c r="AY393" s="5"/>
      <c r="AZ393" s="33" t="e">
        <v>#NAME?</v>
      </c>
      <c r="BA393" s="21"/>
      <c r="BB393" s="5"/>
      <c r="BC393" s="5"/>
      <c r="BD393" s="5"/>
      <c r="BE393" s="5"/>
      <c r="BF393" s="48"/>
      <c r="BG393" s="64" t="e">
        <v>#NAME?</v>
      </c>
      <c r="BH393" s="298"/>
      <c r="BI393" s="298"/>
      <c r="BJ393" s="21"/>
      <c r="BK393" s="5"/>
      <c r="BL393" s="5"/>
      <c r="BM393" s="5"/>
      <c r="BN393" s="5"/>
      <c r="BO393" s="5"/>
      <c r="BP393" s="5"/>
      <c r="BQ393" s="5"/>
      <c r="BR393" s="298"/>
      <c r="BS393" s="5"/>
      <c r="BT393" s="5"/>
      <c r="BU393" s="5"/>
      <c r="BV393" s="5"/>
      <c r="BW393" s="5"/>
      <c r="BX393" s="5"/>
      <c r="BY393" s="5"/>
      <c r="BZ393" s="5"/>
      <c r="CA393" s="5"/>
      <c r="CB393" s="212"/>
      <c r="CC393" s="212"/>
      <c r="CD393" s="212"/>
      <c r="CE393" s="212"/>
      <c r="CF393" s="212"/>
      <c r="CG393" s="212"/>
      <c r="CH393" s="212"/>
      <c r="CI393" s="212"/>
    </row>
    <row r="394" spans="3:87" ht="12" customHeight="1">
      <c r="C394" s="13" t="s">
        <v>79</v>
      </c>
      <c r="D394" s="34">
        <v>3.5849480139173773</v>
      </c>
      <c r="E394" s="34">
        <v>3.6496323402662512</v>
      </c>
      <c r="F394" s="34">
        <v>3.6232460803471866</v>
      </c>
      <c r="G394" s="34">
        <v>3.3524563446223121</v>
      </c>
      <c r="H394" s="34">
        <v>3.1228647868410064</v>
      </c>
      <c r="I394" s="34">
        <v>2.4363323002082549</v>
      </c>
      <c r="J394" s="34">
        <v>2.0184717695185039</v>
      </c>
      <c r="K394" s="34">
        <v>1.7382047025600977</v>
      </c>
      <c r="L394" s="34">
        <v>1.5970213753949469</v>
      </c>
      <c r="M394" s="34">
        <v>1.7307589220293185</v>
      </c>
      <c r="N394" s="34">
        <v>1.7273337407423428</v>
      </c>
      <c r="O394" s="34">
        <v>1.7181777885829863</v>
      </c>
      <c r="P394" s="34">
        <v>1.0224953711411411</v>
      </c>
      <c r="Q394" s="34">
        <v>0.69092186537043077</v>
      </c>
      <c r="R394" s="21">
        <v>0.81845112394824948</v>
      </c>
      <c r="S394" s="5">
        <v>0.53879096641544777</v>
      </c>
      <c r="T394" s="5">
        <v>0.38300888896229957</v>
      </c>
      <c r="U394" s="5">
        <v>0.76685752167149346</v>
      </c>
      <c r="V394" s="5">
        <v>1.1902611369867699</v>
      </c>
      <c r="W394" s="5">
        <v>1.5091594244034612</v>
      </c>
      <c r="X394" s="5">
        <v>1.838115882287239</v>
      </c>
      <c r="Y394" s="16">
        <v>2.0022844439023579</v>
      </c>
      <c r="Z394" s="34" t="e">
        <v>#NAME?</v>
      </c>
      <c r="AA394" s="21">
        <v>0.76163529813029207</v>
      </c>
      <c r="AB394" s="5">
        <v>0.44161495490226965</v>
      </c>
      <c r="AC394" s="5">
        <v>0.23569135492504945</v>
      </c>
      <c r="AD394" s="5">
        <v>0.54130755882058068</v>
      </c>
      <c r="AE394" s="5">
        <v>0.8690140427598525</v>
      </c>
      <c r="AF394" s="5">
        <v>1.216032655787247</v>
      </c>
      <c r="AG394" s="5">
        <v>1.3782954789419044</v>
      </c>
      <c r="AH394" s="16">
        <v>1.4431339122884967</v>
      </c>
      <c r="AI394" s="34" t="e">
        <v>#NAME?</v>
      </c>
      <c r="AJ394" s="21"/>
      <c r="AK394" s="5"/>
      <c r="AL394" s="5"/>
      <c r="AM394" s="5"/>
      <c r="AN394" s="5"/>
      <c r="AO394" s="5"/>
      <c r="AP394" s="5"/>
      <c r="AQ394" s="48"/>
      <c r="AR394" s="34" t="e">
        <v>#NAME?</v>
      </c>
      <c r="AS394" s="5"/>
      <c r="AT394" s="5"/>
      <c r="AU394" s="5"/>
      <c r="AV394" s="5"/>
      <c r="AW394" s="5"/>
      <c r="AX394" s="5"/>
      <c r="AY394" s="5"/>
      <c r="AZ394" s="33" t="e">
        <v>#NAME?</v>
      </c>
      <c r="BA394" s="21"/>
      <c r="BB394" s="5"/>
      <c r="BC394" s="5"/>
      <c r="BD394" s="5"/>
      <c r="BE394" s="5"/>
      <c r="BF394" s="48"/>
      <c r="BG394" s="64" t="e">
        <v>#NAME?</v>
      </c>
      <c r="BH394" s="298"/>
      <c r="BI394" s="298"/>
      <c r="BJ394" s="21"/>
      <c r="BK394" s="5"/>
      <c r="BL394" s="5"/>
      <c r="BM394" s="5"/>
      <c r="BN394" s="5"/>
      <c r="BO394" s="5"/>
      <c r="BP394" s="5"/>
      <c r="BQ394" s="5"/>
      <c r="BR394" s="298"/>
      <c r="BS394" s="5"/>
      <c r="BT394" s="5"/>
      <c r="BU394" s="5"/>
      <c r="BV394" s="5"/>
      <c r="BW394" s="5"/>
      <c r="BX394" s="5"/>
      <c r="BY394" s="5"/>
      <c r="BZ394" s="5"/>
      <c r="CA394" s="5"/>
      <c r="CB394" s="212"/>
      <c r="CC394" s="212"/>
      <c r="CD394" s="212"/>
      <c r="CE394" s="212"/>
      <c r="CF394" s="212"/>
      <c r="CG394" s="212"/>
      <c r="CH394" s="212"/>
      <c r="CI394" s="212"/>
    </row>
    <row r="395" spans="3:87" ht="12" customHeight="1">
      <c r="C395" s="13" t="s">
        <v>80</v>
      </c>
      <c r="D395" s="34">
        <v>2.4774357305218153</v>
      </c>
      <c r="E395" s="34">
        <v>2.5851336855355456</v>
      </c>
      <c r="F395" s="34">
        <v>2.6847061552900398</v>
      </c>
      <c r="G395" s="34">
        <v>2.6394897739540291</v>
      </c>
      <c r="H395" s="34">
        <v>2.4185682776981077</v>
      </c>
      <c r="I395" s="34">
        <v>2.2097975114280244</v>
      </c>
      <c r="J395" s="34">
        <v>2.1761288388780109</v>
      </c>
      <c r="K395" s="34">
        <v>2.1789489872319434</v>
      </c>
      <c r="L395" s="34">
        <v>2.278999252955205</v>
      </c>
      <c r="M395" s="34">
        <v>2.1415011990716826</v>
      </c>
      <c r="N395" s="34">
        <v>1.9259634198750319</v>
      </c>
      <c r="O395" s="34">
        <v>1.7446479236523205</v>
      </c>
      <c r="P395" s="34">
        <v>0.70492279819365233</v>
      </c>
      <c r="Q395" s="34">
        <v>0.90181198153278519</v>
      </c>
      <c r="R395" s="21">
        <v>0.92784818590097018</v>
      </c>
      <c r="S395" s="5">
        <v>0.90929884881689738</v>
      </c>
      <c r="T395" s="5">
        <v>0.94604768289356933</v>
      </c>
      <c r="U395" s="5">
        <v>1.0054195719346959</v>
      </c>
      <c r="V395" s="5">
        <v>1.3019088170511006</v>
      </c>
      <c r="W395" s="5">
        <v>1.4552079044614086</v>
      </c>
      <c r="X395" s="5">
        <v>1.9263897568402744</v>
      </c>
      <c r="Y395" s="16">
        <v>2.0317773487848356</v>
      </c>
      <c r="Z395" s="34" t="e">
        <v>#NAME?</v>
      </c>
      <c r="AA395" s="21">
        <v>0.93161764705882444</v>
      </c>
      <c r="AB395" s="5">
        <v>0.92295241457094335</v>
      </c>
      <c r="AC395" s="5">
        <v>0.93656098638141838</v>
      </c>
      <c r="AD395" s="5">
        <v>0.86922884383460186</v>
      </c>
      <c r="AE395" s="5">
        <v>0.98610068223641267</v>
      </c>
      <c r="AF395" s="5">
        <v>1.2758689685345548</v>
      </c>
      <c r="AG395" s="5">
        <v>1.3033422506231185</v>
      </c>
      <c r="AH395" s="16">
        <v>1.4475704772637377</v>
      </c>
      <c r="AI395" s="34" t="e">
        <v>#NAME?</v>
      </c>
      <c r="AJ395" s="21"/>
      <c r="AK395" s="5"/>
      <c r="AL395" s="5"/>
      <c r="AM395" s="5"/>
      <c r="AN395" s="5"/>
      <c r="AO395" s="5"/>
      <c r="AP395" s="5"/>
      <c r="AQ395" s="48"/>
      <c r="AR395" s="34" t="e">
        <v>#NAME?</v>
      </c>
      <c r="AS395" s="5"/>
      <c r="AT395" s="5"/>
      <c r="AU395" s="5"/>
      <c r="AV395" s="5"/>
      <c r="AW395" s="5"/>
      <c r="AX395" s="5"/>
      <c r="AY395" s="5"/>
      <c r="AZ395" s="33" t="e">
        <v>#NAME?</v>
      </c>
      <c r="BA395" s="21"/>
      <c r="BB395" s="5"/>
      <c r="BC395" s="5"/>
      <c r="BD395" s="5"/>
      <c r="BE395" s="5"/>
      <c r="BF395" s="48"/>
      <c r="BG395" s="64" t="e">
        <v>#NAME?</v>
      </c>
      <c r="BH395" s="298"/>
      <c r="BI395" s="298"/>
      <c r="BJ395" s="21"/>
      <c r="BK395" s="5"/>
      <c r="BL395" s="5"/>
      <c r="BM395" s="5"/>
      <c r="BN395" s="5"/>
      <c r="BO395" s="5"/>
      <c r="BP395" s="5"/>
      <c r="BQ395" s="5"/>
      <c r="BR395" s="298"/>
      <c r="BS395" s="5"/>
      <c r="BT395" s="5"/>
      <c r="BU395" s="5"/>
      <c r="BV395" s="5"/>
      <c r="BW395" s="5"/>
      <c r="BX395" s="5"/>
      <c r="BY395" s="5"/>
      <c r="BZ395" s="5"/>
      <c r="CA395" s="5"/>
      <c r="CB395" s="212"/>
      <c r="CC395" s="212"/>
      <c r="CD395" s="212"/>
      <c r="CE395" s="212"/>
      <c r="CF395" s="212"/>
      <c r="CG395" s="212"/>
      <c r="CH395" s="212"/>
      <c r="CI395" s="212"/>
    </row>
    <row r="396" spans="3:87" ht="12" customHeight="1">
      <c r="C396" s="13" t="s">
        <v>81</v>
      </c>
      <c r="D396" s="34">
        <v>3.265373112039982</v>
      </c>
      <c r="E396" s="34">
        <v>3.6195499215217364</v>
      </c>
      <c r="F396" s="34">
        <v>3.4567769575412521</v>
      </c>
      <c r="G396" s="34">
        <v>3.2817824043879229</v>
      </c>
      <c r="H396" s="34">
        <v>2.8339764200840278</v>
      </c>
      <c r="I396" s="34">
        <v>2.058279578782396</v>
      </c>
      <c r="J396" s="34">
        <v>1.3757420677339871</v>
      </c>
      <c r="K396" s="34">
        <v>1.2513947976580786</v>
      </c>
      <c r="L396" s="34">
        <v>0.89439105460251689</v>
      </c>
      <c r="M396" s="34">
        <v>0.86940108366215796</v>
      </c>
      <c r="N396" s="34">
        <v>0.76969285900128082</v>
      </c>
      <c r="O396" s="34">
        <v>0.57588563258195169</v>
      </c>
      <c r="P396" s="34">
        <v>-0.17814716963348021</v>
      </c>
      <c r="Q396" s="34">
        <v>-0.1010357974440601</v>
      </c>
      <c r="R396" s="21">
        <v>-0.62206253652281607</v>
      </c>
      <c r="S396" s="5">
        <v>-1.3419904942806204</v>
      </c>
      <c r="T396" s="5">
        <v>-0.92607347681329388</v>
      </c>
      <c r="U396" s="5">
        <v>-0.15340329210333792</v>
      </c>
      <c r="V396" s="5">
        <v>0.3788806024482394</v>
      </c>
      <c r="W396" s="5">
        <v>0.84445200855760572</v>
      </c>
      <c r="X396" s="5">
        <v>1.431577850469834</v>
      </c>
      <c r="Y396" s="16">
        <v>1.6259431765773824</v>
      </c>
      <c r="Z396" s="34" t="e">
        <v>#NAME?</v>
      </c>
      <c r="AA396" s="21">
        <v>-0.51539803731982525</v>
      </c>
      <c r="AB396" s="5">
        <v>-1.2515185959934172</v>
      </c>
      <c r="AC396" s="5">
        <v>-1.0219475207576822</v>
      </c>
      <c r="AD396" s="5">
        <v>-0.48307494662345185</v>
      </c>
      <c r="AE396" s="5">
        <v>0.14247329271801501</v>
      </c>
      <c r="AF396" s="5">
        <v>0.19107038409047483</v>
      </c>
      <c r="AG396" s="5">
        <v>0.49330583015489982</v>
      </c>
      <c r="AH396" s="16">
        <v>0.71721842498992938</v>
      </c>
      <c r="AI396" s="34" t="e">
        <v>#NAME?</v>
      </c>
      <c r="AJ396" s="21"/>
      <c r="AK396" s="5"/>
      <c r="AL396" s="5"/>
      <c r="AM396" s="5"/>
      <c r="AN396" s="5"/>
      <c r="AO396" s="5"/>
      <c r="AP396" s="5"/>
      <c r="AQ396" s="48"/>
      <c r="AR396" s="34" t="e">
        <v>#NAME?</v>
      </c>
      <c r="AS396" s="5"/>
      <c r="AT396" s="5"/>
      <c r="AU396" s="5"/>
      <c r="AV396" s="5"/>
      <c r="AW396" s="5"/>
      <c r="AX396" s="5"/>
      <c r="AY396" s="5"/>
      <c r="AZ396" s="33" t="e">
        <v>#NAME?</v>
      </c>
      <c r="BA396" s="21"/>
      <c r="BB396" s="5"/>
      <c r="BC396" s="5"/>
      <c r="BD396" s="5"/>
      <c r="BE396" s="5"/>
      <c r="BF396" s="48"/>
      <c r="BG396" s="64" t="e">
        <v>#NAME?</v>
      </c>
      <c r="BH396" s="298"/>
      <c r="BI396" s="298"/>
      <c r="BJ396" s="21"/>
      <c r="BK396" s="5"/>
      <c r="BL396" s="5"/>
      <c r="BM396" s="5"/>
      <c r="BN396" s="5"/>
      <c r="BO396" s="5"/>
      <c r="BP396" s="5"/>
      <c r="BQ396" s="5"/>
      <c r="BR396" s="298"/>
      <c r="BS396" s="5"/>
      <c r="BT396" s="5"/>
      <c r="BU396" s="5"/>
      <c r="BV396" s="5"/>
      <c r="BW396" s="5"/>
      <c r="BX396" s="5"/>
      <c r="BY396" s="5"/>
      <c r="BZ396" s="5"/>
      <c r="CA396" s="5"/>
      <c r="CB396" s="212"/>
      <c r="CC396" s="212"/>
      <c r="CD396" s="212"/>
      <c r="CE396" s="212"/>
      <c r="CF396" s="212"/>
      <c r="CG396" s="212"/>
      <c r="CH396" s="212"/>
      <c r="CI396" s="212"/>
    </row>
    <row r="397" spans="3:87" ht="12" customHeight="1">
      <c r="C397" s="13" t="s">
        <v>82</v>
      </c>
      <c r="D397" s="34"/>
      <c r="E397" s="34"/>
      <c r="F397" s="34">
        <v>4.2634653176803594</v>
      </c>
      <c r="G397" s="34">
        <v>3.7709395436712478</v>
      </c>
      <c r="H397" s="34">
        <v>3.3196483557321299</v>
      </c>
      <c r="I397" s="34">
        <v>3.0546166559435761</v>
      </c>
      <c r="J397" s="34">
        <v>3.2483992206547407</v>
      </c>
      <c r="K397" s="34">
        <v>3.4900689215566549</v>
      </c>
      <c r="L397" s="34">
        <v>3.4755220784449259</v>
      </c>
      <c r="M397" s="34">
        <v>3.7034227464069813</v>
      </c>
      <c r="N397" s="34">
        <v>3.6744319120319169</v>
      </c>
      <c r="O397" s="34">
        <v>3.5496650682310449</v>
      </c>
      <c r="P397" s="34">
        <v>1.765960685360346</v>
      </c>
      <c r="Q397" s="34">
        <v>0.76081207644731474</v>
      </c>
      <c r="R397" s="21">
        <v>0.28576274538014701</v>
      </c>
      <c r="S397" s="5">
        <v>7.1604490990972991E-3</v>
      </c>
      <c r="T397" s="5">
        <v>0.17664738648961453</v>
      </c>
      <c r="U397" s="5">
        <v>0.72939907650342306</v>
      </c>
      <c r="V397" s="5">
        <v>0.98360820669884941</v>
      </c>
      <c r="W397" s="5">
        <v>1.4057605823348363</v>
      </c>
      <c r="X397" s="5">
        <v>2.1100470786737935</v>
      </c>
      <c r="Y397" s="16">
        <v>2.6533191303068637</v>
      </c>
      <c r="Z397" s="34" t="e">
        <v>#NAME?</v>
      </c>
      <c r="AA397" s="21">
        <v>0.18155217971516091</v>
      </c>
      <c r="AB397" s="5">
        <v>-0.10239430907729163</v>
      </c>
      <c r="AC397" s="5">
        <v>-0.18390758892180559</v>
      </c>
      <c r="AD397" s="5">
        <v>0.49955142924895668</v>
      </c>
      <c r="AE397" s="5">
        <v>0.78605841081695882</v>
      </c>
      <c r="AF397" s="5">
        <v>0.91141712248152817</v>
      </c>
      <c r="AG397" s="5">
        <v>1.3464958873821598</v>
      </c>
      <c r="AH397" s="16">
        <v>1.5462512495228564</v>
      </c>
      <c r="AI397" s="34" t="e">
        <v>#NAME?</v>
      </c>
      <c r="AJ397" s="21"/>
      <c r="AK397" s="5"/>
      <c r="AL397" s="5"/>
      <c r="AM397" s="5"/>
      <c r="AN397" s="5"/>
      <c r="AO397" s="5"/>
      <c r="AP397" s="5"/>
      <c r="AQ397" s="48"/>
      <c r="AR397" s="34" t="e">
        <v>#NAME?</v>
      </c>
      <c r="AS397" s="5"/>
      <c r="AT397" s="5"/>
      <c r="AU397" s="5"/>
      <c r="AV397" s="5"/>
      <c r="AW397" s="5"/>
      <c r="AX397" s="5"/>
      <c r="AY397" s="5"/>
      <c r="AZ397" s="33" t="e">
        <v>#NAME?</v>
      </c>
      <c r="BA397" s="21"/>
      <c r="BB397" s="5"/>
      <c r="BC397" s="5"/>
      <c r="BD397" s="5"/>
      <c r="BE397" s="5"/>
      <c r="BF397" s="48"/>
      <c r="BG397" s="64" t="e">
        <v>#NAME?</v>
      </c>
      <c r="BH397" s="298"/>
      <c r="BI397" s="298"/>
      <c r="BJ397" s="21"/>
      <c r="BK397" s="5"/>
      <c r="BL397" s="5"/>
      <c r="BM397" s="5"/>
      <c r="BN397" s="5"/>
      <c r="BO397" s="5"/>
      <c r="BP397" s="5"/>
      <c r="BQ397" s="5"/>
      <c r="BR397" s="298"/>
      <c r="BS397" s="5"/>
      <c r="BT397" s="5"/>
      <c r="BU397" s="5"/>
      <c r="BV397" s="5"/>
      <c r="BW397" s="5"/>
      <c r="BX397" s="5"/>
      <c r="BY397" s="5"/>
      <c r="BZ397" s="5"/>
      <c r="CA397" s="5"/>
      <c r="CB397" s="212"/>
      <c r="CC397" s="212"/>
      <c r="CD397" s="212"/>
      <c r="CE397" s="212"/>
      <c r="CF397" s="212"/>
      <c r="CG397" s="212"/>
      <c r="CH397" s="212"/>
      <c r="CI397" s="212"/>
    </row>
    <row r="398" spans="3:87" ht="12" customHeight="1">
      <c r="C398" s="13" t="s">
        <v>83</v>
      </c>
      <c r="D398" s="34"/>
      <c r="E398" s="34">
        <v>5.0720124683908852</v>
      </c>
      <c r="F398" s="34">
        <v>3.8062318091626857</v>
      </c>
      <c r="G398" s="34">
        <v>3.3161811121525941</v>
      </c>
      <c r="H398" s="34">
        <v>3.9133290502234575</v>
      </c>
      <c r="I398" s="34">
        <v>4.0861152394788602</v>
      </c>
      <c r="J398" s="34">
        <v>4.1194196688878248</v>
      </c>
      <c r="K398" s="34">
        <v>4.451780732844246</v>
      </c>
      <c r="L398" s="34">
        <v>5.4113122223582</v>
      </c>
      <c r="M398" s="34">
        <v>5.8723824420399584</v>
      </c>
      <c r="N398" s="34">
        <v>6.0971015236274795</v>
      </c>
      <c r="O398" s="34">
        <v>5.4868490099577505</v>
      </c>
      <c r="P398" s="34">
        <v>3.4790506828206835</v>
      </c>
      <c r="Q398" s="34">
        <v>3.4290777831429864</v>
      </c>
      <c r="R398" s="21">
        <v>3.4954520253098753</v>
      </c>
      <c r="S398" s="5">
        <v>2.5931918776262775</v>
      </c>
      <c r="T398" s="5">
        <v>2.1757412652988473</v>
      </c>
      <c r="U398" s="5">
        <v>2.1135787958102004</v>
      </c>
      <c r="V398" s="5">
        <v>2.9595551553340149</v>
      </c>
      <c r="W398" s="5">
        <v>2.5302379212837289</v>
      </c>
      <c r="X398" s="5">
        <v>2.862219398645216</v>
      </c>
      <c r="Y398" s="16">
        <v>3.3332770519518773</v>
      </c>
      <c r="Z398" s="34" t="e">
        <v>#NAME?</v>
      </c>
      <c r="AA398" s="21">
        <v>3.475193563219614</v>
      </c>
      <c r="AB398" s="5">
        <v>2.5759956494029845</v>
      </c>
      <c r="AC398" s="5">
        <v>2.1823288031891153</v>
      </c>
      <c r="AD398" s="5">
        <v>1.9580208262770515</v>
      </c>
      <c r="AE398" s="5">
        <v>2.7248281828806675</v>
      </c>
      <c r="AF398" s="5">
        <v>2.7073901529865552</v>
      </c>
      <c r="AG398" s="5">
        <v>3.0013749134763623</v>
      </c>
      <c r="AH398" s="16">
        <v>3.2434824542316276</v>
      </c>
      <c r="AI398" s="34" t="e">
        <v>#NAME?</v>
      </c>
      <c r="AJ398" s="21"/>
      <c r="AK398" s="5"/>
      <c r="AL398" s="5"/>
      <c r="AM398" s="5"/>
      <c r="AN398" s="5"/>
      <c r="AO398" s="5"/>
      <c r="AP398" s="5"/>
      <c r="AQ398" s="48"/>
      <c r="AR398" s="34" t="e">
        <v>#NAME?</v>
      </c>
      <c r="AS398" s="5"/>
      <c r="AT398" s="5"/>
      <c r="AU398" s="5"/>
      <c r="AV398" s="5"/>
      <c r="AW398" s="5"/>
      <c r="AX398" s="5"/>
      <c r="AY398" s="5"/>
      <c r="AZ398" s="33" t="e">
        <v>#NAME?</v>
      </c>
      <c r="BA398" s="21"/>
      <c r="BB398" s="5"/>
      <c r="BC398" s="5"/>
      <c r="BD398" s="5"/>
      <c r="BE398" s="5"/>
      <c r="BF398" s="48"/>
      <c r="BG398" s="64" t="e">
        <v>#NAME?</v>
      </c>
      <c r="BH398" s="298"/>
      <c r="BI398" s="298"/>
      <c r="BJ398" s="21"/>
      <c r="BK398" s="5"/>
      <c r="BL398" s="5"/>
      <c r="BM398" s="5"/>
      <c r="BN398" s="5"/>
      <c r="BO398" s="5"/>
      <c r="BP398" s="5"/>
      <c r="BQ398" s="5"/>
      <c r="BR398" s="298"/>
      <c r="BS398" s="5"/>
      <c r="BT398" s="5"/>
      <c r="BU398" s="5"/>
      <c r="BV398" s="5"/>
      <c r="BW398" s="5"/>
      <c r="BX398" s="5"/>
      <c r="BY398" s="5"/>
      <c r="BZ398" s="5"/>
      <c r="CA398" s="5"/>
      <c r="CB398" s="212"/>
      <c r="CC398" s="212"/>
      <c r="CD398" s="212"/>
      <c r="CE398" s="212"/>
      <c r="CF398" s="212"/>
      <c r="CG398" s="212"/>
      <c r="CH398" s="212"/>
      <c r="CI398" s="212"/>
    </row>
    <row r="399" spans="3:87" ht="12" customHeight="1">
      <c r="C399" s="14" t="s">
        <v>84</v>
      </c>
      <c r="D399" s="35">
        <v>3.5357627302258665</v>
      </c>
      <c r="E399" s="35">
        <v>4.0412666786527884</v>
      </c>
      <c r="F399" s="35">
        <v>4.2618499414647015</v>
      </c>
      <c r="G399" s="35">
        <v>4.2975386256109305</v>
      </c>
      <c r="H399" s="35">
        <v>4.0381370199900735</v>
      </c>
      <c r="I399" s="35">
        <v>3.4288565324058329</v>
      </c>
      <c r="J399" s="35">
        <v>3.1314876170116523</v>
      </c>
      <c r="K399" s="35">
        <v>2.8963146243611737</v>
      </c>
      <c r="L399" s="35">
        <v>2.6137371490496442</v>
      </c>
      <c r="M399" s="35">
        <v>2.3432814500131016</v>
      </c>
      <c r="N399" s="35">
        <v>2.2160923585438086</v>
      </c>
      <c r="O399" s="35">
        <v>1.5267820471472016</v>
      </c>
      <c r="P399" s="35">
        <v>0.25905407060295982</v>
      </c>
      <c r="Q399" s="35">
        <v>0.19971311466853159</v>
      </c>
      <c r="R399" s="22">
        <v>0.20129466225318193</v>
      </c>
      <c r="S399" s="9">
        <v>6.7795270759973825E-2</v>
      </c>
      <c r="T399" s="9">
        <v>-3.0653459008989081E-3</v>
      </c>
      <c r="U399" s="9">
        <v>3.7928323781111217E-2</v>
      </c>
      <c r="V399" s="9">
        <v>0.28440651434262776</v>
      </c>
      <c r="W399" s="9">
        <v>0.81667045594024934</v>
      </c>
      <c r="X399" s="9">
        <v>1.35190670369425</v>
      </c>
      <c r="Y399" s="17">
        <v>1.480353273609647</v>
      </c>
      <c r="Z399" s="35" t="e">
        <v>#NAME?</v>
      </c>
      <c r="AA399" s="22">
        <v>0.14956210842940187</v>
      </c>
      <c r="AB399" s="9">
        <v>-2.1973833434185686E-2</v>
      </c>
      <c r="AC399" s="9">
        <v>-0.15135069821317071</v>
      </c>
      <c r="AD399" s="9">
        <v>-0.18485888861416999</v>
      </c>
      <c r="AE399" s="9">
        <v>1.8081160371541394E-2</v>
      </c>
      <c r="AF399" s="9">
        <v>0.15653573257259357</v>
      </c>
      <c r="AG399" s="9">
        <v>0.58504822278886426</v>
      </c>
      <c r="AH399" s="17">
        <v>0.57884470666456078</v>
      </c>
      <c r="AI399" s="35" t="e">
        <v>#NAME?</v>
      </c>
      <c r="AJ399" s="22"/>
      <c r="AK399" s="9"/>
      <c r="AL399" s="9"/>
      <c r="AM399" s="9"/>
      <c r="AN399" s="9"/>
      <c r="AO399" s="9"/>
      <c r="AP399" s="9"/>
      <c r="AQ399" s="49"/>
      <c r="AR399" s="35" t="e">
        <v>#NAME?</v>
      </c>
      <c r="AS399" s="9"/>
      <c r="AT399" s="9"/>
      <c r="AU399" s="9"/>
      <c r="AV399" s="9"/>
      <c r="AW399" s="9"/>
      <c r="AX399" s="9"/>
      <c r="AY399" s="9"/>
      <c r="AZ399" s="33" t="e">
        <v>#NAME?</v>
      </c>
      <c r="BA399" s="22"/>
      <c r="BB399" s="9"/>
      <c r="BC399" s="9"/>
      <c r="BD399" s="9"/>
      <c r="BE399" s="9"/>
      <c r="BF399" s="49"/>
      <c r="BG399" s="64" t="e">
        <v>#NAME?</v>
      </c>
      <c r="BH399" s="298"/>
      <c r="BI399" s="298"/>
      <c r="BJ399" s="21"/>
      <c r="BK399" s="5"/>
      <c r="BL399" s="5"/>
      <c r="BM399" s="5"/>
      <c r="BN399" s="5"/>
      <c r="BO399" s="5"/>
      <c r="BP399" s="5"/>
      <c r="BQ399" s="5"/>
      <c r="BR399" s="298"/>
      <c r="BS399" s="5"/>
      <c r="BT399" s="5"/>
      <c r="BU399" s="5"/>
      <c r="BV399" s="5"/>
      <c r="BW399" s="5"/>
      <c r="BX399" s="5"/>
      <c r="BY399" s="5"/>
      <c r="BZ399" s="5"/>
      <c r="CA399" s="5"/>
      <c r="CB399" s="212"/>
      <c r="CC399" s="212"/>
      <c r="CD399" s="212"/>
      <c r="CE399" s="212"/>
      <c r="CF399" s="212"/>
      <c r="CG399" s="212"/>
      <c r="CH399" s="212"/>
      <c r="CI399" s="212"/>
    </row>
    <row r="400" spans="3:87" ht="12" customHeight="1">
      <c r="C400" s="57" t="s">
        <v>85</v>
      </c>
      <c r="D400" s="36"/>
      <c r="E400" s="36"/>
      <c r="F400" s="36">
        <v>2.3053340688953927</v>
      </c>
      <c r="G400" s="36">
        <v>2.3672228670404305</v>
      </c>
      <c r="H400" s="36">
        <v>2.2192010231095072</v>
      </c>
      <c r="I400" s="36">
        <v>1.9618968347226096</v>
      </c>
      <c r="J400" s="36">
        <v>1.8989800851773042</v>
      </c>
      <c r="K400" s="36">
        <v>1.9227004856056329</v>
      </c>
      <c r="L400" s="36">
        <v>1.7719645075528145</v>
      </c>
      <c r="M400" s="36">
        <v>1.8404071348694373</v>
      </c>
      <c r="N400" s="36">
        <v>1.8547019588437186</v>
      </c>
      <c r="O400" s="36">
        <v>1.4691063143761118</v>
      </c>
      <c r="P400" s="36">
        <v>0.56147510263895306</v>
      </c>
      <c r="Q400" s="36">
        <v>0.75218948980884104</v>
      </c>
      <c r="R400" s="23">
        <v>0.6755027973976313</v>
      </c>
      <c r="S400" s="10">
        <v>0.26212261097080525</v>
      </c>
      <c r="T400" s="10">
        <v>0.58882783315723497</v>
      </c>
      <c r="U400" s="10">
        <v>0.80769552157589075</v>
      </c>
      <c r="V400" s="10">
        <v>1.369230809274935</v>
      </c>
      <c r="W400" s="10">
        <v>1.0875948004975156</v>
      </c>
      <c r="X400" s="10">
        <v>1.505070651088114</v>
      </c>
      <c r="Y400" s="18">
        <v>1.4648521904206735</v>
      </c>
      <c r="Z400" s="36" t="e">
        <v>#NAME?</v>
      </c>
      <c r="AA400" s="23">
        <v>0.56602198065531795</v>
      </c>
      <c r="AB400" s="10">
        <v>0.18403847242558502</v>
      </c>
      <c r="AC400" s="10">
        <v>0.47581680340340604</v>
      </c>
      <c r="AD400" s="10">
        <v>0.65840041693694396</v>
      </c>
      <c r="AE400" s="10">
        <v>1.2022795229419625</v>
      </c>
      <c r="AF400" s="10">
        <v>1.0386115768578064</v>
      </c>
      <c r="AG400" s="10">
        <v>1.1937624655876444</v>
      </c>
      <c r="AH400" s="18">
        <v>1.2638676843793384</v>
      </c>
      <c r="AI400" s="36" t="e">
        <v>#NAME?</v>
      </c>
      <c r="AJ400" s="23"/>
      <c r="AK400" s="10"/>
      <c r="AL400" s="10"/>
      <c r="AM400" s="10"/>
      <c r="AN400" s="10"/>
      <c r="AO400" s="10"/>
      <c r="AP400" s="10"/>
      <c r="AQ400" s="50"/>
      <c r="AR400" s="36" t="e">
        <v>#NAME?</v>
      </c>
      <c r="AS400" s="23"/>
      <c r="AT400" s="10"/>
      <c r="AU400" s="10"/>
      <c r="AV400" s="10"/>
      <c r="AW400" s="10"/>
      <c r="AX400" s="10"/>
      <c r="AY400" s="10"/>
      <c r="AZ400" s="207" t="s">
        <v>86</v>
      </c>
      <c r="BA400" s="23" t="s">
        <v>86</v>
      </c>
      <c r="BB400" s="10" t="s">
        <v>86</v>
      </c>
      <c r="BC400" s="10" t="s">
        <v>86</v>
      </c>
      <c r="BD400" s="10" t="s">
        <v>86</v>
      </c>
      <c r="BE400" s="10" t="s">
        <v>86</v>
      </c>
      <c r="BF400" s="50" t="s">
        <v>86</v>
      </c>
      <c r="BG400" s="64" t="e">
        <v>#NAME?</v>
      </c>
      <c r="BH400" s="298"/>
      <c r="BI400" s="298"/>
      <c r="BJ400" s="21"/>
      <c r="BK400" s="5"/>
      <c r="BL400" s="5"/>
      <c r="BM400" s="5"/>
      <c r="BN400" s="5"/>
      <c r="BO400" s="5"/>
      <c r="BP400" s="5"/>
      <c r="BQ400" s="5"/>
      <c r="BR400" s="298"/>
      <c r="BS400" s="5"/>
      <c r="BT400" s="5"/>
      <c r="BU400" s="5"/>
      <c r="BV400" s="5"/>
      <c r="BW400" s="5"/>
      <c r="BX400" s="5"/>
      <c r="BY400" s="5"/>
      <c r="BZ400" s="5"/>
      <c r="CA400" s="5"/>
      <c r="CB400" s="212"/>
      <c r="CC400" s="212"/>
      <c r="CD400" s="212"/>
      <c r="CE400" s="212"/>
      <c r="CF400" s="212"/>
      <c r="CG400" s="212"/>
      <c r="CH400" s="212"/>
      <c r="CI400" s="212"/>
    </row>
    <row r="401" spans="3:87" ht="12" customHeight="1">
      <c r="C401" s="12" t="s">
        <v>87</v>
      </c>
      <c r="D401" s="37">
        <v>1.4047738816638677</v>
      </c>
      <c r="E401" s="37">
        <v>1.7782644995594676</v>
      </c>
      <c r="F401" s="37">
        <v>1.7032265794577839</v>
      </c>
      <c r="G401" s="37">
        <v>3.3566210246429806</v>
      </c>
      <c r="H401" s="37">
        <v>3.409508169760378</v>
      </c>
      <c r="I401" s="37">
        <v>3.6403074103853905</v>
      </c>
      <c r="J401" s="37">
        <v>4.6795801537228066</v>
      </c>
      <c r="K401" s="37">
        <v>6.2730457929567107</v>
      </c>
      <c r="L401" s="37">
        <v>6.6820051102727263</v>
      </c>
      <c r="M401" s="37">
        <v>6.0987172546602908</v>
      </c>
      <c r="N401" s="37">
        <v>5.5924552900856073</v>
      </c>
      <c r="O401" s="37">
        <v>5.1853214636484735</v>
      </c>
      <c r="P401" s="37">
        <v>2.2223577173946296</v>
      </c>
      <c r="Q401" s="37">
        <v>0.44230629488406503</v>
      </c>
      <c r="R401" s="20">
        <v>0.54111397556160235</v>
      </c>
      <c r="S401" s="8">
        <v>0.70153149314562402</v>
      </c>
      <c r="T401" s="8">
        <v>1.2692540919640116</v>
      </c>
      <c r="U401" s="8">
        <v>2.3311437434801574</v>
      </c>
      <c r="V401" s="8">
        <v>3.1049516412820166</v>
      </c>
      <c r="W401" s="8">
        <v>2.9005949392871377</v>
      </c>
      <c r="X401" s="8">
        <v>3.1582576799981776</v>
      </c>
      <c r="Y401" s="15">
        <v>3.5030569930760924</v>
      </c>
      <c r="Z401" s="37" t="e">
        <v>#NAME?</v>
      </c>
      <c r="AA401" s="20">
        <v>0.49912860222292021</v>
      </c>
      <c r="AB401" s="8">
        <v>0.63962538785122813</v>
      </c>
      <c r="AC401" s="8">
        <v>1.1680105909255056</v>
      </c>
      <c r="AD401" s="8">
        <v>2.1051995935639445</v>
      </c>
      <c r="AE401" s="8">
        <v>2.8690007424927888</v>
      </c>
      <c r="AF401" s="8">
        <v>2.7486790464512634</v>
      </c>
      <c r="AG401" s="8">
        <v>2.8034338530154024</v>
      </c>
      <c r="AH401" s="15">
        <v>2.7981137443265913</v>
      </c>
      <c r="AI401" s="37" t="e">
        <v>#NAME?</v>
      </c>
      <c r="AJ401" s="20"/>
      <c r="AK401" s="8"/>
      <c r="AL401" s="8"/>
      <c r="AM401" s="8"/>
      <c r="AN401" s="8"/>
      <c r="AO401" s="8"/>
      <c r="AP401" s="8"/>
      <c r="AQ401" s="47"/>
      <c r="AR401" s="37" t="e">
        <v>#NAME?</v>
      </c>
      <c r="AS401" s="8"/>
      <c r="AT401" s="8"/>
      <c r="AU401" s="8"/>
      <c r="AV401" s="8"/>
      <c r="AW401" s="8"/>
      <c r="AX401" s="8"/>
      <c r="AY401" s="8"/>
      <c r="AZ401" s="33" t="e">
        <v>#NAME?</v>
      </c>
      <c r="BA401" s="20"/>
      <c r="BB401" s="8"/>
      <c r="BC401" s="8"/>
      <c r="BD401" s="8"/>
      <c r="BE401" s="8"/>
      <c r="BF401" s="47"/>
      <c r="BG401" s="64" t="e">
        <v>#NAME?</v>
      </c>
      <c r="BH401" s="298"/>
      <c r="BI401" s="298"/>
      <c r="BJ401" s="21"/>
      <c r="BK401" s="5"/>
      <c r="BL401" s="5"/>
      <c r="BM401" s="5"/>
      <c r="BN401" s="5"/>
      <c r="BO401" s="5"/>
      <c r="BP401" s="5"/>
      <c r="BQ401" s="5"/>
      <c r="BR401" s="298"/>
      <c r="BS401" s="5"/>
      <c r="BT401" s="5"/>
      <c r="BU401" s="5"/>
      <c r="BV401" s="5"/>
      <c r="BW401" s="5"/>
      <c r="BX401" s="5"/>
      <c r="BY401" s="5"/>
      <c r="BZ401" s="5"/>
      <c r="CA401" s="5"/>
      <c r="CB401" s="212"/>
      <c r="CC401" s="212"/>
      <c r="CD401" s="212"/>
      <c r="CE401" s="212"/>
      <c r="CF401" s="212"/>
      <c r="CG401" s="212"/>
      <c r="CH401" s="212"/>
      <c r="CI401" s="212"/>
    </row>
    <row r="402" spans="3:87" ht="12" customHeight="1">
      <c r="C402" s="13" t="s">
        <v>88</v>
      </c>
      <c r="D402" s="34"/>
      <c r="E402" s="34">
        <v>1.1405379465582621</v>
      </c>
      <c r="F402" s="34">
        <v>1.090158080368564</v>
      </c>
      <c r="G402" s="34">
        <v>2.0988178342161712</v>
      </c>
      <c r="H402" s="34">
        <v>2.1263473915928088</v>
      </c>
      <c r="I402" s="34">
        <v>2.4890501641928742</v>
      </c>
      <c r="J402" s="34">
        <v>3.173183858739681</v>
      </c>
      <c r="K402" s="34">
        <v>4.0963108703841344</v>
      </c>
      <c r="L402" s="34">
        <v>4.6908419834575277</v>
      </c>
      <c r="M402" s="34">
        <v>4.3844944293897958</v>
      </c>
      <c r="N402" s="34">
        <v>4.7635002852763675</v>
      </c>
      <c r="O402" s="34">
        <v>4.1157318146894273</v>
      </c>
      <c r="P402" s="34">
        <v>1.2566523032899068</v>
      </c>
      <c r="Q402" s="34">
        <v>1.45412453969056</v>
      </c>
      <c r="R402" s="21">
        <v>1.2401916235460497</v>
      </c>
      <c r="S402" s="5">
        <v>0.43835384079817796</v>
      </c>
      <c r="T402" s="5">
        <v>0.88972042267487783</v>
      </c>
      <c r="U402" s="5">
        <v>2.1091406312726546</v>
      </c>
      <c r="V402" s="5">
        <v>2.9013786224640903</v>
      </c>
      <c r="W402" s="5">
        <v>2.6967766824288475</v>
      </c>
      <c r="X402" s="5">
        <v>3.1143229181346266</v>
      </c>
      <c r="Y402" s="16">
        <v>3.0534997133264685</v>
      </c>
      <c r="Z402" s="34" t="e">
        <v>#NAME?</v>
      </c>
      <c r="AA402" s="21">
        <v>1.1369751111044657</v>
      </c>
      <c r="AB402" s="5">
        <v>0.6002465602717777</v>
      </c>
      <c r="AC402" s="5">
        <v>0.86397479476056915</v>
      </c>
      <c r="AD402" s="5">
        <v>1.6556994268732694</v>
      </c>
      <c r="AE402" s="5">
        <v>2.2600052490321154</v>
      </c>
      <c r="AF402" s="5">
        <v>2.1951645588946578</v>
      </c>
      <c r="AG402" s="5">
        <v>2.2499110933501543</v>
      </c>
      <c r="AH402" s="16">
        <v>2.3071198213842736</v>
      </c>
      <c r="AI402" s="34" t="e">
        <v>#NAME?</v>
      </c>
      <c r="AJ402" s="21"/>
      <c r="AK402" s="5"/>
      <c r="AL402" s="5"/>
      <c r="AM402" s="5"/>
      <c r="AN402" s="5"/>
      <c r="AO402" s="5"/>
      <c r="AP402" s="5"/>
      <c r="AQ402" s="48"/>
      <c r="AR402" s="34" t="e">
        <v>#NAME?</v>
      </c>
      <c r="AS402" s="5"/>
      <c r="AT402" s="5"/>
      <c r="AU402" s="5"/>
      <c r="AV402" s="5"/>
      <c r="AW402" s="5"/>
      <c r="AX402" s="5"/>
      <c r="AY402" s="5"/>
      <c r="AZ402" s="33" t="e">
        <v>#NAME?</v>
      </c>
      <c r="BA402" s="21"/>
      <c r="BB402" s="5"/>
      <c r="BC402" s="5"/>
      <c r="BD402" s="5"/>
      <c r="BE402" s="5"/>
      <c r="BF402" s="48"/>
      <c r="BG402" s="64" t="e">
        <v>#NAME?</v>
      </c>
      <c r="BH402" s="298"/>
      <c r="BI402" s="298"/>
      <c r="BJ402" s="21"/>
      <c r="BK402" s="5"/>
      <c r="BL402" s="5"/>
      <c r="BM402" s="5"/>
      <c r="BN402" s="5"/>
      <c r="BO402" s="5"/>
      <c r="BP402" s="5"/>
      <c r="BQ402" s="5"/>
      <c r="BR402" s="298"/>
      <c r="BS402" s="5"/>
      <c r="BT402" s="5"/>
      <c r="BU402" s="5"/>
      <c r="BV402" s="5"/>
      <c r="BW402" s="5"/>
      <c r="BX402" s="5"/>
      <c r="BY402" s="5"/>
      <c r="BZ402" s="5"/>
      <c r="CA402" s="5"/>
      <c r="CB402" s="212"/>
      <c r="CC402" s="212"/>
      <c r="CD402" s="212"/>
      <c r="CE402" s="212"/>
      <c r="CF402" s="212"/>
      <c r="CG402" s="212"/>
      <c r="CH402" s="212"/>
      <c r="CI402" s="212"/>
    </row>
    <row r="403" spans="3:87" ht="12" customHeight="1">
      <c r="C403" s="13" t="s">
        <v>89</v>
      </c>
      <c r="D403" s="34">
        <v>2.5254771056302472</v>
      </c>
      <c r="E403" s="34">
        <v>2.5964192374392292</v>
      </c>
      <c r="F403" s="34">
        <v>2.4700350288389572</v>
      </c>
      <c r="G403" s="34">
        <v>2.532438827128547</v>
      </c>
      <c r="H403" s="34">
        <v>2.0489127705519028</v>
      </c>
      <c r="I403" s="34">
        <v>1.6797473717564904</v>
      </c>
      <c r="J403" s="34">
        <v>1.3601391007087349</v>
      </c>
      <c r="K403" s="34">
        <v>1.2831344909648879</v>
      </c>
      <c r="L403" s="34">
        <v>1.3117219627766685</v>
      </c>
      <c r="M403" s="34">
        <v>1.6113866175919034</v>
      </c>
      <c r="N403" s="34">
        <v>1.4755348052753137</v>
      </c>
      <c r="O403" s="34">
        <v>1.3661884860205475</v>
      </c>
      <c r="P403" s="34">
        <v>0.78649184244103942</v>
      </c>
      <c r="Q403" s="34">
        <v>0.67175338947260688</v>
      </c>
      <c r="R403" s="21">
        <v>0.64249579678148372</v>
      </c>
      <c r="S403" s="5">
        <v>0.66907236391922087</v>
      </c>
      <c r="T403" s="5">
        <v>0.75272116729876437</v>
      </c>
      <c r="U403" s="5">
        <v>0.93104129742946906</v>
      </c>
      <c r="V403" s="5">
        <v>1.259679756519394</v>
      </c>
      <c r="W403" s="5">
        <v>1.5407270175784138</v>
      </c>
      <c r="X403" s="5">
        <v>1.6607541636295853</v>
      </c>
      <c r="Y403" s="16">
        <v>1.7564510447032999</v>
      </c>
      <c r="Z403" s="34" t="e">
        <v>#NAME?</v>
      </c>
      <c r="AA403" s="21">
        <v>0.39150809780916784</v>
      </c>
      <c r="AB403" s="5">
        <v>0.40307007003570483</v>
      </c>
      <c r="AC403" s="5">
        <v>0.41593070706618107</v>
      </c>
      <c r="AD403" s="5">
        <v>0.59877913754309287</v>
      </c>
      <c r="AE403" s="5">
        <v>0.77101883120147541</v>
      </c>
      <c r="AF403" s="5">
        <v>0.9019468090187388</v>
      </c>
      <c r="AG403" s="5">
        <v>0.95099734305397199</v>
      </c>
      <c r="AH403" s="16">
        <v>1.0051571756052091</v>
      </c>
      <c r="AI403" s="34" t="e">
        <v>#NAME?</v>
      </c>
      <c r="AJ403" s="21"/>
      <c r="AK403" s="5"/>
      <c r="AL403" s="5"/>
      <c r="AM403" s="5"/>
      <c r="AN403" s="5"/>
      <c r="AO403" s="5"/>
      <c r="AP403" s="5"/>
      <c r="AQ403" s="48"/>
      <c r="AR403" s="34" t="e">
        <v>#NAME?</v>
      </c>
      <c r="AS403" s="5"/>
      <c r="AT403" s="5"/>
      <c r="AU403" s="5"/>
      <c r="AV403" s="5"/>
      <c r="AW403" s="5"/>
      <c r="AX403" s="5"/>
      <c r="AY403" s="5"/>
      <c r="AZ403" s="33" t="e">
        <v>#NAME?</v>
      </c>
      <c r="BA403" s="21"/>
      <c r="BB403" s="5"/>
      <c r="BC403" s="5"/>
      <c r="BD403" s="5"/>
      <c r="BE403" s="5"/>
      <c r="BF403" s="48"/>
      <c r="BG403" s="64" t="e">
        <v>#NAME?</v>
      </c>
      <c r="BH403" s="298"/>
      <c r="BI403" s="298"/>
      <c r="BJ403" s="21"/>
      <c r="BK403" s="5"/>
      <c r="BL403" s="5"/>
      <c r="BM403" s="5"/>
      <c r="BN403" s="5"/>
      <c r="BO403" s="5"/>
      <c r="BP403" s="5"/>
      <c r="BQ403" s="5"/>
      <c r="BR403" s="298"/>
      <c r="BS403" s="5"/>
      <c r="BT403" s="5"/>
      <c r="BU403" s="5"/>
      <c r="BV403" s="5"/>
      <c r="BW403" s="5"/>
      <c r="BX403" s="5"/>
      <c r="BY403" s="5"/>
      <c r="BZ403" s="5"/>
      <c r="CA403" s="5"/>
      <c r="CB403" s="212"/>
      <c r="CC403" s="212"/>
      <c r="CD403" s="212"/>
      <c r="CE403" s="212"/>
      <c r="CF403" s="212"/>
      <c r="CG403" s="212"/>
      <c r="CH403" s="212"/>
      <c r="CI403" s="212"/>
    </row>
    <row r="404" spans="3:87" ht="12" customHeight="1">
      <c r="C404" s="59" t="s">
        <v>342</v>
      </c>
      <c r="D404" s="34"/>
      <c r="E404" s="34"/>
      <c r="F404" s="34"/>
      <c r="G404" s="34"/>
      <c r="H404" s="34"/>
      <c r="I404" s="34">
        <v>4.289849179004257</v>
      </c>
      <c r="J404" s="34">
        <v>4.5837339095508911</v>
      </c>
      <c r="K404" s="34">
        <v>3.1150386053380386</v>
      </c>
      <c r="L404" s="34">
        <v>3.0324308409197975</v>
      </c>
      <c r="M404" s="34">
        <v>2.9167660007310969</v>
      </c>
      <c r="N404" s="34">
        <v>2.7463855626353118</v>
      </c>
      <c r="O404" s="34">
        <v>2.3672605609881492</v>
      </c>
      <c r="P404" s="34">
        <v>-7.3736264381651928E-2</v>
      </c>
      <c r="Q404" s="34">
        <v>-1.1801218324890006</v>
      </c>
      <c r="R404" s="21">
        <v>-0.44550364274538179</v>
      </c>
      <c r="S404" s="5">
        <v>-0.6105629784958877</v>
      </c>
      <c r="T404" s="5">
        <v>-0.38355538591464677</v>
      </c>
      <c r="U404" s="5">
        <v>0.14931236061364039</v>
      </c>
      <c r="V404" s="5">
        <v>0.50941759801317321</v>
      </c>
      <c r="W404" s="5">
        <v>1.3713037486358992</v>
      </c>
      <c r="X404" s="5">
        <v>1.1649432504104551</v>
      </c>
      <c r="Y404" s="16">
        <v>1.4079044546912778</v>
      </c>
      <c r="Z404" s="34" t="e">
        <v>#NAME?</v>
      </c>
      <c r="AA404" s="21">
        <v>-0.58373322503411096</v>
      </c>
      <c r="AB404" s="5">
        <v>-0.75742193175531991</v>
      </c>
      <c r="AC404" s="5">
        <v>-0.25521926426529395</v>
      </c>
      <c r="AD404" s="5">
        <v>-0.18266607996344497</v>
      </c>
      <c r="AE404" s="5">
        <v>-5.2912098634472216E-2</v>
      </c>
      <c r="AF404" s="5">
        <v>1.0202393879903848</v>
      </c>
      <c r="AG404" s="5">
        <v>0.59497372038588292</v>
      </c>
      <c r="AH404" s="16">
        <v>0.9183854233328459</v>
      </c>
      <c r="AI404" s="34" t="e">
        <v>#NAME?</v>
      </c>
      <c r="AJ404" s="21"/>
      <c r="AK404" s="5"/>
      <c r="AL404" s="5"/>
      <c r="AM404" s="5"/>
      <c r="AN404" s="5"/>
      <c r="AO404" s="5"/>
      <c r="AP404" s="5"/>
      <c r="AQ404" s="48"/>
      <c r="AR404" s="34" t="e">
        <v>#NAME?</v>
      </c>
      <c r="AS404" s="5"/>
      <c r="AT404" s="5"/>
      <c r="AU404" s="5"/>
      <c r="AV404" s="5"/>
      <c r="AW404" s="5"/>
      <c r="AX404" s="5"/>
      <c r="AY404" s="5"/>
      <c r="AZ404" s="33" t="e">
        <v>#NAME?</v>
      </c>
      <c r="BA404" s="21"/>
      <c r="BB404" s="5"/>
      <c r="BC404" s="5"/>
      <c r="BD404" s="5"/>
      <c r="BE404" s="5"/>
      <c r="BF404" s="48"/>
      <c r="BG404" s="64" t="e">
        <v>#NAME?</v>
      </c>
      <c r="BH404" s="298"/>
      <c r="BI404" s="298"/>
      <c r="BJ404" s="21"/>
      <c r="BK404" s="5"/>
      <c r="BL404" s="5"/>
      <c r="BM404" s="5"/>
      <c r="BN404" s="5"/>
      <c r="BO404" s="5"/>
      <c r="BP404" s="5"/>
      <c r="BQ404" s="5"/>
      <c r="BR404" s="298"/>
      <c r="BS404" s="5"/>
      <c r="BT404" s="5"/>
      <c r="BU404" s="5"/>
      <c r="BV404" s="5"/>
      <c r="BW404" s="5"/>
      <c r="BX404" s="5"/>
      <c r="BY404" s="5"/>
      <c r="BZ404" s="5"/>
      <c r="CA404" s="5"/>
      <c r="CB404" s="212"/>
      <c r="CC404" s="212"/>
      <c r="CD404" s="212"/>
      <c r="CE404" s="212"/>
      <c r="CF404" s="212"/>
      <c r="CG404" s="212"/>
      <c r="CH404" s="212"/>
      <c r="CI404" s="212"/>
    </row>
    <row r="405" spans="3:87" ht="12" customHeight="1">
      <c r="C405" s="13" t="s">
        <v>93</v>
      </c>
      <c r="D405" s="34"/>
      <c r="E405" s="34">
        <v>3.1724697600847618</v>
      </c>
      <c r="F405" s="34">
        <v>3.6376979532476206</v>
      </c>
      <c r="G405" s="34">
        <v>3.5832339029284954</v>
      </c>
      <c r="H405" s="34">
        <v>3.6962619622816106</v>
      </c>
      <c r="I405" s="34">
        <v>3.8097139294576365</v>
      </c>
      <c r="J405" s="34">
        <v>3.6384426107630041</v>
      </c>
      <c r="K405" s="34">
        <v>3.739533683421481</v>
      </c>
      <c r="L405" s="34">
        <v>3.2137856321371228</v>
      </c>
      <c r="M405" s="34">
        <v>2.6426489806964826</v>
      </c>
      <c r="N405" s="34">
        <v>1.9662317788649242</v>
      </c>
      <c r="O405" s="34">
        <v>1.1770558484775151</v>
      </c>
      <c r="P405" s="34">
        <v>-2.8880867954217404E-2</v>
      </c>
      <c r="Q405" s="34">
        <v>-0.30785165151755445</v>
      </c>
      <c r="R405" s="21">
        <v>-5.9783259667900435E-2</v>
      </c>
      <c r="S405" s="5">
        <v>0.11113092092323029</v>
      </c>
      <c r="T405" s="5">
        <v>1.074981080106574</v>
      </c>
      <c r="U405" s="5">
        <v>2.1179749505817247</v>
      </c>
      <c r="V405" s="5">
        <v>2.3445444910352498</v>
      </c>
      <c r="W405" s="5">
        <v>2.1741619624487951</v>
      </c>
      <c r="X405" s="5">
        <v>2.6576444669341726</v>
      </c>
      <c r="Y405" s="16">
        <v>3.1705617831157218</v>
      </c>
      <c r="Z405" s="34" t="e">
        <v>#NAME?</v>
      </c>
      <c r="AA405" s="21">
        <v>-4.6998255905750241E-2</v>
      </c>
      <c r="AB405" s="5">
        <v>8.8203208802828392E-2</v>
      </c>
      <c r="AC405" s="5">
        <v>0.97938062937952264</v>
      </c>
      <c r="AD405" s="5">
        <v>1.8463859830329943</v>
      </c>
      <c r="AE405" s="5">
        <v>2.1141887012875893</v>
      </c>
      <c r="AF405" s="5">
        <v>2.0241887137825376</v>
      </c>
      <c r="AG405" s="5">
        <v>2.1652163946803027</v>
      </c>
      <c r="AH405" s="16">
        <v>2.1708063666659783</v>
      </c>
      <c r="AI405" s="34" t="e">
        <v>#NAME?</v>
      </c>
      <c r="AJ405" s="21"/>
      <c r="AK405" s="5"/>
      <c r="AL405" s="5"/>
      <c r="AM405" s="5"/>
      <c r="AN405" s="5"/>
      <c r="AO405" s="5"/>
      <c r="AP405" s="5"/>
      <c r="AQ405" s="48"/>
      <c r="AR405" s="34" t="e">
        <v>#NAME?</v>
      </c>
      <c r="AS405" s="5"/>
      <c r="AT405" s="5"/>
      <c r="AU405" s="5"/>
      <c r="AV405" s="5"/>
      <c r="AW405" s="5"/>
      <c r="AX405" s="5"/>
      <c r="AY405" s="5"/>
      <c r="AZ405" s="33" t="e">
        <v>#NAME?</v>
      </c>
      <c r="BA405" s="21"/>
      <c r="BB405" s="5"/>
      <c r="BC405" s="5"/>
      <c r="BD405" s="5"/>
      <c r="BE405" s="5"/>
      <c r="BF405" s="48"/>
      <c r="BG405" s="64" t="e">
        <v>#NAME?</v>
      </c>
      <c r="BH405" s="298"/>
      <c r="BI405" s="298"/>
      <c r="BJ405" s="21"/>
      <c r="BK405" s="5"/>
      <c r="BL405" s="5"/>
      <c r="BM405" s="5"/>
      <c r="BN405" s="5"/>
      <c r="BO405" s="5"/>
      <c r="BP405" s="5"/>
      <c r="BQ405" s="5"/>
      <c r="BR405" s="298"/>
      <c r="BS405" s="5"/>
      <c r="BT405" s="5"/>
      <c r="BU405" s="5"/>
      <c r="BV405" s="5"/>
      <c r="BW405" s="5"/>
      <c r="BX405" s="5"/>
      <c r="BY405" s="5"/>
      <c r="BZ405" s="5"/>
      <c r="CA405" s="5"/>
      <c r="CB405" s="212"/>
      <c r="CC405" s="212"/>
      <c r="CD405" s="212"/>
      <c r="CE405" s="212"/>
      <c r="CF405" s="212"/>
      <c r="CG405" s="212"/>
      <c r="CH405" s="212"/>
      <c r="CI405" s="212"/>
    </row>
    <row r="406" spans="3:87" ht="12" customHeight="1">
      <c r="C406" s="13" t="s">
        <v>94</v>
      </c>
      <c r="D406" s="34">
        <v>5.2166702265331377</v>
      </c>
      <c r="E406" s="34">
        <v>5.6175441529441317</v>
      </c>
      <c r="F406" s="34">
        <v>5.3103938729616385</v>
      </c>
      <c r="G406" s="34">
        <v>5.0928560232413878</v>
      </c>
      <c r="H406" s="34">
        <v>4.5685932582065769</v>
      </c>
      <c r="I406" s="34">
        <v>3.9819265338022491</v>
      </c>
      <c r="J406" s="34">
        <v>3.613536410177387</v>
      </c>
      <c r="K406" s="34">
        <v>3.4600388095972212</v>
      </c>
      <c r="L406" s="34">
        <v>3.2247773401415269</v>
      </c>
      <c r="M406" s="34">
        <v>3.4844604898061737</v>
      </c>
      <c r="N406" s="34">
        <v>4.0196552213591863</v>
      </c>
      <c r="O406" s="34">
        <v>4.290177574907128</v>
      </c>
      <c r="P406" s="34">
        <v>3.9755890587916731</v>
      </c>
      <c r="Q406" s="34">
        <v>3.8793708570011187</v>
      </c>
      <c r="R406" s="21">
        <v>4.123406701673793</v>
      </c>
      <c r="S406" s="5">
        <v>3.5009283936469737</v>
      </c>
      <c r="T406" s="5">
        <v>3.0057146198754436</v>
      </c>
      <c r="U406" s="5">
        <v>3.1122302866219087</v>
      </c>
      <c r="V406" s="5">
        <v>3.2436658526200368</v>
      </c>
      <c r="W406" s="5">
        <v>2.965121997755471</v>
      </c>
      <c r="X406" s="5">
        <v>3.2441826672690022</v>
      </c>
      <c r="Y406" s="16">
        <v>3.556161998228613</v>
      </c>
      <c r="Z406" s="34" t="e">
        <v>#NAME?</v>
      </c>
      <c r="AA406" s="21">
        <v>4.1562704451240551</v>
      </c>
      <c r="AB406" s="5">
        <v>3.5245608926269378</v>
      </c>
      <c r="AC406" s="5">
        <v>2.993610918929801</v>
      </c>
      <c r="AD406" s="5">
        <v>3.0317384527953628</v>
      </c>
      <c r="AE406" s="5">
        <v>3.1202460004420063</v>
      </c>
      <c r="AF406" s="5">
        <v>2.9192703664434161</v>
      </c>
      <c r="AG406" s="5">
        <v>3.009686000982903</v>
      </c>
      <c r="AH406" s="16">
        <v>3.1173476730206318</v>
      </c>
      <c r="AI406" s="34" t="e">
        <v>#NAME?</v>
      </c>
      <c r="AJ406" s="21"/>
      <c r="AK406" s="5"/>
      <c r="AL406" s="5"/>
      <c r="AM406" s="5"/>
      <c r="AN406" s="5"/>
      <c r="AO406" s="5"/>
      <c r="AP406" s="5"/>
      <c r="AQ406" s="48"/>
      <c r="AR406" s="34" t="e">
        <v>#NAME?</v>
      </c>
      <c r="AS406" s="5"/>
      <c r="AT406" s="5"/>
      <c r="AU406" s="5"/>
      <c r="AV406" s="5"/>
      <c r="AW406" s="5"/>
      <c r="AX406" s="5"/>
      <c r="AY406" s="5"/>
      <c r="AZ406" s="33" t="e">
        <v>#NAME?</v>
      </c>
      <c r="BA406" s="21"/>
      <c r="BB406" s="5"/>
      <c r="BC406" s="5"/>
      <c r="BD406" s="5"/>
      <c r="BE406" s="5"/>
      <c r="BF406" s="48"/>
      <c r="BG406" s="64" t="e">
        <v>#NAME?</v>
      </c>
      <c r="BH406" s="298"/>
      <c r="BI406" s="298"/>
      <c r="BJ406" s="21"/>
      <c r="BK406" s="5"/>
      <c r="BL406" s="5"/>
      <c r="BM406" s="5"/>
      <c r="BN406" s="5"/>
      <c r="BO406" s="5"/>
      <c r="BP406" s="5"/>
      <c r="BQ406" s="5"/>
      <c r="BR406" s="298"/>
      <c r="BS406" s="5"/>
      <c r="BT406" s="5"/>
      <c r="BU406" s="5"/>
      <c r="BV406" s="5"/>
      <c r="BW406" s="5"/>
      <c r="BX406" s="5"/>
      <c r="BY406" s="5"/>
      <c r="BZ406" s="5"/>
      <c r="CA406" s="5"/>
      <c r="CB406" s="212"/>
      <c r="CC406" s="212"/>
      <c r="CD406" s="212"/>
      <c r="CE406" s="212"/>
      <c r="CF406" s="212"/>
      <c r="CG406" s="212"/>
      <c r="CH406" s="212"/>
      <c r="CI406" s="212"/>
    </row>
    <row r="407" spans="3:87" ht="12" customHeight="1">
      <c r="C407" s="13" t="s">
        <v>95</v>
      </c>
      <c r="D407" s="34">
        <v>0.81687640058625277</v>
      </c>
      <c r="E407" s="34">
        <v>1.0681938813538183</v>
      </c>
      <c r="F407" s="34">
        <v>1.4107791088596056</v>
      </c>
      <c r="G407" s="34">
        <v>2.357767874703387</v>
      </c>
      <c r="H407" s="34">
        <v>2.2807175235448174</v>
      </c>
      <c r="I407" s="34">
        <v>2.3027957652406394</v>
      </c>
      <c r="J407" s="34">
        <v>3.5262419621404639</v>
      </c>
      <c r="K407" s="34">
        <v>4.6243628995634722</v>
      </c>
      <c r="L407" s="34">
        <v>5.0768970304726935</v>
      </c>
      <c r="M407" s="34">
        <v>5.8493814996768423</v>
      </c>
      <c r="N407" s="34">
        <v>7.2057237426954579</v>
      </c>
      <c r="O407" s="34">
        <v>6.7301405989219631</v>
      </c>
      <c r="P407" s="34">
        <v>2.2606939501812695</v>
      </c>
      <c r="Q407" s="34">
        <v>1.4706300933163385</v>
      </c>
      <c r="R407" s="21">
        <v>1.4748315730475969</v>
      </c>
      <c r="S407" s="5">
        <v>2.1073362142549401</v>
      </c>
      <c r="T407" s="5">
        <v>1.9858711612481095</v>
      </c>
      <c r="U407" s="5">
        <v>2.5039103658387241</v>
      </c>
      <c r="V407" s="5">
        <v>3.360965232281421</v>
      </c>
      <c r="W407" s="5">
        <v>3.7798247239850813</v>
      </c>
      <c r="X407" s="5">
        <v>4.0610916397810781</v>
      </c>
      <c r="Y407" s="16">
        <v>4.3177251805087691</v>
      </c>
      <c r="Z407" s="34" t="e">
        <v>#NAME?</v>
      </c>
      <c r="AA407" s="21">
        <v>0.96632673625345333</v>
      </c>
      <c r="AB407" s="5">
        <v>1.7818280108562234</v>
      </c>
      <c r="AC407" s="5">
        <v>1.7493016159570107</v>
      </c>
      <c r="AD407" s="5">
        <v>2.1613771745909949</v>
      </c>
      <c r="AE407" s="5">
        <v>2.8470895469246305</v>
      </c>
      <c r="AF407" s="5">
        <v>3.4176592542811468</v>
      </c>
      <c r="AG407" s="5">
        <v>3.6525734375458807</v>
      </c>
      <c r="AH407" s="16">
        <v>3.7629114031773936</v>
      </c>
      <c r="AI407" s="34" t="e">
        <v>#NAME?</v>
      </c>
      <c r="AJ407" s="21"/>
      <c r="AK407" s="5"/>
      <c r="AL407" s="5"/>
      <c r="AM407" s="5"/>
      <c r="AN407" s="5"/>
      <c r="AO407" s="5"/>
      <c r="AP407" s="5"/>
      <c r="AQ407" s="48"/>
      <c r="AR407" s="34" t="e">
        <v>#NAME?</v>
      </c>
      <c r="AS407" s="5"/>
      <c r="AT407" s="5"/>
      <c r="AU407" s="5"/>
      <c r="AV407" s="5"/>
      <c r="AW407" s="5"/>
      <c r="AX407" s="5"/>
      <c r="AY407" s="5"/>
      <c r="AZ407" s="33" t="e">
        <v>#NAME?</v>
      </c>
      <c r="BA407" s="21"/>
      <c r="BB407" s="5"/>
      <c r="BC407" s="5"/>
      <c r="BD407" s="5"/>
      <c r="BE407" s="5"/>
      <c r="BF407" s="48"/>
      <c r="BG407" s="64" t="e">
        <v>#NAME?</v>
      </c>
      <c r="BH407" s="298"/>
      <c r="BI407" s="298"/>
      <c r="BJ407" s="21"/>
      <c r="BK407" s="5"/>
      <c r="BL407" s="5"/>
      <c r="BM407" s="5"/>
      <c r="BN407" s="5"/>
      <c r="BO407" s="5"/>
      <c r="BP407" s="5"/>
      <c r="BQ407" s="5"/>
      <c r="BR407" s="298"/>
      <c r="BS407" s="5"/>
      <c r="BT407" s="5"/>
      <c r="BU407" s="5"/>
      <c r="BV407" s="5"/>
      <c r="BW407" s="5"/>
      <c r="BX407" s="5"/>
      <c r="BY407" s="5"/>
      <c r="BZ407" s="5"/>
      <c r="CA407" s="5"/>
      <c r="CB407" s="212"/>
      <c r="CC407" s="212"/>
      <c r="CD407" s="212"/>
      <c r="CE407" s="212"/>
      <c r="CF407" s="212"/>
      <c r="CG407" s="212"/>
      <c r="CH407" s="212"/>
      <c r="CI407" s="212"/>
    </row>
    <row r="408" spans="3:87" ht="12" customHeight="1">
      <c r="C408" s="13" t="s">
        <v>96</v>
      </c>
      <c r="D408" s="34">
        <v>2.4978930686355705</v>
      </c>
      <c r="E408" s="34">
        <v>2.901144301680314</v>
      </c>
      <c r="F408" s="34">
        <v>3.043828476664312</v>
      </c>
      <c r="G408" s="34">
        <v>3.2357339268142216</v>
      </c>
      <c r="H408" s="34">
        <v>3.2529737534323644</v>
      </c>
      <c r="I408" s="34">
        <v>3.1044177801735628</v>
      </c>
      <c r="J408" s="34">
        <v>2.9335597779245326</v>
      </c>
      <c r="K408" s="34">
        <v>2.7596213284201809</v>
      </c>
      <c r="L408" s="34">
        <v>2.5539983475431294</v>
      </c>
      <c r="M408" s="34">
        <v>2.6110718381858078</v>
      </c>
      <c r="N408" s="34">
        <v>2.4366751927695107</v>
      </c>
      <c r="O408" s="34">
        <v>1.9639483869831498</v>
      </c>
      <c r="P408" s="34">
        <v>1.2293693195182698</v>
      </c>
      <c r="Q408" s="34">
        <v>1.5633194429750086</v>
      </c>
      <c r="R408" s="21">
        <v>1.5405160797473894</v>
      </c>
      <c r="S408" s="5">
        <v>1.4858432873545047</v>
      </c>
      <c r="T408" s="5">
        <v>1.7489287268065201</v>
      </c>
      <c r="U408" s="5">
        <v>2.0930330069996561</v>
      </c>
      <c r="V408" s="5">
        <v>2.4906499259554238</v>
      </c>
      <c r="W408" s="5">
        <v>2.6755612116367233</v>
      </c>
      <c r="X408" s="5">
        <v>2.7534763057851297</v>
      </c>
      <c r="Y408" s="16">
        <v>2.5748409700452335</v>
      </c>
      <c r="Z408" s="34" t="e">
        <v>#NAME?</v>
      </c>
      <c r="AA408" s="21">
        <v>1.536567792194421</v>
      </c>
      <c r="AB408" s="5">
        <v>1.4830759824681738</v>
      </c>
      <c r="AC408" s="5">
        <v>1.7220698549961888</v>
      </c>
      <c r="AD408" s="5">
        <v>2.0197563068107494</v>
      </c>
      <c r="AE408" s="5">
        <v>2.3625411660655571</v>
      </c>
      <c r="AF408" s="5">
        <v>2.5941925241781849</v>
      </c>
      <c r="AG408" s="5">
        <v>2.5620979532801957</v>
      </c>
      <c r="AH408" s="16">
        <v>2.5968438109127412</v>
      </c>
      <c r="AI408" s="34" t="e">
        <v>#NAME?</v>
      </c>
      <c r="AJ408" s="21"/>
      <c r="AK408" s="5"/>
      <c r="AL408" s="5"/>
      <c r="AM408" s="5"/>
      <c r="AN408" s="5"/>
      <c r="AO408" s="5"/>
      <c r="AP408" s="5"/>
      <c r="AQ408" s="48"/>
      <c r="AR408" s="34" t="e">
        <v>#NAME?</v>
      </c>
      <c r="AS408" s="5"/>
      <c r="AT408" s="5"/>
      <c r="AU408" s="5"/>
      <c r="AV408" s="5"/>
      <c r="AW408" s="5"/>
      <c r="AX408" s="5"/>
      <c r="AY408" s="5"/>
      <c r="AZ408" s="33" t="e">
        <v>#NAME?</v>
      </c>
      <c r="BA408" s="21"/>
      <c r="BB408" s="5"/>
      <c r="BC408" s="5"/>
      <c r="BD408" s="5"/>
      <c r="BE408" s="5"/>
      <c r="BF408" s="48"/>
      <c r="BG408" s="64" t="e">
        <v>#NAME?</v>
      </c>
      <c r="BH408" s="298"/>
      <c r="BI408" s="298"/>
      <c r="BJ408" s="21"/>
      <c r="BK408" s="5"/>
      <c r="BL408" s="5"/>
      <c r="BM408" s="5"/>
      <c r="BN408" s="5"/>
      <c r="BO408" s="5"/>
      <c r="BP408" s="5"/>
      <c r="BQ408" s="5"/>
      <c r="BR408" s="298"/>
      <c r="BS408" s="5"/>
      <c r="BT408" s="5"/>
      <c r="BU408" s="5"/>
      <c r="BV408" s="5"/>
      <c r="BW408" s="5"/>
      <c r="BX408" s="5"/>
      <c r="BY408" s="5"/>
      <c r="BZ408" s="5"/>
      <c r="CA408" s="5"/>
      <c r="CB408" s="212"/>
      <c r="CC408" s="212"/>
      <c r="CD408" s="212"/>
      <c r="CE408" s="212"/>
      <c r="CF408" s="212"/>
      <c r="CG408" s="212"/>
      <c r="CH408" s="212"/>
      <c r="CI408" s="212"/>
    </row>
    <row r="409" spans="3:87" ht="12" customHeight="1">
      <c r="C409" s="14" t="s">
        <v>97</v>
      </c>
      <c r="D409" s="35">
        <v>2.7965841060662688</v>
      </c>
      <c r="E409" s="35">
        <v>3.0344386657322531</v>
      </c>
      <c r="F409" s="35">
        <v>3.1410921906261935</v>
      </c>
      <c r="G409" s="35">
        <v>3.2217533526828879</v>
      </c>
      <c r="H409" s="35">
        <v>3.0177042134279519</v>
      </c>
      <c r="I409" s="35">
        <v>2.9040643990442927</v>
      </c>
      <c r="J409" s="35">
        <v>2.7493654361661513</v>
      </c>
      <c r="K409" s="35">
        <v>2.5728272561631682</v>
      </c>
      <c r="L409" s="35">
        <v>2.4584002140181971</v>
      </c>
      <c r="M409" s="35">
        <v>2.1533880171649589</v>
      </c>
      <c r="N409" s="35">
        <v>1.8744404762589539</v>
      </c>
      <c r="O409" s="35">
        <v>1.3993768977990761</v>
      </c>
      <c r="P409" s="35">
        <v>0.76587089746262826</v>
      </c>
      <c r="Q409" s="35">
        <v>0.92469361044880127</v>
      </c>
      <c r="R409" s="22">
        <v>0.97534419887652657</v>
      </c>
      <c r="S409" s="9">
        <v>1.0291132301649908</v>
      </c>
      <c r="T409" s="9">
        <v>1.1420537410398834</v>
      </c>
      <c r="U409" s="9">
        <v>1.4233853757690262</v>
      </c>
      <c r="V409" s="9">
        <v>1.5674360183044911</v>
      </c>
      <c r="W409" s="9">
        <v>1.5144040928912306</v>
      </c>
      <c r="X409" s="9">
        <v>1.6056865080729565</v>
      </c>
      <c r="Y409" s="17">
        <v>1.6015060204198184</v>
      </c>
      <c r="Z409" s="35" t="e">
        <v>#NAME?</v>
      </c>
      <c r="AA409" s="22">
        <v>0.94928326605316915</v>
      </c>
      <c r="AB409" s="9">
        <v>0.97883621930343612</v>
      </c>
      <c r="AC409" s="9">
        <v>1.0679449680684794</v>
      </c>
      <c r="AD409" s="9">
        <v>1.327178783189864</v>
      </c>
      <c r="AE409" s="9">
        <v>1.4418180560975991</v>
      </c>
      <c r="AF409" s="9">
        <v>1.4832499677956079</v>
      </c>
      <c r="AG409" s="9">
        <v>1.4262230135564158</v>
      </c>
      <c r="AH409" s="17">
        <v>1.4313101336577816</v>
      </c>
      <c r="AI409" s="35" t="e">
        <v>#NAME?</v>
      </c>
      <c r="AJ409" s="22"/>
      <c r="AK409" s="9"/>
      <c r="AL409" s="9"/>
      <c r="AM409" s="9"/>
      <c r="AN409" s="9"/>
      <c r="AO409" s="9"/>
      <c r="AP409" s="9"/>
      <c r="AQ409" s="49"/>
      <c r="AR409" s="35" t="e">
        <v>#NAME?</v>
      </c>
      <c r="AS409" s="9"/>
      <c r="AT409" s="9"/>
      <c r="AU409" s="9"/>
      <c r="AV409" s="9"/>
      <c r="AW409" s="9"/>
      <c r="AX409" s="9"/>
      <c r="AY409" s="9"/>
      <c r="AZ409" s="33" t="e">
        <v>#NAME?</v>
      </c>
      <c r="BA409" s="22"/>
      <c r="BB409" s="9"/>
      <c r="BC409" s="9"/>
      <c r="BD409" s="9"/>
      <c r="BE409" s="9"/>
      <c r="BF409" s="49"/>
      <c r="BG409" s="64" t="e">
        <v>#NAME?</v>
      </c>
      <c r="BH409" s="298"/>
      <c r="BI409" s="298"/>
      <c r="BJ409" s="21"/>
      <c r="BK409" s="5"/>
      <c r="BL409" s="5"/>
      <c r="BM409" s="5"/>
      <c r="BN409" s="5"/>
      <c r="BO409" s="5"/>
      <c r="BP409" s="5"/>
      <c r="BQ409" s="5"/>
      <c r="BR409" s="298"/>
      <c r="BS409" s="5"/>
      <c r="BT409" s="5"/>
      <c r="BU409" s="5"/>
      <c r="BV409" s="5"/>
      <c r="BW409" s="5"/>
      <c r="BX409" s="5"/>
      <c r="BY409" s="5"/>
      <c r="BZ409" s="5"/>
      <c r="CA409" s="5"/>
      <c r="CB409" s="212"/>
      <c r="CC409" s="212"/>
      <c r="CD409" s="212"/>
      <c r="CE409" s="212"/>
      <c r="CF409" s="212"/>
      <c r="CG409" s="212"/>
      <c r="CH409" s="212"/>
      <c r="CI409" s="212"/>
    </row>
    <row r="410" spans="3:87" ht="12" customHeight="1" thickBot="1">
      <c r="C410" s="202" t="s">
        <v>98</v>
      </c>
      <c r="D410" s="37"/>
      <c r="E410" s="37"/>
      <c r="F410" s="37"/>
      <c r="G410" s="37"/>
      <c r="H410" s="37"/>
      <c r="I410" s="37">
        <v>2.2016875068963326</v>
      </c>
      <c r="J410" s="37">
        <v>2.1340490538212187</v>
      </c>
      <c r="K410" s="37">
        <v>2.1371725869652192</v>
      </c>
      <c r="L410" s="37">
        <v>2.006234150041597</v>
      </c>
      <c r="M410" s="37">
        <v>2.0267687863811501</v>
      </c>
      <c r="N410" s="37">
        <v>2.014463828959312</v>
      </c>
      <c r="O410" s="37">
        <v>1.6327052353309668</v>
      </c>
      <c r="P410" s="37">
        <v>0.72466475408079489</v>
      </c>
      <c r="Q410" s="37">
        <v>0.88078913004814297</v>
      </c>
      <c r="R410" s="203">
        <v>0.84188043231849807</v>
      </c>
      <c r="S410" s="204">
        <v>0.52595229160612433</v>
      </c>
      <c r="T410" s="204">
        <v>0.79711988532888967</v>
      </c>
      <c r="U410" s="204">
        <v>1.0522659806321055</v>
      </c>
      <c r="V410" s="204">
        <v>1.5357909113817181</v>
      </c>
      <c r="W410" s="204">
        <v>1.3281561197531211</v>
      </c>
      <c r="X410" s="204">
        <v>1.6763283338305124</v>
      </c>
      <c r="Y410" s="205">
        <v>1.6629340307999341</v>
      </c>
      <c r="Z410" s="36" t="e">
        <v>#NAME?</v>
      </c>
      <c r="AA410" s="203">
        <v>0.74588611348076483</v>
      </c>
      <c r="AB410" s="204">
        <v>0.45393427495616923</v>
      </c>
      <c r="AC410" s="204">
        <v>0.69182317892144685</v>
      </c>
      <c r="AD410" s="204">
        <v>0.90424768734476135</v>
      </c>
      <c r="AE410" s="204">
        <v>1.360141708532514</v>
      </c>
      <c r="AF410" s="204">
        <v>1.2587441551956235</v>
      </c>
      <c r="AG410" s="204">
        <v>1.3725888527373886</v>
      </c>
      <c r="AH410" s="205">
        <v>1.4355534415469995</v>
      </c>
      <c r="AI410" s="36" t="e">
        <v>#NAME?</v>
      </c>
      <c r="AJ410" s="203"/>
      <c r="AK410" s="204"/>
      <c r="AL410" s="204"/>
      <c r="AM410" s="204"/>
      <c r="AN410" s="204"/>
      <c r="AO410" s="204"/>
      <c r="AP410" s="204"/>
      <c r="AQ410" s="206"/>
      <c r="AR410" s="36" t="e">
        <v>#NAME?</v>
      </c>
      <c r="AS410" s="203"/>
      <c r="AT410" s="204"/>
      <c r="AU410" s="204"/>
      <c r="AV410" s="204"/>
      <c r="AW410" s="204"/>
      <c r="AX410" s="204"/>
      <c r="AY410" s="204"/>
      <c r="AZ410" s="207" t="s">
        <v>86</v>
      </c>
      <c r="BA410" s="23" t="s">
        <v>86</v>
      </c>
      <c r="BB410" s="10" t="s">
        <v>86</v>
      </c>
      <c r="BC410" s="10" t="s">
        <v>86</v>
      </c>
      <c r="BD410" s="10" t="s">
        <v>86</v>
      </c>
      <c r="BE410" s="10" t="s">
        <v>86</v>
      </c>
      <c r="BF410" s="10" t="s">
        <v>86</v>
      </c>
      <c r="BG410" s="64" t="e">
        <v>#NAME?</v>
      </c>
      <c r="BH410" s="298"/>
      <c r="BI410" s="298"/>
      <c r="BJ410" s="21"/>
      <c r="BK410" s="5"/>
      <c r="BL410" s="5"/>
      <c r="BM410" s="5"/>
      <c r="BN410" s="5"/>
      <c r="BO410" s="5"/>
      <c r="BP410" s="5"/>
      <c r="BQ410" s="5"/>
      <c r="BR410" s="298"/>
      <c r="BS410" s="5"/>
      <c r="BT410" s="5"/>
      <c r="BU410" s="5"/>
      <c r="BV410" s="5"/>
      <c r="BW410" s="5"/>
      <c r="BX410" s="5"/>
      <c r="BY410" s="5"/>
      <c r="BZ410" s="5"/>
      <c r="CA410" s="5"/>
      <c r="CB410" s="212"/>
      <c r="CC410" s="212"/>
      <c r="CD410" s="212"/>
      <c r="CE410" s="212"/>
      <c r="CF410" s="212"/>
      <c r="CG410" s="212"/>
      <c r="CH410" s="212"/>
      <c r="CI410" s="212"/>
    </row>
    <row r="411" spans="3:87" ht="26.25" customHeight="1" thickTop="1">
      <c r="C411" s="672" t="str">
        <f>C376</f>
        <v>Sources: European Commission's Winter 2017 and Autumn 2016 economic forecast, ECB March 2017 MPE, ECB December 2016 BMPE, Spring 2016 update of stability and convergence programmes, OECD Economic Outlook November 2016, IMF World Economic Outlook October 2016, October 2016 EDP Notifications and ECB calculations.</v>
      </c>
      <c r="D411" s="672"/>
      <c r="E411" s="672"/>
      <c r="F411" s="672"/>
      <c r="G411" s="672"/>
      <c r="H411" s="672"/>
      <c r="I411" s="672"/>
      <c r="J411" s="672"/>
      <c r="K411" s="672"/>
      <c r="L411" s="672"/>
      <c r="M411" s="672"/>
      <c r="N411" s="672"/>
      <c r="O411" s="672"/>
      <c r="P411" s="672"/>
      <c r="Q411" s="672"/>
      <c r="R411" s="672"/>
      <c r="S411" s="672"/>
      <c r="T411" s="672"/>
      <c r="U411" s="672"/>
      <c r="V411" s="672"/>
      <c r="W411" s="672"/>
      <c r="X411" s="672"/>
      <c r="Y411" s="672"/>
      <c r="Z411" s="672"/>
      <c r="AA411" s="672"/>
      <c r="AB411" s="672"/>
      <c r="AC411" s="672"/>
      <c r="AD411" s="672"/>
      <c r="AE411" s="672"/>
      <c r="AF411" s="672"/>
      <c r="AG411" s="672"/>
      <c r="AH411" s="672"/>
      <c r="AI411" s="672"/>
      <c r="AJ411" s="672"/>
      <c r="AK411" s="672"/>
      <c r="AL411" s="672"/>
      <c r="AM411" s="672"/>
      <c r="AN411" s="672"/>
      <c r="AO411" s="672"/>
      <c r="AP411" s="672"/>
      <c r="AQ411" s="672"/>
      <c r="AR411" s="672"/>
      <c r="AS411" s="672"/>
      <c r="AT411" s="672"/>
      <c r="AU411" s="672"/>
      <c r="AV411" s="672"/>
      <c r="AW411" s="672"/>
      <c r="AX411" s="672"/>
      <c r="AY411" s="672"/>
      <c r="AZ411" s="672"/>
      <c r="BA411" s="672"/>
      <c r="BB411" s="672"/>
      <c r="BC411" s="672"/>
      <c r="BD411" s="672"/>
      <c r="BE411" s="672"/>
      <c r="BF411" s="672"/>
      <c r="BG411" s="672"/>
      <c r="BH411" s="673"/>
      <c r="BI411" s="673"/>
      <c r="BJ411" s="673"/>
      <c r="BK411" s="673"/>
      <c r="BL411" s="673"/>
      <c r="BM411" s="673"/>
      <c r="BN411" s="673"/>
      <c r="BO411" s="673"/>
      <c r="BP411" s="673"/>
      <c r="BQ411" s="673"/>
      <c r="BR411" s="673"/>
      <c r="BS411" s="673"/>
      <c r="BT411" s="673"/>
      <c r="BU411" s="673"/>
      <c r="BV411" s="673"/>
      <c r="BW411" s="673"/>
      <c r="CB411" s="212"/>
      <c r="CC411" s="212"/>
      <c r="CD411" s="212"/>
      <c r="CE411" s="212"/>
      <c r="CF411" s="212"/>
      <c r="CG411" s="212"/>
      <c r="CH411" s="212"/>
      <c r="CI411" s="212"/>
    </row>
    <row r="412" spans="3:87" s="212" customFormat="1" ht="12" customHeight="1">
      <c r="BR412" s="215"/>
    </row>
    <row r="413" spans="3:87" ht="17.25" customHeight="1" thickBot="1">
      <c r="C413" s="4" t="s">
        <v>349</v>
      </c>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41"/>
      <c r="BS413" s="2"/>
      <c r="BT413" s="2"/>
      <c r="BU413" s="2"/>
      <c r="BV413" s="2"/>
      <c r="BW413" s="2"/>
      <c r="BX413" s="2"/>
      <c r="BY413" s="2"/>
      <c r="BZ413" s="2"/>
      <c r="CA413" s="2"/>
      <c r="CB413" s="212"/>
      <c r="CC413" s="212"/>
      <c r="CD413" s="212"/>
      <c r="CE413" s="212"/>
      <c r="CF413" s="212"/>
      <c r="CG413" s="212"/>
      <c r="CH413" s="212"/>
      <c r="CI413" s="212"/>
    </row>
    <row r="414" spans="3:87" ht="42" customHeight="1" thickTop="1">
      <c r="C414" s="56"/>
      <c r="D414" s="666" t="str">
        <f>D379</f>
        <v>European Commission's 
Spring 2018 economic forecast</v>
      </c>
      <c r="E414" s="667"/>
      <c r="F414" s="667"/>
      <c r="G414" s="667"/>
      <c r="H414" s="667"/>
      <c r="I414" s="667"/>
      <c r="J414" s="667"/>
      <c r="K414" s="667"/>
      <c r="L414" s="667"/>
      <c r="M414" s="667"/>
      <c r="N414" s="667"/>
      <c r="O414" s="667"/>
      <c r="P414" s="667"/>
      <c r="Q414" s="667"/>
      <c r="R414" s="667"/>
      <c r="S414" s="667"/>
      <c r="T414" s="667"/>
      <c r="U414" s="667"/>
      <c r="V414" s="667"/>
      <c r="W414" s="667"/>
      <c r="X414" s="667"/>
      <c r="Y414" s="668"/>
      <c r="Z414" s="30"/>
      <c r="AA414" s="674" t="str">
        <f>AA379</f>
        <v>European Commission's 
Autumn 2016 economic forecast</v>
      </c>
      <c r="AB414" s="675"/>
      <c r="AC414" s="675"/>
      <c r="AD414" s="675"/>
      <c r="AE414" s="675"/>
      <c r="AF414" s="675"/>
      <c r="AG414" s="675"/>
      <c r="AH414" s="676"/>
      <c r="AI414" s="30"/>
      <c r="AJ414" s="666" t="str">
        <f>AJ379</f>
        <v>ESCB June 2017 BMPE</v>
      </c>
      <c r="AK414" s="667"/>
      <c r="AL414" s="667"/>
      <c r="AM414" s="667"/>
      <c r="AN414" s="667"/>
      <c r="AO414" s="667"/>
      <c r="AP414" s="667"/>
      <c r="AQ414" s="668"/>
      <c r="AR414" s="30"/>
      <c r="AS414" s="674" t="str">
        <f>AS379</f>
        <v>ESCB December 2017 BMPE</v>
      </c>
      <c r="AT414" s="675"/>
      <c r="AU414" s="675"/>
      <c r="AV414" s="675"/>
      <c r="AW414" s="675"/>
      <c r="AX414" s="675"/>
      <c r="AY414" s="677"/>
      <c r="AZ414" s="31"/>
      <c r="BA414" s="669" t="str">
        <f>BA379</f>
        <v>2017 Stability program
 (Spring 2017)</v>
      </c>
      <c r="BB414" s="670"/>
      <c r="BC414" s="670"/>
      <c r="BD414" s="670"/>
      <c r="BE414" s="670"/>
      <c r="BF414" s="671"/>
      <c r="BG414" s="7"/>
      <c r="BH414" s="299"/>
      <c r="BI414" s="299"/>
      <c r="BJ414" s="692"/>
      <c r="BK414" s="683"/>
      <c r="BL414" s="683"/>
      <c r="BM414" s="683"/>
      <c r="BN414" s="683"/>
      <c r="BO414" s="683"/>
      <c r="BP414" s="683"/>
      <c r="BQ414" s="683"/>
      <c r="BR414" s="299"/>
      <c r="BS414" s="683"/>
      <c r="BT414" s="683"/>
      <c r="BU414" s="683"/>
      <c r="BV414" s="683"/>
      <c r="BW414" s="683"/>
      <c r="BX414" s="683"/>
      <c r="BY414" s="683"/>
      <c r="BZ414" s="683"/>
      <c r="CA414" s="683"/>
      <c r="CB414" s="212"/>
      <c r="CC414" s="212"/>
      <c r="CD414" s="212"/>
      <c r="CE414" s="212"/>
      <c r="CF414" s="212"/>
      <c r="CG414" s="212"/>
      <c r="CH414" s="212"/>
      <c r="CI414" s="212"/>
    </row>
    <row r="415" spans="3:87" ht="12" customHeight="1">
      <c r="C415" s="57"/>
      <c r="D415" s="254">
        <v>1997</v>
      </c>
      <c r="E415" s="254">
        <v>1998</v>
      </c>
      <c r="F415" s="254">
        <v>1999</v>
      </c>
      <c r="G415" s="254">
        <v>2000</v>
      </c>
      <c r="H415" s="254">
        <v>2001</v>
      </c>
      <c r="I415" s="254">
        <v>2002</v>
      </c>
      <c r="J415" s="254">
        <v>2003</v>
      </c>
      <c r="K415" s="254">
        <v>2004</v>
      </c>
      <c r="L415" s="254">
        <v>2005</v>
      </c>
      <c r="M415" s="254">
        <v>2006</v>
      </c>
      <c r="N415" s="254">
        <v>2007</v>
      </c>
      <c r="O415" s="254">
        <v>2008</v>
      </c>
      <c r="P415" s="254">
        <v>2009</v>
      </c>
      <c r="Q415" s="254">
        <v>2010</v>
      </c>
      <c r="R415" s="6">
        <f>R$8</f>
        <v>2011</v>
      </c>
      <c r="S415" s="6">
        <f t="shared" ref="S415:AY415" si="29">S$8</f>
        <v>2012</v>
      </c>
      <c r="T415" s="6">
        <f t="shared" si="29"/>
        <v>2013</v>
      </c>
      <c r="U415" s="6">
        <f t="shared" si="29"/>
        <v>2014</v>
      </c>
      <c r="V415" s="6">
        <f t="shared" si="29"/>
        <v>2015</v>
      </c>
      <c r="W415" s="6">
        <f t="shared" si="29"/>
        <v>2016</v>
      </c>
      <c r="X415" s="6">
        <f t="shared" si="29"/>
        <v>2017</v>
      </c>
      <c r="Y415" s="6">
        <f t="shared" si="29"/>
        <v>2018</v>
      </c>
      <c r="Z415" s="6"/>
      <c r="AA415" s="6">
        <f t="shared" si="29"/>
        <v>2011</v>
      </c>
      <c r="AB415" s="6">
        <f t="shared" si="29"/>
        <v>2012</v>
      </c>
      <c r="AC415" s="6">
        <f t="shared" si="29"/>
        <v>2013</v>
      </c>
      <c r="AD415" s="6">
        <f t="shared" si="29"/>
        <v>2014</v>
      </c>
      <c r="AE415" s="6">
        <f t="shared" si="29"/>
        <v>2015</v>
      </c>
      <c r="AF415" s="6">
        <f t="shared" si="29"/>
        <v>2016</v>
      </c>
      <c r="AG415" s="6"/>
      <c r="AH415" s="6">
        <f t="shared" si="29"/>
        <v>2018</v>
      </c>
      <c r="AI415" s="6"/>
      <c r="AJ415" s="6">
        <f t="shared" si="29"/>
        <v>2012</v>
      </c>
      <c r="AK415" s="6">
        <f t="shared" si="29"/>
        <v>2013</v>
      </c>
      <c r="AL415" s="6">
        <f t="shared" si="29"/>
        <v>2014</v>
      </c>
      <c r="AM415" s="6">
        <f t="shared" si="29"/>
        <v>2015</v>
      </c>
      <c r="AN415" s="6">
        <f t="shared" si="29"/>
        <v>2016</v>
      </c>
      <c r="AO415" s="6">
        <f t="shared" si="29"/>
        <v>2017</v>
      </c>
      <c r="AP415" s="6">
        <f t="shared" si="29"/>
        <v>2018</v>
      </c>
      <c r="AQ415" s="6">
        <f t="shared" si="29"/>
        <v>2019</v>
      </c>
      <c r="AR415" s="6"/>
      <c r="AS415" s="6">
        <f t="shared" si="29"/>
        <v>2012</v>
      </c>
      <c r="AT415" s="6">
        <f t="shared" si="29"/>
        <v>2013</v>
      </c>
      <c r="AU415" s="6">
        <f t="shared" si="29"/>
        <v>2014</v>
      </c>
      <c r="AV415" s="6">
        <f t="shared" si="29"/>
        <v>2015</v>
      </c>
      <c r="AW415" s="6">
        <f t="shared" si="29"/>
        <v>2016</v>
      </c>
      <c r="AX415" s="6">
        <f t="shared" si="29"/>
        <v>2017</v>
      </c>
      <c r="AY415" s="6">
        <f t="shared" si="29"/>
        <v>2018</v>
      </c>
      <c r="AZ415" s="43"/>
      <c r="BA415" s="19">
        <f>BA380</f>
        <v>2016</v>
      </c>
      <c r="BB415" s="6">
        <f>BB380</f>
        <v>2017</v>
      </c>
      <c r="BC415" s="6">
        <f>BC380</f>
        <v>2018</v>
      </c>
      <c r="BD415" s="6">
        <f>BD380</f>
        <v>2019</v>
      </c>
      <c r="BE415" s="6">
        <f>BE380</f>
        <v>2020</v>
      </c>
      <c r="BF415" s="32">
        <f>BF380</f>
        <v>2021</v>
      </c>
      <c r="BG415" s="6"/>
      <c r="BH415" s="300"/>
      <c r="BI415" s="300"/>
      <c r="BJ415" s="302"/>
      <c r="BK415" s="300"/>
      <c r="BL415" s="300"/>
      <c r="BM415" s="300"/>
      <c r="BN415" s="300"/>
      <c r="BO415" s="300"/>
      <c r="BP415" s="300"/>
      <c r="BQ415" s="300"/>
      <c r="BR415" s="301"/>
      <c r="BS415" s="300"/>
      <c r="BT415" s="300"/>
      <c r="BU415" s="300"/>
      <c r="BV415" s="300"/>
      <c r="BW415" s="300"/>
      <c r="BX415" s="300"/>
      <c r="BY415" s="300"/>
      <c r="BZ415" s="300"/>
      <c r="CA415" s="300"/>
      <c r="CB415" s="212"/>
      <c r="CC415" s="212"/>
      <c r="CD415" s="212"/>
      <c r="CE415" s="212"/>
      <c r="CF415" s="212"/>
      <c r="CG415" s="212"/>
      <c r="CH415" s="212"/>
      <c r="CI415" s="212"/>
    </row>
    <row r="416" spans="3:87" ht="12" customHeight="1">
      <c r="C416" s="12" t="s">
        <v>8</v>
      </c>
      <c r="D416" s="33">
        <v>0.1292606</v>
      </c>
      <c r="E416" s="33">
        <v>-0.30928050000000001</v>
      </c>
      <c r="F416" s="33">
        <v>0.73490679999999997</v>
      </c>
      <c r="G416" s="33">
        <v>1.8588530000000001</v>
      </c>
      <c r="H416" s="33">
        <v>0.32645439999999998</v>
      </c>
      <c r="I416" s="33">
        <v>2.69731E-2</v>
      </c>
      <c r="J416" s="33">
        <v>-1.0683733</v>
      </c>
      <c r="K416" s="33">
        <v>0.54554659999999999</v>
      </c>
      <c r="L416" s="33">
        <v>0.66774199999999995</v>
      </c>
      <c r="M416" s="33">
        <v>1.2879265</v>
      </c>
      <c r="N416" s="33">
        <v>2.792964</v>
      </c>
      <c r="O416" s="33">
        <v>1.8221627</v>
      </c>
      <c r="P416" s="33">
        <v>-1.662768</v>
      </c>
      <c r="Q416" s="33">
        <v>-0.2561929</v>
      </c>
      <c r="R416" s="20">
        <v>0.16247339999999999</v>
      </c>
      <c r="S416" s="8">
        <v>-0.58224370000000003</v>
      </c>
      <c r="T416" s="8">
        <v>-1.1903721</v>
      </c>
      <c r="U416" s="8">
        <v>-0.8256076</v>
      </c>
      <c r="V416" s="8">
        <v>-0.61635790000000001</v>
      </c>
      <c r="W416" s="8">
        <v>-0.50301850000000004</v>
      </c>
      <c r="X416" s="8">
        <v>-0.2370312</v>
      </c>
      <c r="Y416" s="15">
        <v>0.1268531</v>
      </c>
      <c r="Z416" s="33" t="e">
        <v>#NAME?</v>
      </c>
      <c r="AA416" s="20">
        <v>0.17563519999999999</v>
      </c>
      <c r="AB416" s="8">
        <v>-0.6883842</v>
      </c>
      <c r="AC416" s="8">
        <v>-1.5255095000000001</v>
      </c>
      <c r="AD416" s="8">
        <v>-0.79137250000000003</v>
      </c>
      <c r="AE416" s="8">
        <v>-0.33422950000000001</v>
      </c>
      <c r="AF416" s="8">
        <v>-0.40798699999999999</v>
      </c>
      <c r="AG416" s="8">
        <v>-0.54193780000000003</v>
      </c>
      <c r="AH416" s="15">
        <v>-0.3577111</v>
      </c>
      <c r="AI416" s="33" t="e">
        <v>#NAME?</v>
      </c>
      <c r="AJ416" s="20"/>
      <c r="AK416" s="8"/>
      <c r="AL416" s="8"/>
      <c r="AM416" s="8"/>
      <c r="AN416" s="8"/>
      <c r="AO416" s="8"/>
      <c r="AP416" s="8"/>
      <c r="AQ416" s="47"/>
      <c r="AR416" s="33" t="e">
        <v>#NAME?</v>
      </c>
      <c r="AS416" s="20"/>
      <c r="AT416" s="8"/>
      <c r="AU416" s="8"/>
      <c r="AV416" s="8"/>
      <c r="AW416" s="8"/>
      <c r="AX416" s="8"/>
      <c r="AY416" s="8"/>
      <c r="AZ416" s="33" t="e">
        <v>#NAME?</v>
      </c>
      <c r="BA416" s="20"/>
      <c r="BB416" s="8"/>
      <c r="BC416" s="8"/>
      <c r="BD416" s="8"/>
      <c r="BE416" s="8"/>
      <c r="BF416" s="47"/>
      <c r="BG416" s="64" t="e">
        <v>#NAME?</v>
      </c>
      <c r="BH416" s="298"/>
      <c r="BI416" s="298"/>
      <c r="BJ416" s="21"/>
      <c r="BK416" s="5"/>
      <c r="BL416" s="5"/>
      <c r="BM416" s="5"/>
      <c r="BN416" s="5"/>
      <c r="BO416" s="5"/>
      <c r="BP416" s="5"/>
      <c r="BQ416" s="5"/>
      <c r="BR416" s="298"/>
      <c r="BS416" s="5"/>
      <c r="BT416" s="5"/>
      <c r="BU416" s="5"/>
      <c r="BV416" s="5"/>
      <c r="BW416" s="5"/>
      <c r="BX416" s="5"/>
      <c r="BY416" s="5"/>
      <c r="BZ416" s="5"/>
      <c r="CA416" s="5"/>
      <c r="CB416" s="212"/>
      <c r="CC416" s="212"/>
      <c r="CD416" s="212"/>
      <c r="CE416" s="212"/>
      <c r="CF416" s="212"/>
      <c r="CG416" s="212"/>
      <c r="CH416" s="212"/>
      <c r="CI416" s="212"/>
    </row>
    <row r="417" spans="3:87" ht="12" customHeight="1">
      <c r="C417" s="13" t="s">
        <v>70</v>
      </c>
      <c r="D417" s="34">
        <v>-0.55601069999999997</v>
      </c>
      <c r="E417" s="34">
        <v>-0.124753</v>
      </c>
      <c r="F417" s="34">
        <v>0.1862009</v>
      </c>
      <c r="G417" s="34">
        <v>1.4626174999999999</v>
      </c>
      <c r="H417" s="34">
        <v>1.6170247</v>
      </c>
      <c r="I417" s="34">
        <v>0.30554419999999999</v>
      </c>
      <c r="J417" s="34">
        <v>-1.5998593999999999</v>
      </c>
      <c r="K417" s="34">
        <v>-1.7165097</v>
      </c>
      <c r="L417" s="34">
        <v>-2.0889864999999999</v>
      </c>
      <c r="M417" s="34">
        <v>5.1471500000000003E-2</v>
      </c>
      <c r="N417" s="34">
        <v>1.8440141000000001</v>
      </c>
      <c r="O417" s="34">
        <v>1.614063</v>
      </c>
      <c r="P417" s="34">
        <v>-4.7357285999999998</v>
      </c>
      <c r="Q417" s="34">
        <v>-1.9833095999999999</v>
      </c>
      <c r="R417" s="21">
        <v>0.65079560000000003</v>
      </c>
      <c r="S417" s="5">
        <v>0.2776074</v>
      </c>
      <c r="T417" s="5">
        <v>-0.77550260000000004</v>
      </c>
      <c r="U417" s="5">
        <v>-0.47911819999999999</v>
      </c>
      <c r="V417" s="5">
        <v>-0.53753930000000005</v>
      </c>
      <c r="W417" s="5">
        <v>-0.21174989999999999</v>
      </c>
      <c r="X417" s="5">
        <v>2.32611E-2</v>
      </c>
      <c r="Y417" s="16">
        <v>0.44055689999999997</v>
      </c>
      <c r="Z417" s="34" t="e">
        <v>#NAME?</v>
      </c>
      <c r="AA417" s="21">
        <v>0.83477190000000001</v>
      </c>
      <c r="AB417" s="5">
        <v>0.50999119999999998</v>
      </c>
      <c r="AC417" s="5">
        <v>-0.44240550000000001</v>
      </c>
      <c r="AD417" s="5">
        <v>-0.32145269999999998</v>
      </c>
      <c r="AE417" s="5">
        <v>-0.2453399</v>
      </c>
      <c r="AF417" s="5">
        <v>-4.9566499999999999E-2</v>
      </c>
      <c r="AG417" s="5">
        <v>-0.31039539999999999</v>
      </c>
      <c r="AH417" s="16">
        <v>-0.25323390000000001</v>
      </c>
      <c r="AI417" s="34" t="e">
        <v>#NAME?</v>
      </c>
      <c r="AJ417" s="21"/>
      <c r="AK417" s="5"/>
      <c r="AL417" s="5"/>
      <c r="AM417" s="5"/>
      <c r="AN417" s="5"/>
      <c r="AO417" s="5"/>
      <c r="AP417" s="5"/>
      <c r="AQ417" s="48"/>
      <c r="AR417" s="34" t="e">
        <v>#NAME?</v>
      </c>
      <c r="AS417" s="5"/>
      <c r="AT417" s="5"/>
      <c r="AU417" s="5"/>
      <c r="AV417" s="5"/>
      <c r="AW417" s="5"/>
      <c r="AX417" s="5"/>
      <c r="AY417" s="5"/>
      <c r="AZ417" s="33" t="e">
        <v>#NAME?</v>
      </c>
      <c r="BA417" s="21"/>
      <c r="BB417" s="5"/>
      <c r="BC417" s="5"/>
      <c r="BD417" s="5"/>
      <c r="BE417" s="5"/>
      <c r="BF417" s="48"/>
      <c r="BG417" s="64" t="e">
        <v>#NAME?</v>
      </c>
      <c r="BH417" s="298"/>
      <c r="BI417" s="298"/>
      <c r="BJ417" s="21"/>
      <c r="BK417" s="5"/>
      <c r="BL417" s="5"/>
      <c r="BM417" s="5"/>
      <c r="BN417" s="5"/>
      <c r="BO417" s="5"/>
      <c r="BP417" s="5"/>
      <c r="BQ417" s="5"/>
      <c r="BR417" s="298"/>
      <c r="BS417" s="5"/>
      <c r="BT417" s="5"/>
      <c r="BU417" s="5"/>
      <c r="BV417" s="5"/>
      <c r="BW417" s="5"/>
      <c r="BX417" s="5"/>
      <c r="BY417" s="5"/>
      <c r="BZ417" s="5"/>
      <c r="CA417" s="5"/>
      <c r="CB417" s="212"/>
      <c r="CC417" s="212"/>
      <c r="CD417" s="212"/>
      <c r="CE417" s="212"/>
      <c r="CF417" s="212"/>
      <c r="CG417" s="212"/>
      <c r="CH417" s="212"/>
      <c r="CI417" s="212"/>
    </row>
    <row r="418" spans="3:87" ht="12" customHeight="1">
      <c r="C418" s="13" t="s">
        <v>90</v>
      </c>
      <c r="D418" s="34">
        <v>-2.0974366999999998</v>
      </c>
      <c r="E418" s="34">
        <v>-1.8998660000000001</v>
      </c>
      <c r="F418" s="34">
        <v>-6.4317821999999998</v>
      </c>
      <c r="G418" s="34">
        <v>-0.92972920000000003</v>
      </c>
      <c r="H418" s="34">
        <v>0.91784849999999996</v>
      </c>
      <c r="I418" s="34">
        <v>1.7176053</v>
      </c>
      <c r="J418" s="34">
        <v>3.0325745999999998</v>
      </c>
      <c r="K418" s="34">
        <v>3.2590401999999998</v>
      </c>
      <c r="L418" s="34">
        <v>6.2656624000000001</v>
      </c>
      <c r="M418" s="34">
        <v>10.714457400000001</v>
      </c>
      <c r="N418" s="34">
        <v>14.0142314</v>
      </c>
      <c r="O418" s="34">
        <v>5.3847946000000002</v>
      </c>
      <c r="P418" s="34">
        <v>-9.2937676000000007</v>
      </c>
      <c r="Q418" s="34">
        <v>-6.8086092999999996</v>
      </c>
      <c r="R418" s="21">
        <v>-0.98546869999999998</v>
      </c>
      <c r="S418" s="5">
        <v>1.5875306</v>
      </c>
      <c r="T418" s="5">
        <v>1.3510134</v>
      </c>
      <c r="U418" s="5">
        <v>1.8715591</v>
      </c>
      <c r="V418" s="5">
        <v>0.84287789999999996</v>
      </c>
      <c r="W418" s="5">
        <v>0.41748679999999999</v>
      </c>
      <c r="X418" s="5">
        <v>2.0759910000000001</v>
      </c>
      <c r="Y418" s="16">
        <v>2.8833763000000001</v>
      </c>
      <c r="Z418" s="34" t="e">
        <v>#NAME?</v>
      </c>
      <c r="AA418" s="21">
        <v>-0.70973529999999996</v>
      </c>
      <c r="AB418" s="5">
        <v>1.9261429999999999</v>
      </c>
      <c r="AC418" s="5">
        <v>1.4105502000000001</v>
      </c>
      <c r="AD418" s="5">
        <v>2.1133693999999998</v>
      </c>
      <c r="AE418" s="5">
        <v>1.1826970999999999</v>
      </c>
      <c r="AF418" s="5">
        <v>-6.4191899999999996E-2</v>
      </c>
      <c r="AG418" s="5">
        <v>-0.35510180000000002</v>
      </c>
      <c r="AH418" s="16">
        <v>-0.29537720000000001</v>
      </c>
      <c r="AI418" s="34" t="e">
        <v>#NAME?</v>
      </c>
      <c r="AJ418" s="21"/>
      <c r="AK418" s="5"/>
      <c r="AL418" s="5"/>
      <c r="AM418" s="5"/>
      <c r="AN418" s="5"/>
      <c r="AO418" s="5"/>
      <c r="AP418" s="5"/>
      <c r="AQ418" s="48"/>
      <c r="AR418" s="34" t="e">
        <v>#NAME?</v>
      </c>
      <c r="AS418" s="5"/>
      <c r="AT418" s="5"/>
      <c r="AU418" s="5"/>
      <c r="AV418" s="5"/>
      <c r="AW418" s="5"/>
      <c r="AX418" s="5"/>
      <c r="AY418" s="5"/>
      <c r="AZ418" s="33" t="e">
        <v>#NAME?</v>
      </c>
      <c r="BA418" s="21"/>
      <c r="BB418" s="5"/>
      <c r="BC418" s="5"/>
      <c r="BD418" s="5"/>
      <c r="BE418" s="5"/>
      <c r="BF418" s="48"/>
      <c r="BG418" s="64" t="e">
        <v>#NAME?</v>
      </c>
      <c r="BH418" s="298"/>
      <c r="BI418" s="298"/>
      <c r="BJ418" s="21"/>
      <c r="BK418" s="5"/>
      <c r="BL418" s="5"/>
      <c r="BM418" s="5"/>
      <c r="BN418" s="5"/>
      <c r="BO418" s="5"/>
      <c r="BP418" s="5"/>
      <c r="BQ418" s="5"/>
      <c r="BR418" s="298"/>
      <c r="BS418" s="5"/>
      <c r="BT418" s="5"/>
      <c r="BU418" s="5"/>
      <c r="BV418" s="5"/>
      <c r="BW418" s="5"/>
      <c r="BX418" s="5"/>
      <c r="BY418" s="5"/>
      <c r="BZ418" s="5"/>
      <c r="CA418" s="5"/>
      <c r="CB418" s="212"/>
      <c r="CC418" s="212"/>
      <c r="CD418" s="212"/>
      <c r="CE418" s="212"/>
      <c r="CF418" s="212"/>
      <c r="CG418" s="212"/>
      <c r="CH418" s="212"/>
      <c r="CI418" s="212"/>
    </row>
    <row r="419" spans="3:87" ht="12" customHeight="1">
      <c r="C419" s="13" t="s">
        <v>71</v>
      </c>
      <c r="D419" s="34">
        <v>1.2613931</v>
      </c>
      <c r="E419" s="34">
        <v>1.0171577999999999</v>
      </c>
      <c r="F419" s="34">
        <v>2.8044020000000001</v>
      </c>
      <c r="G419" s="34">
        <v>4.1538959000000002</v>
      </c>
      <c r="H419" s="34">
        <v>2.5547273000000001</v>
      </c>
      <c r="I419" s="34">
        <v>2.2631146000000002</v>
      </c>
      <c r="J419" s="34">
        <v>-0.12828809999999999</v>
      </c>
      <c r="K419" s="34">
        <v>1.2703625000000001</v>
      </c>
      <c r="L419" s="34">
        <v>2.2541883</v>
      </c>
      <c r="M419" s="34">
        <v>3.2388023000000001</v>
      </c>
      <c r="N419" s="34">
        <v>4.8462373999999997</v>
      </c>
      <c r="O419" s="34">
        <v>-0.78767739999999997</v>
      </c>
      <c r="P419" s="34">
        <v>-5.246613</v>
      </c>
      <c r="Q419" s="34">
        <v>-3.6037208999999999</v>
      </c>
      <c r="R419" s="21">
        <v>-1.3653647</v>
      </c>
      <c r="S419" s="5">
        <v>-2.9586808000000002</v>
      </c>
      <c r="T419" s="5">
        <v>-3.9079195000000002</v>
      </c>
      <c r="U419" s="5">
        <v>0.14421819999999999</v>
      </c>
      <c r="V419" s="5">
        <v>0.81494920000000004</v>
      </c>
      <c r="W419" s="5">
        <v>0.2825936</v>
      </c>
      <c r="X419" s="5">
        <v>-0.4997875</v>
      </c>
      <c r="Y419" s="16">
        <v>0.73390849999999996</v>
      </c>
      <c r="Z419" s="34" t="e">
        <v>#NAME?</v>
      </c>
      <c r="AA419" s="21">
        <v>-2.1904385999999998</v>
      </c>
      <c r="AB419" s="5">
        <v>-4.0438533000000003</v>
      </c>
      <c r="AC419" s="5">
        <v>-4.7124050000000004</v>
      </c>
      <c r="AD419" s="5">
        <v>-6.0814399999999998E-2</v>
      </c>
      <c r="AE419" s="5">
        <v>1.3527214999999999</v>
      </c>
      <c r="AF419" s="5">
        <v>1.6815648000000001</v>
      </c>
      <c r="AG419" s="5">
        <v>1.0458135</v>
      </c>
      <c r="AH419" s="16">
        <v>0.41418270000000001</v>
      </c>
      <c r="AI419" s="34" t="e">
        <v>#NAME?</v>
      </c>
      <c r="AJ419" s="21"/>
      <c r="AK419" s="5"/>
      <c r="AL419" s="5"/>
      <c r="AM419" s="5"/>
      <c r="AN419" s="5"/>
      <c r="AO419" s="5"/>
      <c r="AP419" s="5"/>
      <c r="AQ419" s="48"/>
      <c r="AR419" s="34" t="e">
        <v>#NAME?</v>
      </c>
      <c r="AS419" s="5"/>
      <c r="AT419" s="5"/>
      <c r="AU419" s="5"/>
      <c r="AV419" s="5"/>
      <c r="AW419" s="5"/>
      <c r="AX419" s="5"/>
      <c r="AY419" s="5"/>
      <c r="AZ419" s="33" t="e">
        <v>#NAME?</v>
      </c>
      <c r="BA419" s="21"/>
      <c r="BB419" s="5"/>
      <c r="BC419" s="5"/>
      <c r="BD419" s="5"/>
      <c r="BE419" s="5"/>
      <c r="BF419" s="48"/>
      <c r="BG419" s="64" t="e">
        <v>#NAME?</v>
      </c>
      <c r="BH419" s="298"/>
      <c r="BI419" s="298"/>
      <c r="BJ419" s="21"/>
      <c r="BK419" s="5"/>
      <c r="BL419" s="5"/>
      <c r="BM419" s="5"/>
      <c r="BN419" s="5"/>
      <c r="BO419" s="5"/>
      <c r="BP419" s="5"/>
      <c r="BQ419" s="5"/>
      <c r="BR419" s="298"/>
      <c r="BS419" s="5"/>
      <c r="BT419" s="5"/>
      <c r="BU419" s="5"/>
      <c r="BV419" s="5"/>
      <c r="BW419" s="5"/>
      <c r="BX419" s="5"/>
      <c r="BY419" s="5"/>
      <c r="BZ419" s="5"/>
      <c r="CA419" s="5"/>
      <c r="CB419" s="212"/>
      <c r="CC419" s="212"/>
      <c r="CD419" s="212"/>
      <c r="CE419" s="212"/>
      <c r="CF419" s="212"/>
      <c r="CG419" s="212"/>
      <c r="CH419" s="212"/>
      <c r="CI419" s="212"/>
    </row>
    <row r="420" spans="3:87" ht="12" customHeight="1">
      <c r="C420" s="13" t="s">
        <v>72</v>
      </c>
      <c r="D420" s="34">
        <v>1.8396329</v>
      </c>
      <c r="E420" s="34">
        <v>2.2477081000000001</v>
      </c>
      <c r="F420" s="34">
        <v>1.5462994000000001</v>
      </c>
      <c r="G420" s="34">
        <v>1.3641349</v>
      </c>
      <c r="H420" s="34">
        <v>1.4443729000000001</v>
      </c>
      <c r="I420" s="34">
        <v>1.3858166999999999</v>
      </c>
      <c r="J420" s="34">
        <v>2.5042412000000001</v>
      </c>
      <c r="K420" s="34">
        <v>3.5831784999999998</v>
      </c>
      <c r="L420" s="34">
        <v>1.5865788999999999</v>
      </c>
      <c r="M420" s="34">
        <v>4.7024410000000003</v>
      </c>
      <c r="N420" s="34">
        <v>6.0442017000000003</v>
      </c>
      <c r="O420" s="34">
        <v>4.7760813000000004</v>
      </c>
      <c r="P420" s="34">
        <v>0.50216269999999996</v>
      </c>
      <c r="Q420" s="34">
        <v>-3.8134687</v>
      </c>
      <c r="R420" s="21">
        <v>-10.5412988</v>
      </c>
      <c r="S420" s="5">
        <v>-14.6164866</v>
      </c>
      <c r="T420" s="5">
        <v>-15.0081696</v>
      </c>
      <c r="U420" s="5">
        <v>-12.412220599999999</v>
      </c>
      <c r="V420" s="5">
        <v>-10.954638900000001</v>
      </c>
      <c r="W420" s="5">
        <v>-9.8216193999999994</v>
      </c>
      <c r="X420" s="5">
        <v>-7.6563686999999998</v>
      </c>
      <c r="Y420" s="16">
        <v>-5.2340609000000002</v>
      </c>
      <c r="Z420" s="34" t="e">
        <v>#NAME?</v>
      </c>
      <c r="AA420" s="21">
        <v>-10.337162599999999</v>
      </c>
      <c r="AB420" s="5">
        <v>-14.360197400000001</v>
      </c>
      <c r="AC420" s="5">
        <v>-14.6948562</v>
      </c>
      <c r="AD420" s="5">
        <v>-12.342245699999999</v>
      </c>
      <c r="AE420" s="5">
        <v>-11.2462008</v>
      </c>
      <c r="AF420" s="5">
        <v>-10.498359199999999</v>
      </c>
      <c r="AG420" s="5">
        <v>-7.5248097999999999</v>
      </c>
      <c r="AH420" s="16">
        <v>-4.4560782999999997</v>
      </c>
      <c r="AI420" s="34" t="e">
        <v>#NAME?</v>
      </c>
      <c r="AJ420" s="21"/>
      <c r="AK420" s="5"/>
      <c r="AL420" s="5"/>
      <c r="AM420" s="5"/>
      <c r="AN420" s="5"/>
      <c r="AO420" s="5"/>
      <c r="AP420" s="5"/>
      <c r="AQ420" s="48"/>
      <c r="AR420" s="34" t="e">
        <v>#NAME?</v>
      </c>
      <c r="AS420" s="5"/>
      <c r="AT420" s="5"/>
      <c r="AU420" s="5"/>
      <c r="AV420" s="5"/>
      <c r="AW420" s="5"/>
      <c r="AX420" s="5"/>
      <c r="AY420" s="5"/>
      <c r="AZ420" s="33" t="e">
        <v>#NAME?</v>
      </c>
      <c r="BA420" s="21"/>
      <c r="BB420" s="5"/>
      <c r="BC420" s="5"/>
      <c r="BD420" s="5"/>
      <c r="BE420" s="5"/>
      <c r="BF420" s="48"/>
      <c r="BG420" s="64" t="e">
        <v>#NAME?</v>
      </c>
      <c r="BH420" s="298"/>
      <c r="BI420" s="298"/>
      <c r="BJ420" s="21"/>
      <c r="BK420" s="5"/>
      <c r="BL420" s="5"/>
      <c r="BM420" s="5"/>
      <c r="BN420" s="5"/>
      <c r="BO420" s="5"/>
      <c r="BP420" s="5"/>
      <c r="BQ420" s="5"/>
      <c r="BR420" s="298"/>
      <c r="BS420" s="5"/>
      <c r="BT420" s="5"/>
      <c r="BU420" s="5"/>
      <c r="BV420" s="5"/>
      <c r="BW420" s="5"/>
      <c r="BX420" s="5"/>
      <c r="BY420" s="5"/>
      <c r="BZ420" s="5"/>
      <c r="CA420" s="5"/>
      <c r="CB420" s="212"/>
      <c r="CC420" s="212"/>
      <c r="CD420" s="212"/>
      <c r="CE420" s="212"/>
      <c r="CF420" s="212"/>
      <c r="CG420" s="212"/>
      <c r="CH420" s="212"/>
      <c r="CI420" s="212"/>
    </row>
    <row r="421" spans="3:87" ht="12" customHeight="1">
      <c r="C421" s="13" t="s">
        <v>73</v>
      </c>
      <c r="D421" s="34">
        <v>-1.4584063</v>
      </c>
      <c r="E421" s="34">
        <v>-8.7223999999999999E-3</v>
      </c>
      <c r="F421" s="34">
        <v>1.1844749000000001</v>
      </c>
      <c r="G421" s="34">
        <v>3.1431765</v>
      </c>
      <c r="H421" s="34">
        <v>3.7087778999999998</v>
      </c>
      <c r="I421" s="34">
        <v>3.1984748000000001</v>
      </c>
      <c r="J421" s="34">
        <v>2.6561431999999998</v>
      </c>
      <c r="K421" s="34">
        <v>2.3552922000000001</v>
      </c>
      <c r="L421" s="34">
        <v>2.4107517000000001</v>
      </c>
      <c r="M421" s="34">
        <v>3.0400893</v>
      </c>
      <c r="N421" s="34">
        <v>2.9853447000000002</v>
      </c>
      <c r="O421" s="34">
        <v>1.2321537</v>
      </c>
      <c r="P421" s="34">
        <v>-3.2841477000000001</v>
      </c>
      <c r="Q421" s="34">
        <v>-4.3831233000000003</v>
      </c>
      <c r="R421" s="21">
        <v>-5.8073587</v>
      </c>
      <c r="S421" s="5">
        <v>-8.0461085000000008</v>
      </c>
      <c r="T421" s="5">
        <v>-8.9832239999999999</v>
      </c>
      <c r="U421" s="5">
        <v>-7.6202379999999996</v>
      </c>
      <c r="V421" s="5">
        <v>-4.7333512999999998</v>
      </c>
      <c r="W421" s="5">
        <v>-2.2456475999999999</v>
      </c>
      <c r="X421" s="5">
        <v>-0.24226739999999999</v>
      </c>
      <c r="Y421" s="16">
        <v>1.4000767000000001</v>
      </c>
      <c r="Z421" s="34" t="e">
        <v>#NAME?</v>
      </c>
      <c r="AA421" s="21">
        <v>-5.3975828000000003</v>
      </c>
      <c r="AB421" s="5">
        <v>-7.5621559999999999</v>
      </c>
      <c r="AC421" s="5">
        <v>-8.4075551999999991</v>
      </c>
      <c r="AD421" s="5">
        <v>-6.9189235</v>
      </c>
      <c r="AE421" s="5">
        <v>-4.0101899999999997</v>
      </c>
      <c r="AF421" s="5">
        <v>-1.4847030000000001</v>
      </c>
      <c r="AG421" s="5">
        <v>2.0595200000000001E-2</v>
      </c>
      <c r="AH421" s="16">
        <v>1.1574274</v>
      </c>
      <c r="AI421" s="34" t="e">
        <v>#NAME?</v>
      </c>
      <c r="AJ421" s="21"/>
      <c r="AK421" s="5"/>
      <c r="AL421" s="5"/>
      <c r="AM421" s="5"/>
      <c r="AN421" s="5"/>
      <c r="AO421" s="5"/>
      <c r="AP421" s="5"/>
      <c r="AQ421" s="48"/>
      <c r="AR421" s="34" t="e">
        <v>#NAME?</v>
      </c>
      <c r="AS421" s="5"/>
      <c r="AT421" s="5"/>
      <c r="AU421" s="5"/>
      <c r="AV421" s="5"/>
      <c r="AW421" s="5"/>
      <c r="AX421" s="5"/>
      <c r="AY421" s="5"/>
      <c r="AZ421" s="33" t="e">
        <v>#NAME?</v>
      </c>
      <c r="BA421" s="21"/>
      <c r="BB421" s="5"/>
      <c r="BC421" s="5"/>
      <c r="BD421" s="5"/>
      <c r="BE421" s="5"/>
      <c r="BF421" s="48"/>
      <c r="BG421" s="64" t="e">
        <v>#NAME?</v>
      </c>
      <c r="BH421" s="298"/>
      <c r="BI421" s="298"/>
      <c r="BJ421" s="21"/>
      <c r="BK421" s="5"/>
      <c r="BL421" s="5"/>
      <c r="BM421" s="5"/>
      <c r="BN421" s="5"/>
      <c r="BO421" s="5"/>
      <c r="BP421" s="5"/>
      <c r="BQ421" s="5"/>
      <c r="BR421" s="298"/>
      <c r="BS421" s="5"/>
      <c r="BT421" s="5"/>
      <c r="BU421" s="5"/>
      <c r="BV421" s="5"/>
      <c r="BW421" s="5"/>
      <c r="BX421" s="5"/>
      <c r="BY421" s="5"/>
      <c r="BZ421" s="5"/>
      <c r="CA421" s="5"/>
      <c r="CB421" s="212"/>
      <c r="CC421" s="212"/>
      <c r="CD421" s="212"/>
      <c r="CE421" s="212"/>
      <c r="CF421" s="212"/>
      <c r="CG421" s="212"/>
      <c r="CH421" s="212"/>
      <c r="CI421" s="212"/>
    </row>
    <row r="422" spans="3:87" ht="12" customHeight="1">
      <c r="C422" s="13" t="s">
        <v>74</v>
      </c>
      <c r="D422" s="34">
        <v>-2.3397348</v>
      </c>
      <c r="E422" s="34">
        <v>-0.89224809999999999</v>
      </c>
      <c r="F422" s="34">
        <v>0.48135220000000001</v>
      </c>
      <c r="G422" s="34">
        <v>2.1043368999999998</v>
      </c>
      <c r="H422" s="34">
        <v>2.1254048999999999</v>
      </c>
      <c r="I422" s="34">
        <v>1.5594047</v>
      </c>
      <c r="J422" s="34">
        <v>0.72281189999999995</v>
      </c>
      <c r="K422" s="34">
        <v>1.7120451999999999</v>
      </c>
      <c r="L422" s="34">
        <v>1.5267814</v>
      </c>
      <c r="M422" s="34">
        <v>2.2246804999999998</v>
      </c>
      <c r="N422" s="34">
        <v>2.8534782999999999</v>
      </c>
      <c r="O422" s="34">
        <v>1.4413498</v>
      </c>
      <c r="P422" s="34">
        <v>-2.2699536</v>
      </c>
      <c r="Q422" s="34">
        <v>-1.4358103</v>
      </c>
      <c r="R422" s="21">
        <v>-0.49566729999999998</v>
      </c>
      <c r="S422" s="5">
        <v>-1.2026253</v>
      </c>
      <c r="T422" s="5">
        <v>-1.5021354</v>
      </c>
      <c r="U422" s="5">
        <v>-1.5342085999999999</v>
      </c>
      <c r="V422" s="5">
        <v>-1.4184741000000001</v>
      </c>
      <c r="W422" s="5">
        <v>-1.2702872000000001</v>
      </c>
      <c r="X422" s="5">
        <v>-0.67093899999999995</v>
      </c>
      <c r="Y422" s="16">
        <v>9.6137600000000004E-2</v>
      </c>
      <c r="Z422" s="34" t="e">
        <v>#NAME?</v>
      </c>
      <c r="AA422" s="21">
        <v>-0.35967589999999999</v>
      </c>
      <c r="AB422" s="5">
        <v>-1.1298868</v>
      </c>
      <c r="AC422" s="5">
        <v>-1.4576361</v>
      </c>
      <c r="AD422" s="5">
        <v>-1.7918133999999999</v>
      </c>
      <c r="AE422" s="5">
        <v>-1.4696209</v>
      </c>
      <c r="AF422" s="5">
        <v>-1.3703462</v>
      </c>
      <c r="AG422" s="5">
        <v>-1.2435094</v>
      </c>
      <c r="AH422" s="16">
        <v>-0.79968530000000004</v>
      </c>
      <c r="AI422" s="34" t="e">
        <v>#NAME?</v>
      </c>
      <c r="AJ422" s="21"/>
      <c r="AK422" s="5"/>
      <c r="AL422" s="5"/>
      <c r="AM422" s="5"/>
      <c r="AN422" s="5"/>
      <c r="AO422" s="5"/>
      <c r="AP422" s="5"/>
      <c r="AQ422" s="48"/>
      <c r="AR422" s="34" t="e">
        <v>#NAME?</v>
      </c>
      <c r="AS422" s="5"/>
      <c r="AT422" s="5"/>
      <c r="AU422" s="5"/>
      <c r="AV422" s="5"/>
      <c r="AW422" s="5"/>
      <c r="AX422" s="5"/>
      <c r="AY422" s="5"/>
      <c r="AZ422" s="33" t="e">
        <v>#NAME?</v>
      </c>
      <c r="BA422" s="21"/>
      <c r="BB422" s="5"/>
      <c r="BC422" s="5"/>
      <c r="BD422" s="5"/>
      <c r="BE422" s="5"/>
      <c r="BF422" s="48"/>
      <c r="BG422" s="64" t="e">
        <v>#NAME?</v>
      </c>
      <c r="BH422" s="298"/>
      <c r="BI422" s="298"/>
      <c r="BJ422" s="21"/>
      <c r="BK422" s="5"/>
      <c r="BL422" s="5"/>
      <c r="BM422" s="5"/>
      <c r="BN422" s="5"/>
      <c r="BO422" s="5"/>
      <c r="BP422" s="5"/>
      <c r="BQ422" s="5"/>
      <c r="BR422" s="298"/>
      <c r="BS422" s="5"/>
      <c r="BT422" s="5"/>
      <c r="BU422" s="5"/>
      <c r="BV422" s="5"/>
      <c r="BW422" s="5"/>
      <c r="BX422" s="5"/>
      <c r="BY422" s="5"/>
      <c r="BZ422" s="5"/>
      <c r="CA422" s="5"/>
      <c r="CB422" s="212"/>
      <c r="CC422" s="212"/>
      <c r="CD422" s="212"/>
      <c r="CE422" s="212"/>
      <c r="CF422" s="212"/>
      <c r="CG422" s="212"/>
      <c r="CH422" s="212"/>
      <c r="CI422" s="212"/>
    </row>
    <row r="423" spans="3:87" ht="12" customHeight="1">
      <c r="C423" s="13" t="s">
        <v>75</v>
      </c>
      <c r="D423" s="34">
        <v>-0.3197989</v>
      </c>
      <c r="E423" s="34">
        <v>-0.31021929999999998</v>
      </c>
      <c r="F423" s="34">
        <v>-0.18385070000000001</v>
      </c>
      <c r="G423" s="34">
        <v>1.9225601000000001</v>
      </c>
      <c r="H423" s="34">
        <v>2.2739894999999999</v>
      </c>
      <c r="I423" s="34">
        <v>1.3276684000000001</v>
      </c>
      <c r="J423" s="34">
        <v>0.4233671</v>
      </c>
      <c r="K423" s="34">
        <v>0.76571599999999995</v>
      </c>
      <c r="L423" s="34">
        <v>0.90915179999999995</v>
      </c>
      <c r="M423" s="34">
        <v>2.1053521000000002</v>
      </c>
      <c r="N423" s="34">
        <v>2.7257981999999998</v>
      </c>
      <c r="O423" s="34">
        <v>1.3820467999999999</v>
      </c>
      <c r="P423" s="34">
        <v>-3.8887157999999999</v>
      </c>
      <c r="Q423" s="34">
        <v>-1.9781826</v>
      </c>
      <c r="R423" s="21">
        <v>-1.447573</v>
      </c>
      <c r="S423" s="5">
        <v>-3.2189565999999998</v>
      </c>
      <c r="T423" s="5">
        <v>-4.7038726999999998</v>
      </c>
      <c r="U423" s="5">
        <v>-4.4898173999999997</v>
      </c>
      <c r="V423" s="5">
        <v>-3.4232814999999999</v>
      </c>
      <c r="W423" s="5">
        <v>-2.3635480000000002</v>
      </c>
      <c r="X423" s="5">
        <v>-1.1527582000000001</v>
      </c>
      <c r="Y423" s="16">
        <v>-0.1222307</v>
      </c>
      <c r="Z423" s="34" t="e">
        <v>#NAME?</v>
      </c>
      <c r="AA423" s="21">
        <v>-1.3520382</v>
      </c>
      <c r="AB423" s="5">
        <v>-2.8667851</v>
      </c>
      <c r="AC423" s="5">
        <v>-4.1063197999999996</v>
      </c>
      <c r="AD423" s="5">
        <v>-3.6537822000000002</v>
      </c>
      <c r="AE423" s="5">
        <v>-2.5610773</v>
      </c>
      <c r="AF423" s="5">
        <v>-1.5977901999999999</v>
      </c>
      <c r="AG423" s="5">
        <v>-0.76100009999999996</v>
      </c>
      <c r="AH423" s="16">
        <v>-3.9452099999999997E-2</v>
      </c>
      <c r="AI423" s="34" t="e">
        <v>#NAME?</v>
      </c>
      <c r="AJ423" s="21"/>
      <c r="AK423" s="5"/>
      <c r="AL423" s="5"/>
      <c r="AM423" s="5"/>
      <c r="AN423" s="5"/>
      <c r="AO423" s="5"/>
      <c r="AP423" s="5"/>
      <c r="AQ423" s="48"/>
      <c r="AR423" s="34" t="e">
        <v>#NAME?</v>
      </c>
      <c r="AS423" s="5"/>
      <c r="AT423" s="5"/>
      <c r="AU423" s="5"/>
      <c r="AV423" s="5"/>
      <c r="AW423" s="5"/>
      <c r="AX423" s="5"/>
      <c r="AY423" s="5"/>
      <c r="AZ423" s="33" t="e">
        <v>#NAME?</v>
      </c>
      <c r="BA423" s="21"/>
      <c r="BB423" s="5"/>
      <c r="BC423" s="5"/>
      <c r="BD423" s="5"/>
      <c r="BE423" s="5"/>
      <c r="BF423" s="48"/>
      <c r="BG423" s="64" t="e">
        <v>#NAME?</v>
      </c>
      <c r="BH423" s="298"/>
      <c r="BI423" s="298"/>
      <c r="BJ423" s="21"/>
      <c r="BK423" s="5"/>
      <c r="BL423" s="5"/>
      <c r="BM423" s="5"/>
      <c r="BN423" s="5"/>
      <c r="BO423" s="5"/>
      <c r="BP423" s="5"/>
      <c r="BQ423" s="5"/>
      <c r="BR423" s="298"/>
      <c r="BS423" s="5"/>
      <c r="BT423" s="5"/>
      <c r="BU423" s="5"/>
      <c r="BV423" s="5"/>
      <c r="BW423" s="5"/>
      <c r="BX423" s="5"/>
      <c r="BY423" s="5"/>
      <c r="BZ423" s="5"/>
      <c r="CA423" s="5"/>
      <c r="CB423" s="212"/>
      <c r="CC423" s="212"/>
      <c r="CD423" s="212"/>
      <c r="CE423" s="212"/>
      <c r="CF423" s="212"/>
      <c r="CG423" s="212"/>
      <c r="CH423" s="212"/>
      <c r="CI423" s="212"/>
    </row>
    <row r="424" spans="3:87" ht="12" customHeight="1">
      <c r="C424" s="13" t="s">
        <v>76</v>
      </c>
      <c r="D424" s="34"/>
      <c r="E424" s="34">
        <v>-1.9358413999999999</v>
      </c>
      <c r="F424" s="34">
        <v>-0.72146750000000004</v>
      </c>
      <c r="G424" s="34">
        <v>1.5389486999999999</v>
      </c>
      <c r="H424" s="34">
        <v>1.9391651000000001</v>
      </c>
      <c r="I424" s="34">
        <v>1.8978775999999999</v>
      </c>
      <c r="J424" s="34">
        <v>1.2607873000000001</v>
      </c>
      <c r="K424" s="34">
        <v>2.6444492999999998</v>
      </c>
      <c r="L424" s="34">
        <v>3.3405171999999999</v>
      </c>
      <c r="M424" s="34">
        <v>4.1958348000000001</v>
      </c>
      <c r="N424" s="34">
        <v>5.2647870000000001</v>
      </c>
      <c r="O424" s="34">
        <v>5.2892992999999997</v>
      </c>
      <c r="P424" s="34">
        <v>0.90016090000000004</v>
      </c>
      <c r="Q424" s="34">
        <v>7.5763899999999995E-2</v>
      </c>
      <c r="R424" s="21">
        <v>-1.0214349</v>
      </c>
      <c r="S424" s="5">
        <v>-3.8318547999999999</v>
      </c>
      <c r="T424" s="5">
        <v>-7.9655376999999996</v>
      </c>
      <c r="U424" s="5">
        <v>-7.2608056000000003</v>
      </c>
      <c r="V424" s="5">
        <v>-4.1732535999999998</v>
      </c>
      <c r="W424" s="5">
        <v>-1.4897826000000001</v>
      </c>
      <c r="X424" s="5">
        <v>0.74215940000000002</v>
      </c>
      <c r="Y424" s="16">
        <v>2.2784751000000001</v>
      </c>
      <c r="Z424" s="34" t="e">
        <v>#NAME?</v>
      </c>
      <c r="AA424" s="21">
        <v>-0.63390809999999997</v>
      </c>
      <c r="AB424" s="5">
        <v>-3.3794897000000002</v>
      </c>
      <c r="AC424" s="5">
        <v>-7.3497908000000001</v>
      </c>
      <c r="AD424" s="5">
        <v>-6.4096723999999998</v>
      </c>
      <c r="AE424" s="5">
        <v>-3.7199304</v>
      </c>
      <c r="AF424" s="5">
        <v>-0.77182039999999996</v>
      </c>
      <c r="AG424" s="5">
        <v>1.6085137</v>
      </c>
      <c r="AH424" s="16">
        <v>3.4000819999999998</v>
      </c>
      <c r="AI424" s="34" t="e">
        <v>#NAME?</v>
      </c>
      <c r="AJ424" s="21"/>
      <c r="AK424" s="5"/>
      <c r="AL424" s="5"/>
      <c r="AM424" s="5"/>
      <c r="AN424" s="5"/>
      <c r="AO424" s="5"/>
      <c r="AP424" s="5"/>
      <c r="AQ424" s="48"/>
      <c r="AR424" s="34" t="e">
        <v>#NAME?</v>
      </c>
      <c r="AS424" s="5"/>
      <c r="AT424" s="5"/>
      <c r="AU424" s="5"/>
      <c r="AV424" s="5"/>
      <c r="AW424" s="5"/>
      <c r="AX424" s="5"/>
      <c r="AY424" s="5"/>
      <c r="AZ424" s="33" t="e">
        <v>#NAME?</v>
      </c>
      <c r="BA424" s="21"/>
      <c r="BB424" s="5"/>
      <c r="BC424" s="5"/>
      <c r="BD424" s="5"/>
      <c r="BE424" s="5"/>
      <c r="BF424" s="48"/>
      <c r="BG424" s="64" t="e">
        <v>#NAME?</v>
      </c>
      <c r="BH424" s="298"/>
      <c r="BI424" s="298"/>
      <c r="BJ424" s="21"/>
      <c r="BK424" s="5"/>
      <c r="BL424" s="5"/>
      <c r="BM424" s="5"/>
      <c r="BN424" s="5"/>
      <c r="BO424" s="5"/>
      <c r="BP424" s="5"/>
      <c r="BQ424" s="5"/>
      <c r="BR424" s="298"/>
      <c r="BS424" s="5"/>
      <c r="BT424" s="5"/>
      <c r="BU424" s="5"/>
      <c r="BV424" s="5"/>
      <c r="BW424" s="5"/>
      <c r="BX424" s="5"/>
      <c r="BY424" s="5"/>
      <c r="BZ424" s="5"/>
      <c r="CA424" s="5"/>
      <c r="CB424" s="212"/>
      <c r="CC424" s="212"/>
      <c r="CD424" s="212"/>
      <c r="CE424" s="212"/>
      <c r="CF424" s="212"/>
      <c r="CG424" s="212"/>
      <c r="CH424" s="212"/>
      <c r="CI424" s="212"/>
    </row>
    <row r="425" spans="3:87" ht="12" customHeight="1">
      <c r="C425" s="13" t="s">
        <v>91</v>
      </c>
      <c r="D425" s="34">
        <v>0.76257059999999999</v>
      </c>
      <c r="E425" s="34">
        <v>1.5367937</v>
      </c>
      <c r="F425" s="34">
        <v>-1.2009034999999999</v>
      </c>
      <c r="G425" s="34">
        <v>-1.8218913999999999</v>
      </c>
      <c r="H425" s="34">
        <v>-1.7357666</v>
      </c>
      <c r="I425" s="34">
        <v>-0.95884159999999996</v>
      </c>
      <c r="J425" s="34">
        <v>0.60000410000000004</v>
      </c>
      <c r="K425" s="34">
        <v>1.3395036</v>
      </c>
      <c r="L425" s="34">
        <v>4.0573791999999997</v>
      </c>
      <c r="M425" s="34">
        <v>8.3741579000000002</v>
      </c>
      <c r="N425" s="34">
        <v>11.4782919</v>
      </c>
      <c r="O425" s="34">
        <v>3.8869335</v>
      </c>
      <c r="P425" s="34">
        <v>-10.621914500000001</v>
      </c>
      <c r="Q425" s="34">
        <v>-12.4064979</v>
      </c>
      <c r="R425" s="21">
        <v>-5.9400955</v>
      </c>
      <c r="S425" s="5">
        <v>-2.2306533000000002</v>
      </c>
      <c r="T425" s="5">
        <v>-0.58940559999999997</v>
      </c>
      <c r="U425" s="5">
        <v>-0.2379821</v>
      </c>
      <c r="V425" s="5">
        <v>0.39086589999999999</v>
      </c>
      <c r="W425" s="5">
        <v>0.43331029999999998</v>
      </c>
      <c r="X425" s="5">
        <v>1.9892573</v>
      </c>
      <c r="Y425" s="16">
        <v>2.1076299000000001</v>
      </c>
      <c r="Z425" s="34" t="e">
        <v>#NAME?</v>
      </c>
      <c r="AA425" s="21">
        <v>-5.2984586</v>
      </c>
      <c r="AB425" s="5">
        <v>-1.8062073999999999</v>
      </c>
      <c r="AC425" s="5">
        <v>0.27008870000000001</v>
      </c>
      <c r="AD425" s="5">
        <v>1.0587769</v>
      </c>
      <c r="AE425" s="5">
        <v>1.5091205999999999</v>
      </c>
      <c r="AF425" s="5">
        <v>1.3554930999999999</v>
      </c>
      <c r="AG425" s="5">
        <v>1.3006187</v>
      </c>
      <c r="AH425" s="16">
        <v>1.043749</v>
      </c>
      <c r="AI425" s="34" t="e">
        <v>#NAME?</v>
      </c>
      <c r="AJ425" s="21"/>
      <c r="AK425" s="5"/>
      <c r="AL425" s="5"/>
      <c r="AM425" s="5"/>
      <c r="AN425" s="5"/>
      <c r="AO425" s="5"/>
      <c r="AP425" s="5"/>
      <c r="AQ425" s="48"/>
      <c r="AR425" s="34" t="e">
        <v>#NAME?</v>
      </c>
      <c r="AS425" s="5"/>
      <c r="AT425" s="5"/>
      <c r="AU425" s="5"/>
      <c r="AV425" s="5"/>
      <c r="AW425" s="5"/>
      <c r="AX425" s="5"/>
      <c r="AY425" s="5"/>
      <c r="AZ425" s="33" t="e">
        <v>#NAME?</v>
      </c>
      <c r="BA425" s="21"/>
      <c r="BB425" s="5"/>
      <c r="BC425" s="5"/>
      <c r="BD425" s="5"/>
      <c r="BE425" s="5"/>
      <c r="BF425" s="48"/>
      <c r="BG425" s="64" t="e">
        <v>#NAME?</v>
      </c>
      <c r="BH425" s="298"/>
      <c r="BI425" s="298"/>
      <c r="BJ425" s="21"/>
      <c r="BK425" s="5"/>
      <c r="BL425" s="5"/>
      <c r="BM425" s="5"/>
      <c r="BN425" s="5"/>
      <c r="BO425" s="5"/>
      <c r="BP425" s="5"/>
      <c r="BQ425" s="5"/>
      <c r="BR425" s="298"/>
      <c r="BS425" s="5"/>
      <c r="BT425" s="5"/>
      <c r="BU425" s="5"/>
      <c r="BV425" s="5"/>
      <c r="BW425" s="5"/>
      <c r="BX425" s="5"/>
      <c r="BY425" s="5"/>
      <c r="BZ425" s="5"/>
      <c r="CA425" s="5"/>
      <c r="CB425" s="212"/>
      <c r="CC425" s="212"/>
      <c r="CD425" s="212"/>
      <c r="CE425" s="212"/>
      <c r="CF425" s="212"/>
      <c r="CG425" s="212"/>
      <c r="CH425" s="212"/>
      <c r="CI425" s="212"/>
    </row>
    <row r="426" spans="3:87" ht="12" customHeight="1">
      <c r="C426" s="13" t="s">
        <v>92</v>
      </c>
      <c r="D426" s="34">
        <v>3.5195504</v>
      </c>
      <c r="E426" s="34">
        <v>4.7335364000000002</v>
      </c>
      <c r="F426" s="34">
        <v>-2.7433301999999999</v>
      </c>
      <c r="G426" s="34">
        <v>-4.5749532000000004</v>
      </c>
      <c r="H426" s="34">
        <v>-3.9480681</v>
      </c>
      <c r="I426" s="34">
        <v>-3.4553053</v>
      </c>
      <c r="J426" s="34">
        <v>0.66026810000000002</v>
      </c>
      <c r="K426" s="34">
        <v>1.4265255999999999</v>
      </c>
      <c r="L426" s="34">
        <v>3.4457243000000002</v>
      </c>
      <c r="M426" s="34">
        <v>4.7483763000000003</v>
      </c>
      <c r="N426" s="34">
        <v>8.7149543000000005</v>
      </c>
      <c r="O426" s="34">
        <v>5.8391530999999999</v>
      </c>
      <c r="P426" s="34">
        <v>-10.7100983</v>
      </c>
      <c r="Q426" s="34">
        <v>-9.2715335999999997</v>
      </c>
      <c r="R426" s="21">
        <v>-4.6055305000000004</v>
      </c>
      <c r="S426" s="5">
        <v>-2.1968044999999998</v>
      </c>
      <c r="T426" s="5">
        <v>-0.63637189999999999</v>
      </c>
      <c r="U426" s="5">
        <v>0.81263669999999999</v>
      </c>
      <c r="V426" s="5">
        <v>0.77399240000000002</v>
      </c>
      <c r="W426" s="5">
        <v>1.2712694</v>
      </c>
      <c r="X426" s="5">
        <v>2.6347748000000002</v>
      </c>
      <c r="Y426" s="16">
        <v>2.6734067000000001</v>
      </c>
      <c r="Z426" s="34" t="e">
        <v>#NAME?</v>
      </c>
      <c r="AA426" s="21">
        <v>-4.3291615999999999</v>
      </c>
      <c r="AB426" s="5">
        <v>-1.9252241000000001</v>
      </c>
      <c r="AC426" s="5">
        <v>-0.39230290000000001</v>
      </c>
      <c r="AD426" s="5">
        <v>1.0432033000000001</v>
      </c>
      <c r="AE426" s="5">
        <v>0.78210880000000005</v>
      </c>
      <c r="AF426" s="5">
        <v>0.94788399999999995</v>
      </c>
      <c r="AG426" s="5">
        <v>1.4535891999999999</v>
      </c>
      <c r="AH426" s="16">
        <v>1.8163908</v>
      </c>
      <c r="AI426" s="34" t="e">
        <v>#NAME?</v>
      </c>
      <c r="AJ426" s="21"/>
      <c r="AK426" s="5"/>
      <c r="AL426" s="5"/>
      <c r="AM426" s="5"/>
      <c r="AN426" s="5"/>
      <c r="AO426" s="5"/>
      <c r="AP426" s="5"/>
      <c r="AQ426" s="48"/>
      <c r="AR426" s="34" t="e">
        <v>#NAME?</v>
      </c>
      <c r="AS426" s="5"/>
      <c r="AT426" s="5"/>
      <c r="AU426" s="5"/>
      <c r="AV426" s="5"/>
      <c r="AW426" s="5"/>
      <c r="AX426" s="5"/>
      <c r="AY426" s="5"/>
      <c r="AZ426" s="33" t="e">
        <v>#NAME?</v>
      </c>
      <c r="BA426" s="21"/>
      <c r="BB426" s="5"/>
      <c r="BC426" s="5"/>
      <c r="BD426" s="5"/>
      <c r="BE426" s="5"/>
      <c r="BF426" s="48"/>
      <c r="BG426" s="64" t="e">
        <v>#NAME?</v>
      </c>
      <c r="BH426" s="298"/>
      <c r="BI426" s="298"/>
      <c r="BJ426" s="21"/>
      <c r="BK426" s="5"/>
      <c r="BL426" s="5"/>
      <c r="BM426" s="5"/>
      <c r="BN426" s="5"/>
      <c r="BO426" s="5"/>
      <c r="BP426" s="5"/>
      <c r="BQ426" s="5"/>
      <c r="BR426" s="298"/>
      <c r="BS426" s="5"/>
      <c r="BT426" s="5"/>
      <c r="BU426" s="5"/>
      <c r="BV426" s="5"/>
      <c r="BW426" s="5"/>
      <c r="BX426" s="5"/>
      <c r="BY426" s="5"/>
      <c r="BZ426" s="5"/>
      <c r="CA426" s="5"/>
      <c r="CB426" s="212"/>
      <c r="CC426" s="212"/>
      <c r="CD426" s="212"/>
      <c r="CE426" s="212"/>
      <c r="CF426" s="212"/>
      <c r="CG426" s="212"/>
      <c r="CH426" s="212"/>
      <c r="CI426" s="212"/>
    </row>
    <row r="427" spans="3:87" ht="12" customHeight="1">
      <c r="C427" s="13" t="s">
        <v>77</v>
      </c>
      <c r="D427" s="34">
        <v>-1.8399706</v>
      </c>
      <c r="E427" s="34">
        <v>-0.3355147</v>
      </c>
      <c r="F427" s="34">
        <v>2.6519922999999999</v>
      </c>
      <c r="G427" s="34">
        <v>5.6671632000000001</v>
      </c>
      <c r="H427" s="34">
        <v>3.2827096</v>
      </c>
      <c r="I427" s="34">
        <v>2.8279195000000001</v>
      </c>
      <c r="J427" s="34">
        <v>0.3705234</v>
      </c>
      <c r="K427" s="34">
        <v>-0.14093620000000001</v>
      </c>
      <c r="L427" s="34">
        <v>-0.9779542</v>
      </c>
      <c r="M427" s="34">
        <v>0.46319129999999997</v>
      </c>
      <c r="N427" s="34">
        <v>5.0347540999999998</v>
      </c>
      <c r="O427" s="34">
        <v>0.59605940000000002</v>
      </c>
      <c r="P427" s="34">
        <v>-5.6220672</v>
      </c>
      <c r="Q427" s="34">
        <v>-2.6492360000000001</v>
      </c>
      <c r="R427" s="21">
        <v>-2.3516651</v>
      </c>
      <c r="S427" s="5">
        <v>-5.1401158999999996</v>
      </c>
      <c r="T427" s="5">
        <v>-4.1233852000000004</v>
      </c>
      <c r="U427" s="5">
        <v>-1.4013521</v>
      </c>
      <c r="V427" s="5">
        <v>-0.9478124</v>
      </c>
      <c r="W427" s="5">
        <v>-0.4764601</v>
      </c>
      <c r="X427" s="5">
        <v>-0.74290040000000002</v>
      </c>
      <c r="Y427" s="16">
        <v>0.26735979999999998</v>
      </c>
      <c r="Z427" s="34" t="e">
        <v>#NAME?</v>
      </c>
      <c r="AA427" s="21">
        <v>-2.8100171</v>
      </c>
      <c r="AB427" s="5">
        <v>-5.2444712000000004</v>
      </c>
      <c r="AC427" s="5">
        <v>-3.7062816000000001</v>
      </c>
      <c r="AD427" s="5">
        <v>-2.2610546</v>
      </c>
      <c r="AE427" s="5">
        <v>-1.8875474000000001</v>
      </c>
      <c r="AF427" s="5">
        <v>-1.4246559999999999</v>
      </c>
      <c r="AG427" s="5">
        <v>-0.86677820000000005</v>
      </c>
      <c r="AH427" s="16">
        <v>-0.63134900000000005</v>
      </c>
      <c r="AI427" s="34" t="e">
        <v>#NAME?</v>
      </c>
      <c r="AJ427" s="21"/>
      <c r="AK427" s="5"/>
      <c r="AL427" s="5"/>
      <c r="AM427" s="5"/>
      <c r="AN427" s="5"/>
      <c r="AO427" s="5"/>
      <c r="AP427" s="5"/>
      <c r="AQ427" s="48"/>
      <c r="AR427" s="34" t="e">
        <v>#NAME?</v>
      </c>
      <c r="AS427" s="5"/>
      <c r="AT427" s="5"/>
      <c r="AU427" s="5"/>
      <c r="AV427" s="5"/>
      <c r="AW427" s="5"/>
      <c r="AX427" s="5"/>
      <c r="AY427" s="5"/>
      <c r="AZ427" s="33" t="e">
        <v>#NAME?</v>
      </c>
      <c r="BA427" s="21"/>
      <c r="BB427" s="5"/>
      <c r="BC427" s="5"/>
      <c r="BD427" s="5"/>
      <c r="BE427" s="5"/>
      <c r="BF427" s="48"/>
      <c r="BG427" s="64" t="e">
        <v>#NAME?</v>
      </c>
      <c r="BH427" s="298"/>
      <c r="BI427" s="298"/>
      <c r="BJ427" s="21"/>
      <c r="BK427" s="5"/>
      <c r="BL427" s="5"/>
      <c r="BM427" s="5"/>
      <c r="BN427" s="5"/>
      <c r="BO427" s="5"/>
      <c r="BP427" s="5"/>
      <c r="BQ427" s="5"/>
      <c r="BR427" s="298"/>
      <c r="BS427" s="5"/>
      <c r="BT427" s="5"/>
      <c r="BU427" s="5"/>
      <c r="BV427" s="5"/>
      <c r="BW427" s="5"/>
      <c r="BX427" s="5"/>
      <c r="BY427" s="5"/>
      <c r="BZ427" s="5"/>
      <c r="CA427" s="5"/>
      <c r="CB427" s="212"/>
      <c r="CC427" s="212"/>
      <c r="CD427" s="212"/>
      <c r="CE427" s="212"/>
      <c r="CF427" s="212"/>
      <c r="CG427" s="212"/>
      <c r="CH427" s="212"/>
      <c r="CI427" s="212"/>
    </row>
    <row r="428" spans="3:87" ht="12" customHeight="1">
      <c r="C428" s="13" t="s">
        <v>78</v>
      </c>
      <c r="D428" s="34">
        <v>-0.50610379999999999</v>
      </c>
      <c r="E428" s="34">
        <v>-0.7438825</v>
      </c>
      <c r="F428" s="34">
        <v>0.13836799999999999</v>
      </c>
      <c r="G428" s="34">
        <v>2.4205499000000001</v>
      </c>
      <c r="H428" s="34">
        <v>-0.19492090000000001</v>
      </c>
      <c r="I428" s="34">
        <v>1.101121</v>
      </c>
      <c r="J428" s="34">
        <v>1.2316932</v>
      </c>
      <c r="K428" s="34">
        <v>-0.58895209999999998</v>
      </c>
      <c r="L428" s="34">
        <v>0.49048399999999998</v>
      </c>
      <c r="M428" s="34">
        <v>-5.2680999999999999E-2</v>
      </c>
      <c r="N428" s="34">
        <v>1.1960310999999999</v>
      </c>
      <c r="O428" s="34">
        <v>2.1209709000000001</v>
      </c>
      <c r="P428" s="34">
        <v>-2.2157963999999999</v>
      </c>
      <c r="Q428" s="34">
        <v>-1.3800790999999999</v>
      </c>
      <c r="R428" s="21">
        <v>-2.1764906000000002</v>
      </c>
      <c r="S428" s="5">
        <v>-2.5564336000000001</v>
      </c>
      <c r="T428" s="5">
        <v>-1.9275924</v>
      </c>
      <c r="U428" s="5">
        <v>0.80090300000000003</v>
      </c>
      <c r="V428" s="5">
        <v>2.9143805</v>
      </c>
      <c r="W428" s="5">
        <v>1.2213316000000001</v>
      </c>
      <c r="X428" s="5">
        <v>1.2825175</v>
      </c>
      <c r="Y428" s="16">
        <v>0.96556989999999998</v>
      </c>
      <c r="Z428" s="34" t="e">
        <v>#NAME?</v>
      </c>
      <c r="AA428" s="21">
        <v>-1.2592391999999999</v>
      </c>
      <c r="AB428" s="5">
        <v>-1.0311186000000001</v>
      </c>
      <c r="AC428" s="5">
        <v>0.40223579999999998</v>
      </c>
      <c r="AD428" s="5">
        <v>0.45707599999999998</v>
      </c>
      <c r="AE428" s="5">
        <v>1.5531537</v>
      </c>
      <c r="AF428" s="5">
        <v>0.93512169999999994</v>
      </c>
      <c r="AG428" s="5">
        <v>9.7520899999999994E-2</v>
      </c>
      <c r="AH428" s="16">
        <v>-0.2375843</v>
      </c>
      <c r="AI428" s="34" t="e">
        <v>#NAME?</v>
      </c>
      <c r="AJ428" s="21"/>
      <c r="AK428" s="5"/>
      <c r="AL428" s="5"/>
      <c r="AM428" s="5"/>
      <c r="AN428" s="5"/>
      <c r="AO428" s="5"/>
      <c r="AP428" s="5"/>
      <c r="AQ428" s="48"/>
      <c r="AR428" s="34" t="e">
        <v>#NAME?</v>
      </c>
      <c r="AS428" s="5"/>
      <c r="AT428" s="5"/>
      <c r="AU428" s="5"/>
      <c r="AV428" s="5"/>
      <c r="AW428" s="5"/>
      <c r="AX428" s="5"/>
      <c r="AY428" s="5"/>
      <c r="AZ428" s="33" t="e">
        <v>#NAME?</v>
      </c>
      <c r="BA428" s="21"/>
      <c r="BB428" s="5"/>
      <c r="BC428" s="5"/>
      <c r="BD428" s="5"/>
      <c r="BE428" s="5"/>
      <c r="BF428" s="48"/>
      <c r="BG428" s="64" t="e">
        <v>#NAME?</v>
      </c>
      <c r="BH428" s="298"/>
      <c r="BI428" s="298"/>
      <c r="BJ428" s="21"/>
      <c r="BK428" s="5"/>
      <c r="BL428" s="5"/>
      <c r="BM428" s="5"/>
      <c r="BN428" s="5"/>
      <c r="BO428" s="5"/>
      <c r="BP428" s="5"/>
      <c r="BQ428" s="5"/>
      <c r="BR428" s="298"/>
      <c r="BS428" s="5"/>
      <c r="BT428" s="5"/>
      <c r="BU428" s="5"/>
      <c r="BV428" s="5"/>
      <c r="BW428" s="5"/>
      <c r="BX428" s="5"/>
      <c r="BY428" s="5"/>
      <c r="BZ428" s="5"/>
      <c r="CA428" s="5"/>
      <c r="CB428" s="212"/>
      <c r="CC428" s="212"/>
      <c r="CD428" s="212"/>
      <c r="CE428" s="212"/>
      <c r="CF428" s="212"/>
      <c r="CG428" s="212"/>
      <c r="CH428" s="212"/>
      <c r="CI428" s="212"/>
    </row>
    <row r="429" spans="3:87" ht="12" customHeight="1">
      <c r="C429" s="13" t="s">
        <v>79</v>
      </c>
      <c r="D429" s="34">
        <v>-0.54413009999999995</v>
      </c>
      <c r="E429" s="34">
        <v>0.29621690000000001</v>
      </c>
      <c r="F429" s="34">
        <v>1.6787890999999999</v>
      </c>
      <c r="G429" s="34">
        <v>2.5507593000000002</v>
      </c>
      <c r="H429" s="34">
        <v>1.5576961</v>
      </c>
      <c r="I429" s="34">
        <v>-0.75500409999999996</v>
      </c>
      <c r="J429" s="34">
        <v>-2.4424033999999999</v>
      </c>
      <c r="K429" s="34">
        <v>-2.1619125000000001</v>
      </c>
      <c r="L429" s="34">
        <v>-1.6194128000000001</v>
      </c>
      <c r="M429" s="34">
        <v>0.10958560000000001</v>
      </c>
      <c r="N429" s="34">
        <v>2.0493877</v>
      </c>
      <c r="O429" s="34">
        <v>2.0301974</v>
      </c>
      <c r="P429" s="34">
        <v>-2.8076596</v>
      </c>
      <c r="Q429" s="34">
        <v>-2.1206483</v>
      </c>
      <c r="R429" s="21">
        <v>-1.3001182</v>
      </c>
      <c r="S429" s="5">
        <v>-2.8667478000000002</v>
      </c>
      <c r="T429" s="5">
        <v>-3.4215426</v>
      </c>
      <c r="U429" s="5">
        <v>-2.7958341999999998</v>
      </c>
      <c r="V429" s="5">
        <v>-1.7675105</v>
      </c>
      <c r="W429" s="5">
        <v>-1.0893564</v>
      </c>
      <c r="X429" s="5">
        <v>0.1966746</v>
      </c>
      <c r="Y429" s="16">
        <v>1.1280209000000001</v>
      </c>
      <c r="Z429" s="34" t="e">
        <v>#NAME?</v>
      </c>
      <c r="AA429" s="21">
        <v>-1.2177666</v>
      </c>
      <c r="AB429" s="5">
        <v>-2.6916665000000002</v>
      </c>
      <c r="AC429" s="5">
        <v>-3.1052514000000002</v>
      </c>
      <c r="AD429" s="5">
        <v>-2.2587335999999998</v>
      </c>
      <c r="AE429" s="5">
        <v>-1.2096047000000001</v>
      </c>
      <c r="AF429" s="5">
        <v>-0.77726949999999995</v>
      </c>
      <c r="AG429" s="5">
        <v>-0.50962200000000002</v>
      </c>
      <c r="AH429" s="16">
        <v>-0.19673450000000001</v>
      </c>
      <c r="AI429" s="34" t="e">
        <v>#NAME?</v>
      </c>
      <c r="AJ429" s="21"/>
      <c r="AK429" s="5"/>
      <c r="AL429" s="5"/>
      <c r="AM429" s="5"/>
      <c r="AN429" s="5"/>
      <c r="AO429" s="5"/>
      <c r="AP429" s="5"/>
      <c r="AQ429" s="48"/>
      <c r="AR429" s="34" t="e">
        <v>#NAME?</v>
      </c>
      <c r="AS429" s="5"/>
      <c r="AT429" s="5"/>
      <c r="AU429" s="5"/>
      <c r="AV429" s="5"/>
      <c r="AW429" s="5"/>
      <c r="AX429" s="5"/>
      <c r="AY429" s="5"/>
      <c r="AZ429" s="33" t="e">
        <v>#NAME?</v>
      </c>
      <c r="BA429" s="21"/>
      <c r="BB429" s="5"/>
      <c r="BC429" s="5"/>
      <c r="BD429" s="5"/>
      <c r="BE429" s="5"/>
      <c r="BF429" s="48"/>
      <c r="BG429" s="64" t="e">
        <v>#NAME?</v>
      </c>
      <c r="BH429" s="298"/>
      <c r="BI429" s="298"/>
      <c r="BJ429" s="21"/>
      <c r="BK429" s="5"/>
      <c r="BL429" s="5"/>
      <c r="BM429" s="5"/>
      <c r="BN429" s="5"/>
      <c r="BO429" s="5"/>
      <c r="BP429" s="5"/>
      <c r="BQ429" s="5"/>
      <c r="BR429" s="298"/>
      <c r="BS429" s="5"/>
      <c r="BT429" s="5"/>
      <c r="BU429" s="5"/>
      <c r="BV429" s="5"/>
      <c r="BW429" s="5"/>
      <c r="BX429" s="5"/>
      <c r="BY429" s="5"/>
      <c r="BZ429" s="5"/>
      <c r="CA429" s="5"/>
      <c r="CB429" s="212"/>
      <c r="CC429" s="212"/>
      <c r="CD429" s="212"/>
      <c r="CE429" s="212"/>
      <c r="CF429" s="212"/>
      <c r="CG429" s="212"/>
      <c r="CH429" s="212"/>
      <c r="CI429" s="212"/>
    </row>
    <row r="430" spans="3:87" ht="12" customHeight="1">
      <c r="C430" s="13" t="s">
        <v>80</v>
      </c>
      <c r="D430" s="34">
        <v>-0.85330930000000005</v>
      </c>
      <c r="E430" s="34">
        <v>0.1095796</v>
      </c>
      <c r="F430" s="34">
        <v>0.95934680000000006</v>
      </c>
      <c r="G430" s="34">
        <v>1.6835135000000001</v>
      </c>
      <c r="H430" s="34">
        <v>0.54041300000000003</v>
      </c>
      <c r="I430" s="34">
        <v>-8.7271999999999992E-3</v>
      </c>
      <c r="J430" s="34">
        <v>-1.2169890000000001</v>
      </c>
      <c r="K430" s="34">
        <v>-0.67929810000000002</v>
      </c>
      <c r="L430" s="34">
        <v>-0.71321319999999999</v>
      </c>
      <c r="M430" s="34">
        <v>0.56263450000000004</v>
      </c>
      <c r="N430" s="34">
        <v>2.3399909000000001</v>
      </c>
      <c r="O430" s="34">
        <v>2.0540824999999998</v>
      </c>
      <c r="P430" s="34">
        <v>-2.4752746999999999</v>
      </c>
      <c r="Q430" s="34">
        <v>-1.5713047</v>
      </c>
      <c r="R430" s="21">
        <v>0.37423200000000001</v>
      </c>
      <c r="S430" s="5">
        <v>0.14659440000000001</v>
      </c>
      <c r="T430" s="5">
        <v>-0.76666259999999997</v>
      </c>
      <c r="U430" s="5">
        <v>-0.94023140000000005</v>
      </c>
      <c r="V430" s="5">
        <v>-1.1456402999999999</v>
      </c>
      <c r="W430" s="5">
        <v>-1.1498132000000001</v>
      </c>
      <c r="X430" s="5">
        <v>-0.17481759999999999</v>
      </c>
      <c r="Y430" s="16">
        <v>0.57970140000000003</v>
      </c>
      <c r="Z430" s="34" t="e">
        <v>#NAME?</v>
      </c>
      <c r="AA430" s="21">
        <v>0.30240270000000002</v>
      </c>
      <c r="AB430" s="5">
        <v>0.1263051</v>
      </c>
      <c r="AC430" s="5">
        <v>-0.67952460000000003</v>
      </c>
      <c r="AD430" s="5">
        <v>-0.90045850000000005</v>
      </c>
      <c r="AE430" s="5">
        <v>-0.92306779999999999</v>
      </c>
      <c r="AF430" s="5">
        <v>-0.7105863</v>
      </c>
      <c r="AG430" s="5">
        <v>-0.43762849999999998</v>
      </c>
      <c r="AH430" s="16">
        <v>-0.2954059</v>
      </c>
      <c r="AI430" s="34" t="e">
        <v>#NAME?</v>
      </c>
      <c r="AJ430" s="21"/>
      <c r="AK430" s="5"/>
      <c r="AL430" s="5"/>
      <c r="AM430" s="5"/>
      <c r="AN430" s="5"/>
      <c r="AO430" s="5"/>
      <c r="AP430" s="5"/>
      <c r="AQ430" s="48"/>
      <c r="AR430" s="34" t="e">
        <v>#NAME?</v>
      </c>
      <c r="AS430" s="5"/>
      <c r="AT430" s="5"/>
      <c r="AU430" s="5"/>
      <c r="AV430" s="5"/>
      <c r="AW430" s="5"/>
      <c r="AX430" s="5"/>
      <c r="AY430" s="5"/>
      <c r="AZ430" s="33" t="e">
        <v>#NAME?</v>
      </c>
      <c r="BA430" s="21"/>
      <c r="BB430" s="5"/>
      <c r="BC430" s="5"/>
      <c r="BD430" s="5"/>
      <c r="BE430" s="5"/>
      <c r="BF430" s="48"/>
      <c r="BG430" s="64" t="e">
        <v>#NAME?</v>
      </c>
      <c r="BH430" s="298"/>
      <c r="BI430" s="298"/>
      <c r="BJ430" s="21"/>
      <c r="BK430" s="5"/>
      <c r="BL430" s="5"/>
      <c r="BM430" s="5"/>
      <c r="BN430" s="5"/>
      <c r="BO430" s="5"/>
      <c r="BP430" s="5"/>
      <c r="BQ430" s="5"/>
      <c r="BR430" s="298"/>
      <c r="BS430" s="5"/>
      <c r="BT430" s="5"/>
      <c r="BU430" s="5"/>
      <c r="BV430" s="5"/>
      <c r="BW430" s="5"/>
      <c r="BX430" s="5"/>
      <c r="BY430" s="5"/>
      <c r="BZ430" s="5"/>
      <c r="CA430" s="5"/>
      <c r="CB430" s="212"/>
      <c r="CC430" s="212"/>
      <c r="CD430" s="212"/>
      <c r="CE430" s="212"/>
      <c r="CF430" s="212"/>
      <c r="CG430" s="212"/>
      <c r="CH430" s="212"/>
      <c r="CI430" s="212"/>
    </row>
    <row r="431" spans="3:87" ht="12" customHeight="1">
      <c r="C431" s="13" t="s">
        <v>81</v>
      </c>
      <c r="D431" s="34">
        <v>0.90630060000000001</v>
      </c>
      <c r="E431" s="34">
        <v>2.0478399</v>
      </c>
      <c r="F431" s="34">
        <v>2.4734246999999998</v>
      </c>
      <c r="G431" s="34">
        <v>2.9751609999999999</v>
      </c>
      <c r="H431" s="34">
        <v>2.0832508000000001</v>
      </c>
      <c r="I431" s="34">
        <v>0.79350379999999998</v>
      </c>
      <c r="J431" s="34">
        <v>-1.5031795999999999</v>
      </c>
      <c r="K431" s="34">
        <v>-0.95826730000000004</v>
      </c>
      <c r="L431" s="34">
        <v>-1.0834873</v>
      </c>
      <c r="M431" s="34">
        <v>-0.41310089999999999</v>
      </c>
      <c r="N431" s="34">
        <v>1.2890149</v>
      </c>
      <c r="O431" s="34">
        <v>0.90970549999999994</v>
      </c>
      <c r="P431" s="34">
        <v>-1.9207304999999999</v>
      </c>
      <c r="Q431" s="34">
        <v>4.2534099999999998E-2</v>
      </c>
      <c r="R431" s="21">
        <v>-1.1703094999999999</v>
      </c>
      <c r="S431" s="5">
        <v>-3.8612318000000001</v>
      </c>
      <c r="T431" s="5">
        <v>-4.0593082999999996</v>
      </c>
      <c r="U431" s="5">
        <v>-3.0536192999999998</v>
      </c>
      <c r="V431" s="5">
        <v>-1.6598179</v>
      </c>
      <c r="W431" s="5">
        <v>-0.90406319999999996</v>
      </c>
      <c r="X431" s="5">
        <v>0.30682150000000002</v>
      </c>
      <c r="Y431" s="16">
        <v>1.0054128</v>
      </c>
      <c r="Z431" s="34" t="e">
        <v>#NAME?</v>
      </c>
      <c r="AA431" s="21">
        <v>-1.3336991</v>
      </c>
      <c r="AB431" s="5">
        <v>-4.1081301000000003</v>
      </c>
      <c r="AC431" s="5">
        <v>-4.2129921000000001</v>
      </c>
      <c r="AD431" s="5">
        <v>-2.8883703000000001</v>
      </c>
      <c r="AE431" s="5">
        <v>-1.4792909000000001</v>
      </c>
      <c r="AF431" s="5">
        <v>-0.75335220000000003</v>
      </c>
      <c r="AG431" s="5">
        <v>-1.1616100000000001E-2</v>
      </c>
      <c r="AH431" s="16">
        <v>0.62236899999999995</v>
      </c>
      <c r="AI431" s="34" t="e">
        <v>#NAME?</v>
      </c>
      <c r="AJ431" s="21"/>
      <c r="AK431" s="5"/>
      <c r="AL431" s="5"/>
      <c r="AM431" s="5"/>
      <c r="AN431" s="5"/>
      <c r="AO431" s="5"/>
      <c r="AP431" s="5"/>
      <c r="AQ431" s="48"/>
      <c r="AR431" s="34" t="e">
        <v>#NAME?</v>
      </c>
      <c r="AS431" s="5"/>
      <c r="AT431" s="5"/>
      <c r="AU431" s="5"/>
      <c r="AV431" s="5"/>
      <c r="AW431" s="5"/>
      <c r="AX431" s="5"/>
      <c r="AY431" s="5"/>
      <c r="AZ431" s="33" t="e">
        <v>#NAME?</v>
      </c>
      <c r="BA431" s="21"/>
      <c r="BB431" s="5"/>
      <c r="BC431" s="5"/>
      <c r="BD431" s="5"/>
      <c r="BE431" s="5"/>
      <c r="BF431" s="48"/>
      <c r="BG431" s="64" t="e">
        <v>#NAME?</v>
      </c>
      <c r="BH431" s="298"/>
      <c r="BI431" s="298"/>
      <c r="BJ431" s="21"/>
      <c r="BK431" s="5"/>
      <c r="BL431" s="5"/>
      <c r="BM431" s="5"/>
      <c r="BN431" s="5"/>
      <c r="BO431" s="5"/>
      <c r="BP431" s="5"/>
      <c r="BQ431" s="5"/>
      <c r="BR431" s="298"/>
      <c r="BS431" s="5"/>
      <c r="BT431" s="5"/>
      <c r="BU431" s="5"/>
      <c r="BV431" s="5"/>
      <c r="BW431" s="5"/>
      <c r="BX431" s="5"/>
      <c r="BY431" s="5"/>
      <c r="BZ431" s="5"/>
      <c r="CA431" s="5"/>
      <c r="CB431" s="212"/>
      <c r="CC431" s="212"/>
      <c r="CD431" s="212"/>
      <c r="CE431" s="212"/>
      <c r="CF431" s="212"/>
      <c r="CG431" s="212"/>
      <c r="CH431" s="212"/>
      <c r="CI431" s="212"/>
    </row>
    <row r="432" spans="3:87" ht="12" customHeight="1">
      <c r="C432" s="13" t="s">
        <v>82</v>
      </c>
      <c r="D432" s="34"/>
      <c r="E432" s="34">
        <v>-0.90649440000000003</v>
      </c>
      <c r="F432" s="34">
        <v>5.4250600000000003E-2</v>
      </c>
      <c r="G432" s="34">
        <v>0.42497479999999999</v>
      </c>
      <c r="H432" s="34">
        <v>6.5073900000000004E-2</v>
      </c>
      <c r="I432" s="34">
        <v>0.82408210000000004</v>
      </c>
      <c r="J432" s="34">
        <v>0.4273458</v>
      </c>
      <c r="K432" s="34">
        <v>1.2635502999999999</v>
      </c>
      <c r="L432" s="34">
        <v>1.7797376</v>
      </c>
      <c r="M432" s="34">
        <v>3.6961021000000001</v>
      </c>
      <c r="N432" s="34">
        <v>6.9639949000000003</v>
      </c>
      <c r="O432" s="34">
        <v>6.7062634000000001</v>
      </c>
      <c r="P432" s="34">
        <v>-3.3212602000000002</v>
      </c>
      <c r="Q432" s="34">
        <v>-2.8636346000000001</v>
      </c>
      <c r="R432" s="21">
        <v>-2.51145</v>
      </c>
      <c r="S432" s="5">
        <v>-5.1207653999999998</v>
      </c>
      <c r="T432" s="5">
        <v>-6.3602749000000003</v>
      </c>
      <c r="U432" s="5">
        <v>-4.2688215999999999</v>
      </c>
      <c r="V432" s="5">
        <v>-3.0598486</v>
      </c>
      <c r="W432" s="5">
        <v>-1.3939907</v>
      </c>
      <c r="X432" s="5">
        <v>1.3975694000000001</v>
      </c>
      <c r="Y432" s="16">
        <v>3.4171996999999998</v>
      </c>
      <c r="Z432" s="34" t="e">
        <v>#NAME?</v>
      </c>
      <c r="AA432" s="21">
        <v>-2.0669183000000002</v>
      </c>
      <c r="AB432" s="5">
        <v>-4.6030734999999998</v>
      </c>
      <c r="AC432" s="5">
        <v>-5.4660735999999996</v>
      </c>
      <c r="AD432" s="5">
        <v>-3.014084</v>
      </c>
      <c r="AE432" s="5">
        <v>-1.5412216999999999</v>
      </c>
      <c r="AF432" s="5">
        <v>-0.26500200000000002</v>
      </c>
      <c r="AG432" s="5">
        <v>0.94219269999999999</v>
      </c>
      <c r="AH432" s="16">
        <v>1.6161506000000001</v>
      </c>
      <c r="AI432" s="34" t="e">
        <v>#NAME?</v>
      </c>
      <c r="AJ432" s="21"/>
      <c r="AK432" s="5"/>
      <c r="AL432" s="5"/>
      <c r="AM432" s="5"/>
      <c r="AN432" s="5"/>
      <c r="AO432" s="5"/>
      <c r="AP432" s="5"/>
      <c r="AQ432" s="48"/>
      <c r="AR432" s="34" t="e">
        <v>#NAME?</v>
      </c>
      <c r="AS432" s="5"/>
      <c r="AT432" s="5"/>
      <c r="AU432" s="5"/>
      <c r="AV432" s="5"/>
      <c r="AW432" s="5"/>
      <c r="AX432" s="5"/>
      <c r="AY432" s="5"/>
      <c r="AZ432" s="33" t="e">
        <v>#NAME?</v>
      </c>
      <c r="BA432" s="21"/>
      <c r="BB432" s="5"/>
      <c r="BC432" s="5"/>
      <c r="BD432" s="5"/>
      <c r="BE432" s="5"/>
      <c r="BF432" s="48"/>
      <c r="BG432" s="64" t="e">
        <v>#NAME?</v>
      </c>
      <c r="BH432" s="298"/>
      <c r="BI432" s="298"/>
      <c r="BJ432" s="21"/>
      <c r="BK432" s="5"/>
      <c r="BL432" s="5"/>
      <c r="BM432" s="5"/>
      <c r="BN432" s="5"/>
      <c r="BO432" s="5"/>
      <c r="BP432" s="5"/>
      <c r="BQ432" s="5"/>
      <c r="BR432" s="298"/>
      <c r="BS432" s="5"/>
      <c r="BT432" s="5"/>
      <c r="BU432" s="5"/>
      <c r="BV432" s="5"/>
      <c r="BW432" s="5"/>
      <c r="BX432" s="5"/>
      <c r="BY432" s="5"/>
      <c r="BZ432" s="5"/>
      <c r="CA432" s="5"/>
      <c r="CB432" s="212"/>
      <c r="CC432" s="212"/>
      <c r="CD432" s="212"/>
      <c r="CE432" s="212"/>
      <c r="CF432" s="212"/>
      <c r="CG432" s="212"/>
      <c r="CH432" s="212"/>
      <c r="CI432" s="212"/>
    </row>
    <row r="433" spans="3:87" ht="12" customHeight="1">
      <c r="C433" s="13" t="s">
        <v>83</v>
      </c>
      <c r="D433" s="34">
        <v>4.0043914999999997</v>
      </c>
      <c r="E433" s="34">
        <v>2.9549566999999999</v>
      </c>
      <c r="F433" s="34">
        <v>-1.0234452999999999</v>
      </c>
      <c r="G433" s="34">
        <v>-3.0409744999999999</v>
      </c>
      <c r="H433" s="34">
        <v>-3.5979283999999998</v>
      </c>
      <c r="I433" s="34">
        <v>-3.1934809</v>
      </c>
      <c r="J433" s="34">
        <v>-1.9854239</v>
      </c>
      <c r="K433" s="34">
        <v>-1.2281318000000001</v>
      </c>
      <c r="L433" s="34">
        <v>2.7130600000000001E-2</v>
      </c>
      <c r="M433" s="34">
        <v>2.4651597000000001</v>
      </c>
      <c r="N433" s="34">
        <v>7.0066673000000002</v>
      </c>
      <c r="O433" s="34">
        <v>7.1516675000000003</v>
      </c>
      <c r="P433" s="34">
        <v>-2.0658525000000001</v>
      </c>
      <c r="Q433" s="34">
        <v>-0.53888510000000001</v>
      </c>
      <c r="R433" s="21">
        <v>-1.1888801</v>
      </c>
      <c r="S433" s="5">
        <v>-2.0904216</v>
      </c>
      <c r="T433" s="5">
        <v>-2.7469014</v>
      </c>
      <c r="U433" s="5">
        <v>-2.1404618000000002</v>
      </c>
      <c r="V433" s="5">
        <v>-1.2940217000000001</v>
      </c>
      <c r="W433" s="5">
        <v>-0.52918949999999998</v>
      </c>
      <c r="X433" s="5">
        <v>-8.9814000000000005E-3</v>
      </c>
      <c r="Y433" s="16">
        <v>0.64208319999999997</v>
      </c>
      <c r="Z433" s="34" t="e">
        <v>#NAME?</v>
      </c>
      <c r="AA433" s="21">
        <v>-1.1349530000000001</v>
      </c>
      <c r="AB433" s="5">
        <v>-2.0205760000000001</v>
      </c>
      <c r="AC433" s="5">
        <v>-2.6837982999999999</v>
      </c>
      <c r="AD433" s="5">
        <v>-2.0988669</v>
      </c>
      <c r="AE433" s="5">
        <v>-1.0445500999999999</v>
      </c>
      <c r="AF433" s="5">
        <v>-0.38329940000000001</v>
      </c>
      <c r="AG433" s="5">
        <v>-0.20763409999999999</v>
      </c>
      <c r="AH433" s="16">
        <v>0.3137201</v>
      </c>
      <c r="AI433" s="34" t="e">
        <v>#NAME?</v>
      </c>
      <c r="AJ433" s="21"/>
      <c r="AK433" s="5"/>
      <c r="AL433" s="5"/>
      <c r="AM433" s="5"/>
      <c r="AN433" s="5"/>
      <c r="AO433" s="5"/>
      <c r="AP433" s="5"/>
      <c r="AQ433" s="48"/>
      <c r="AR433" s="34" t="e">
        <v>#NAME?</v>
      </c>
      <c r="AS433" s="5"/>
      <c r="AT433" s="5"/>
      <c r="AU433" s="5"/>
      <c r="AV433" s="5"/>
      <c r="AW433" s="5"/>
      <c r="AX433" s="5"/>
      <c r="AY433" s="5"/>
      <c r="AZ433" s="33" t="e">
        <v>#NAME?</v>
      </c>
      <c r="BA433" s="21"/>
      <c r="BB433" s="5"/>
      <c r="BC433" s="5"/>
      <c r="BD433" s="5"/>
      <c r="BE433" s="5"/>
      <c r="BF433" s="48"/>
      <c r="BG433" s="64" t="e">
        <v>#NAME?</v>
      </c>
      <c r="BH433" s="298"/>
      <c r="BI433" s="298"/>
      <c r="BJ433" s="21"/>
      <c r="BK433" s="5"/>
      <c r="BL433" s="5"/>
      <c r="BM433" s="5"/>
      <c r="BN433" s="5"/>
      <c r="BO433" s="5"/>
      <c r="BP433" s="5"/>
      <c r="BQ433" s="5"/>
      <c r="BR433" s="298"/>
      <c r="BS433" s="5"/>
      <c r="BT433" s="5"/>
      <c r="BU433" s="5"/>
      <c r="BV433" s="5"/>
      <c r="BW433" s="5"/>
      <c r="BX433" s="5"/>
      <c r="BY433" s="5"/>
      <c r="BZ433" s="5"/>
      <c r="CA433" s="5"/>
      <c r="CB433" s="212"/>
      <c r="CC433" s="212"/>
      <c r="CD433" s="212"/>
      <c r="CE433" s="212"/>
      <c r="CF433" s="212"/>
      <c r="CG433" s="212"/>
      <c r="CH433" s="212"/>
      <c r="CI433" s="212"/>
    </row>
    <row r="434" spans="3:87" ht="12" customHeight="1">
      <c r="C434" s="14" t="s">
        <v>84</v>
      </c>
      <c r="D434" s="35">
        <v>0.14704400000000001</v>
      </c>
      <c r="E434" s="35">
        <v>1.4823786000000001</v>
      </c>
      <c r="F434" s="35">
        <v>1.6598271</v>
      </c>
      <c r="G434" s="35">
        <v>2.9633014000000002</v>
      </c>
      <c r="H434" s="35">
        <v>1.5209950999999999</v>
      </c>
      <c r="I434" s="35">
        <v>-0.1952631</v>
      </c>
      <c r="J434" s="35">
        <v>-1.2960700999999999</v>
      </c>
      <c r="K434" s="35">
        <v>-0.30828759999999999</v>
      </c>
      <c r="L434" s="35">
        <v>-0.14680660000000001</v>
      </c>
      <c r="M434" s="35">
        <v>1.5234772999999999</v>
      </c>
      <c r="N434" s="35">
        <v>4.4720363000000001</v>
      </c>
      <c r="O434" s="35">
        <v>3.6425597000000001</v>
      </c>
      <c r="P434" s="35">
        <v>-5.1733292999999998</v>
      </c>
      <c r="Q434" s="35">
        <v>-2.5304465999999999</v>
      </c>
      <c r="R434" s="22">
        <v>-0.22552069999999999</v>
      </c>
      <c r="S434" s="9">
        <v>-1.7151456</v>
      </c>
      <c r="T434" s="9">
        <v>-2.4571717</v>
      </c>
      <c r="U434" s="9">
        <v>-3.1101318999999998</v>
      </c>
      <c r="V434" s="9">
        <v>-3.2543951999999998</v>
      </c>
      <c r="W434" s="9">
        <v>-1.9889387000000001</v>
      </c>
      <c r="X434" s="9">
        <v>-0.74887510000000002</v>
      </c>
      <c r="Y434" s="17">
        <v>0.26780379999999998</v>
      </c>
      <c r="Z434" s="35" t="e">
        <v>#NAME?</v>
      </c>
      <c r="AA434" s="22">
        <v>-7.1111900000000006E-2</v>
      </c>
      <c r="AB434" s="9">
        <v>-1.4746722000000001</v>
      </c>
      <c r="AC434" s="9">
        <v>-2.0733039999999998</v>
      </c>
      <c r="AD434" s="9">
        <v>-2.5869477999999999</v>
      </c>
      <c r="AE434" s="9">
        <v>-2.3997684000000001</v>
      </c>
      <c r="AF434" s="9">
        <v>-1.7520994999999999</v>
      </c>
      <c r="AG434" s="9">
        <v>-1.5628436000000001</v>
      </c>
      <c r="AH434" s="17">
        <v>-1.0519069999999999</v>
      </c>
      <c r="AI434" s="35" t="e">
        <v>#NAME?</v>
      </c>
      <c r="AJ434" s="22"/>
      <c r="AK434" s="9"/>
      <c r="AL434" s="9"/>
      <c r="AM434" s="9"/>
      <c r="AN434" s="9"/>
      <c r="AO434" s="9"/>
      <c r="AP434" s="9"/>
      <c r="AQ434" s="49"/>
      <c r="AR434" s="35" t="e">
        <v>#NAME?</v>
      </c>
      <c r="AS434" s="9"/>
      <c r="AT434" s="9"/>
      <c r="AU434" s="9"/>
      <c r="AV434" s="9"/>
      <c r="AW434" s="9"/>
      <c r="AX434" s="9"/>
      <c r="AY434" s="9"/>
      <c r="AZ434" s="33" t="e">
        <v>#NAME?</v>
      </c>
      <c r="BA434" s="22"/>
      <c r="BB434" s="9"/>
      <c r="BC434" s="9"/>
      <c r="BD434" s="9"/>
      <c r="BE434" s="9"/>
      <c r="BF434" s="49"/>
      <c r="BG434" s="64" t="e">
        <v>#NAME?</v>
      </c>
      <c r="BH434" s="298"/>
      <c r="BI434" s="298"/>
      <c r="BJ434" s="21"/>
      <c r="BK434" s="5"/>
      <c r="BL434" s="5"/>
      <c r="BM434" s="5"/>
      <c r="BN434" s="5"/>
      <c r="BO434" s="5"/>
      <c r="BP434" s="5"/>
      <c r="BQ434" s="5"/>
      <c r="BR434" s="298"/>
      <c r="BS434" s="5"/>
      <c r="BT434" s="5"/>
      <c r="BU434" s="5"/>
      <c r="BV434" s="5"/>
      <c r="BW434" s="5"/>
      <c r="BX434" s="5"/>
      <c r="BY434" s="5"/>
      <c r="BZ434" s="5"/>
      <c r="CA434" s="5"/>
      <c r="CB434" s="212"/>
      <c r="CC434" s="212"/>
      <c r="CD434" s="212"/>
      <c r="CE434" s="212"/>
      <c r="CF434" s="212"/>
      <c r="CG434" s="212"/>
      <c r="CH434" s="212"/>
      <c r="CI434" s="212"/>
    </row>
    <row r="435" spans="3:87" ht="12" customHeight="1">
      <c r="C435" s="57" t="s">
        <v>85</v>
      </c>
      <c r="D435" s="36"/>
      <c r="E435" s="36">
        <v>-0.1256601</v>
      </c>
      <c r="F435" s="36">
        <v>0.53898199999999996</v>
      </c>
      <c r="G435" s="36">
        <v>2.0034831</v>
      </c>
      <c r="H435" s="36">
        <v>1.9437682000000001</v>
      </c>
      <c r="I435" s="36">
        <v>1.0037669</v>
      </c>
      <c r="J435" s="36">
        <v>-0.16409389999999999</v>
      </c>
      <c r="K435" s="36">
        <v>0.22952149999999999</v>
      </c>
      <c r="L435" s="36">
        <v>0.16130839999999999</v>
      </c>
      <c r="M435" s="36">
        <v>1.5342013999999999</v>
      </c>
      <c r="N435" s="36">
        <v>2.7306625000000002</v>
      </c>
      <c r="O435" s="36">
        <v>1.6888905000000001</v>
      </c>
      <c r="P435" s="36">
        <v>-3.4459347</v>
      </c>
      <c r="Q435" s="36">
        <v>-2.1688711000000001</v>
      </c>
      <c r="R435" s="23">
        <v>-1.2650216000000001</v>
      </c>
      <c r="S435" s="10">
        <v>-2.3998263999999998</v>
      </c>
      <c r="T435" s="10">
        <v>-3.2105883</v>
      </c>
      <c r="U435" s="10">
        <v>-2.7035271000000001</v>
      </c>
      <c r="V435" s="10">
        <v>-2.0170208000000001</v>
      </c>
      <c r="W435" s="10">
        <v>-1.323528</v>
      </c>
      <c r="X435" s="10">
        <v>-0.4912783</v>
      </c>
      <c r="Y435" s="18">
        <v>0.36364920000000001</v>
      </c>
      <c r="Z435" s="36" t="e">
        <v>#NAME?</v>
      </c>
      <c r="AA435" s="23">
        <v>-1.1237016</v>
      </c>
      <c r="AB435" s="10">
        <v>-2.2047697999999998</v>
      </c>
      <c r="AC435" s="10">
        <v>-2.9234361999999998</v>
      </c>
      <c r="AD435" s="10">
        <v>-2.4442955</v>
      </c>
      <c r="AE435" s="10">
        <v>-1.6447136</v>
      </c>
      <c r="AF435" s="10">
        <v>-1.0322472</v>
      </c>
      <c r="AG435" s="10">
        <v>-0.68133109999999997</v>
      </c>
      <c r="AH435" s="18">
        <v>-0.22368080000000001</v>
      </c>
      <c r="AI435" s="36" t="e">
        <v>#NAME?</v>
      </c>
      <c r="AJ435" s="23"/>
      <c r="AK435" s="10"/>
      <c r="AL435" s="10"/>
      <c r="AM435" s="10"/>
      <c r="AN435" s="10"/>
      <c r="AO435" s="10"/>
      <c r="AP435" s="10"/>
      <c r="AQ435" s="50"/>
      <c r="AR435" s="36" t="e">
        <v>#NAME?</v>
      </c>
      <c r="AS435" s="23"/>
      <c r="AT435" s="10"/>
      <c r="AU435" s="10"/>
      <c r="AV435" s="10"/>
      <c r="AW435" s="10"/>
      <c r="AX435" s="10"/>
      <c r="AY435" s="10"/>
      <c r="AZ435" s="33" t="e">
        <v>#NAME?</v>
      </c>
      <c r="BA435" s="23"/>
      <c r="BB435" s="10"/>
      <c r="BC435" s="10"/>
      <c r="BD435" s="10"/>
      <c r="BE435" s="10"/>
      <c r="BF435" s="10"/>
      <c r="BG435" s="64" t="e">
        <v>#NAME?</v>
      </c>
      <c r="BH435" s="298"/>
      <c r="BI435" s="298"/>
      <c r="BJ435" s="21"/>
      <c r="BK435" s="5"/>
      <c r="BL435" s="5"/>
      <c r="BM435" s="5"/>
      <c r="BN435" s="5"/>
      <c r="BO435" s="5"/>
      <c r="BP435" s="5"/>
      <c r="BQ435" s="5"/>
      <c r="BR435" s="298"/>
      <c r="BS435" s="5"/>
      <c r="BT435" s="5"/>
      <c r="BU435" s="5"/>
      <c r="BV435" s="5"/>
      <c r="BW435" s="5"/>
      <c r="BX435" s="5"/>
      <c r="BY435" s="5"/>
      <c r="BZ435" s="5"/>
      <c r="CA435" s="5"/>
      <c r="CB435" s="212"/>
      <c r="CC435" s="212"/>
      <c r="CD435" s="212"/>
      <c r="CE435" s="212"/>
      <c r="CF435" s="212"/>
      <c r="CG435" s="212"/>
      <c r="CH435" s="212"/>
      <c r="CI435" s="212"/>
    </row>
    <row r="436" spans="3:87" ht="12" customHeight="1">
      <c r="C436" s="12" t="s">
        <v>87</v>
      </c>
      <c r="D436" s="37">
        <v>2.5106318999999999</v>
      </c>
      <c r="E436" s="37">
        <v>4.2073251000000003</v>
      </c>
      <c r="F436" s="37">
        <v>-4.3922989000000001</v>
      </c>
      <c r="G436" s="37">
        <v>-2.8239524</v>
      </c>
      <c r="H436" s="37">
        <v>-2.4849605000000001</v>
      </c>
      <c r="I436" s="37">
        <v>-0.32341249999999999</v>
      </c>
      <c r="J436" s="37">
        <v>0.13042119999999999</v>
      </c>
      <c r="K436" s="37">
        <v>0.2834448</v>
      </c>
      <c r="L436" s="37">
        <v>0.69845679999999999</v>
      </c>
      <c r="M436" s="37">
        <v>1.4345597000000001</v>
      </c>
      <c r="N436" s="37">
        <v>3.1175256</v>
      </c>
      <c r="O436" s="37">
        <v>3.9375710000000002</v>
      </c>
      <c r="P436" s="37">
        <v>-1.9683253999999999</v>
      </c>
      <c r="Q436" s="37">
        <v>-1.107774</v>
      </c>
      <c r="R436" s="20">
        <v>0.2435937</v>
      </c>
      <c r="S436" s="8">
        <v>-0.42395480000000002</v>
      </c>
      <c r="T436" s="8">
        <v>-0.82430599999999998</v>
      </c>
      <c r="U436" s="8">
        <v>-1.7956970000000001</v>
      </c>
      <c r="V436" s="8">
        <v>-1.3075663</v>
      </c>
      <c r="W436" s="8">
        <v>-0.30957570000000001</v>
      </c>
      <c r="X436" s="8">
        <v>8.0124200000000007E-2</v>
      </c>
      <c r="Y436" s="15">
        <v>0.37599779999999999</v>
      </c>
      <c r="Z436" s="37" t="e">
        <v>#NAME?</v>
      </c>
      <c r="AA436" s="20">
        <v>0.32409929999999998</v>
      </c>
      <c r="AB436" s="8">
        <v>-0.28266720000000001</v>
      </c>
      <c r="AC436" s="8">
        <v>-0.58420380000000005</v>
      </c>
      <c r="AD436" s="8">
        <v>-1.3401083</v>
      </c>
      <c r="AE436" s="8">
        <v>-0.62228810000000001</v>
      </c>
      <c r="AF436" s="8">
        <v>-0.24794469999999999</v>
      </c>
      <c r="AG436" s="8">
        <v>-0.15968360000000001</v>
      </c>
      <c r="AH436" s="15">
        <v>-0.19171730000000001</v>
      </c>
      <c r="AI436" s="37" t="e">
        <v>#NAME?</v>
      </c>
      <c r="AJ436" s="20"/>
      <c r="AK436" s="8"/>
      <c r="AL436" s="8"/>
      <c r="AM436" s="8"/>
      <c r="AN436" s="8"/>
      <c r="AO436" s="8"/>
      <c r="AP436" s="8"/>
      <c r="AQ436" s="47"/>
      <c r="AR436" s="37" t="e">
        <v>#NAME?</v>
      </c>
      <c r="AS436" s="8"/>
      <c r="AT436" s="8"/>
      <c r="AU436" s="8"/>
      <c r="AV436" s="8"/>
      <c r="AW436" s="8"/>
      <c r="AX436" s="8"/>
      <c r="AY436" s="8"/>
      <c r="AZ436" s="33" t="e">
        <v>#NAME?</v>
      </c>
      <c r="BA436" s="20"/>
      <c r="BB436" s="8"/>
      <c r="BC436" s="8"/>
      <c r="BD436" s="8"/>
      <c r="BE436" s="8"/>
      <c r="BF436" s="47"/>
      <c r="BG436" s="64" t="e">
        <v>#NAME?</v>
      </c>
      <c r="BH436" s="298"/>
      <c r="BI436" s="298"/>
      <c r="BJ436" s="21"/>
      <c r="BK436" s="5"/>
      <c r="BL436" s="5"/>
      <c r="BM436" s="5"/>
      <c r="BN436" s="5"/>
      <c r="BO436" s="5"/>
      <c r="BP436" s="5"/>
      <c r="BQ436" s="5"/>
      <c r="BR436" s="298"/>
      <c r="BS436" s="5"/>
      <c r="BT436" s="5"/>
      <c r="BU436" s="5"/>
      <c r="BV436" s="5"/>
      <c r="BW436" s="5"/>
      <c r="BX436" s="5"/>
      <c r="BY436" s="5"/>
      <c r="BZ436" s="5"/>
      <c r="CA436" s="5"/>
      <c r="CB436" s="212"/>
      <c r="CC436" s="212"/>
      <c r="CD436" s="212"/>
      <c r="CE436" s="212"/>
      <c r="CF436" s="212"/>
      <c r="CG436" s="212"/>
      <c r="CH436" s="212"/>
      <c r="CI436" s="212"/>
    </row>
    <row r="437" spans="3:87" ht="12" customHeight="1">
      <c r="C437" s="13" t="s">
        <v>88</v>
      </c>
      <c r="D437" s="34">
        <v>-1.3323258</v>
      </c>
      <c r="E437" s="34">
        <v>-2.7656589999999999</v>
      </c>
      <c r="F437" s="34">
        <v>-2.4360162999999999</v>
      </c>
      <c r="G437" s="34">
        <v>-0.36441390000000001</v>
      </c>
      <c r="H437" s="34">
        <v>0.3989393</v>
      </c>
      <c r="I437" s="34">
        <v>-0.42057149999999999</v>
      </c>
      <c r="J437" s="34">
        <v>-5.7343000000000003E-3</v>
      </c>
      <c r="K437" s="34">
        <v>0.77260180000000001</v>
      </c>
      <c r="L437" s="34">
        <v>2.5462728000000001</v>
      </c>
      <c r="M437" s="34">
        <v>4.9718140999999996</v>
      </c>
      <c r="N437" s="34">
        <v>5.8126198000000002</v>
      </c>
      <c r="O437" s="34">
        <v>4.3558097</v>
      </c>
      <c r="P437" s="34">
        <v>-1.8888677</v>
      </c>
      <c r="Q437" s="34">
        <v>-1.096579</v>
      </c>
      <c r="R437" s="21">
        <v>-0.57134910000000005</v>
      </c>
      <c r="S437" s="5">
        <v>-1.7970931000000001</v>
      </c>
      <c r="T437" s="5">
        <v>-3.1338992999999999</v>
      </c>
      <c r="U437" s="5">
        <v>-2.5590465</v>
      </c>
      <c r="V437" s="5">
        <v>-0.27896969999999999</v>
      </c>
      <c r="W437" s="5">
        <v>-0.37940629999999997</v>
      </c>
      <c r="X437" s="5">
        <v>0.86012999999999995</v>
      </c>
      <c r="Y437" s="16">
        <v>1.1764323999999999</v>
      </c>
      <c r="Z437" s="34" t="e">
        <v>#NAME?</v>
      </c>
      <c r="AA437" s="21">
        <v>-0.38515329999999998</v>
      </c>
      <c r="AB437" s="5">
        <v>-1.7715376</v>
      </c>
      <c r="AC437" s="5">
        <v>-3.083968</v>
      </c>
      <c r="AD437" s="5">
        <v>-2.073931</v>
      </c>
      <c r="AE437" s="5">
        <v>0.1052281</v>
      </c>
      <c r="AF437" s="5">
        <v>0.1173645</v>
      </c>
      <c r="AG437" s="5">
        <v>0.4799908</v>
      </c>
      <c r="AH437" s="16">
        <v>0.83164400000000005</v>
      </c>
      <c r="AI437" s="34" t="e">
        <v>#NAME?</v>
      </c>
      <c r="AJ437" s="21"/>
      <c r="AK437" s="5"/>
      <c r="AL437" s="5"/>
      <c r="AM437" s="5"/>
      <c r="AN437" s="5"/>
      <c r="AO437" s="5"/>
      <c r="AP437" s="5"/>
      <c r="AQ437" s="48"/>
      <c r="AR437" s="34" t="e">
        <v>#NAME?</v>
      </c>
      <c r="AS437" s="5"/>
      <c r="AT437" s="5"/>
      <c r="AU437" s="5"/>
      <c r="AV437" s="5"/>
      <c r="AW437" s="5"/>
      <c r="AX437" s="5"/>
      <c r="AY437" s="5"/>
      <c r="AZ437" s="33" t="e">
        <v>#NAME?</v>
      </c>
      <c r="BA437" s="21"/>
      <c r="BB437" s="5"/>
      <c r="BC437" s="5"/>
      <c r="BD437" s="5"/>
      <c r="BE437" s="5"/>
      <c r="BF437" s="48"/>
      <c r="BG437" s="64" t="e">
        <v>#NAME?</v>
      </c>
      <c r="BH437" s="298"/>
      <c r="BI437" s="298"/>
      <c r="BJ437" s="21"/>
      <c r="BK437" s="5"/>
      <c r="BL437" s="5"/>
      <c r="BM437" s="5"/>
      <c r="BN437" s="5"/>
      <c r="BO437" s="5"/>
      <c r="BP437" s="5"/>
      <c r="BQ437" s="5"/>
      <c r="BR437" s="298"/>
      <c r="BS437" s="5"/>
      <c r="BT437" s="5"/>
      <c r="BU437" s="5"/>
      <c r="BV437" s="5"/>
      <c r="BW437" s="5"/>
      <c r="BX437" s="5"/>
      <c r="BY437" s="5"/>
      <c r="BZ437" s="5"/>
      <c r="CA437" s="5"/>
      <c r="CB437" s="212"/>
      <c r="CC437" s="212"/>
      <c r="CD437" s="212"/>
      <c r="CE437" s="212"/>
      <c r="CF437" s="212"/>
      <c r="CG437" s="212"/>
      <c r="CH437" s="212"/>
      <c r="CI437" s="212"/>
    </row>
    <row r="438" spans="3:87" ht="12" customHeight="1">
      <c r="C438" s="13" t="s">
        <v>89</v>
      </c>
      <c r="D438" s="34">
        <v>1.4163207</v>
      </c>
      <c r="E438" s="34">
        <v>1.0424538999999999</v>
      </c>
      <c r="F438" s="34">
        <v>1.5137547</v>
      </c>
      <c r="G438" s="34">
        <v>2.7161472999999998</v>
      </c>
      <c r="H438" s="34">
        <v>1.4823701</v>
      </c>
      <c r="I438" s="34">
        <v>0.27131250000000001</v>
      </c>
      <c r="J438" s="34">
        <v>-0.68833560000000005</v>
      </c>
      <c r="K438" s="34">
        <v>0.66975700000000005</v>
      </c>
      <c r="L438" s="34">
        <v>1.688215</v>
      </c>
      <c r="M438" s="34">
        <v>3.9915710999999998</v>
      </c>
      <c r="N438" s="34">
        <v>3.4112138999999999</v>
      </c>
      <c r="O438" s="34">
        <v>1.4951171999999999</v>
      </c>
      <c r="P438" s="34">
        <v>-4.2379167999999998</v>
      </c>
      <c r="Q438" s="34">
        <v>-3.0971541</v>
      </c>
      <c r="R438" s="21">
        <v>-2.4286728000000002</v>
      </c>
      <c r="S438" s="5">
        <v>-2.8576540000000001</v>
      </c>
      <c r="T438" s="5">
        <v>-2.6834942000000002</v>
      </c>
      <c r="U438" s="5">
        <v>-2.0198051000000001</v>
      </c>
      <c r="V438" s="5">
        <v>-1.6841208999999999</v>
      </c>
      <c r="W438" s="5">
        <v>-1.2742336999999999</v>
      </c>
      <c r="X438" s="5">
        <v>-0.71158860000000002</v>
      </c>
      <c r="Y438" s="16">
        <v>-0.6546805</v>
      </c>
      <c r="Z438" s="34" t="e">
        <v>#NAME?</v>
      </c>
      <c r="AA438" s="21">
        <v>-2.4042466999999998</v>
      </c>
      <c r="AB438" s="5">
        <v>-2.8673318000000001</v>
      </c>
      <c r="AC438" s="5">
        <v>-3.505468</v>
      </c>
      <c r="AD438" s="5">
        <v>-2.8694011000000001</v>
      </c>
      <c r="AE438" s="5">
        <v>-2.6602285999999999</v>
      </c>
      <c r="AF438" s="5">
        <v>-2.6010333999999999</v>
      </c>
      <c r="AG438" s="5">
        <v>-1.9171786</v>
      </c>
      <c r="AH438" s="16">
        <v>-1.1667411999999999</v>
      </c>
      <c r="AI438" s="34" t="e">
        <v>#NAME?</v>
      </c>
      <c r="AJ438" s="21"/>
      <c r="AK438" s="5"/>
      <c r="AL438" s="5"/>
      <c r="AM438" s="5"/>
      <c r="AN438" s="5"/>
      <c r="AO438" s="5"/>
      <c r="AP438" s="5"/>
      <c r="AQ438" s="48"/>
      <c r="AR438" s="34" t="e">
        <v>#NAME?</v>
      </c>
      <c r="AS438" s="5"/>
      <c r="AT438" s="5"/>
      <c r="AU438" s="5"/>
      <c r="AV438" s="5"/>
      <c r="AW438" s="5"/>
      <c r="AX438" s="5"/>
      <c r="AY438" s="5"/>
      <c r="AZ438" s="33" t="e">
        <v>#NAME?</v>
      </c>
      <c r="BA438" s="21"/>
      <c r="BB438" s="5"/>
      <c r="BC438" s="5"/>
      <c r="BD438" s="5"/>
      <c r="BE438" s="5"/>
      <c r="BF438" s="48"/>
      <c r="BG438" s="64" t="e">
        <v>#NAME?</v>
      </c>
      <c r="BH438" s="298"/>
      <c r="BI438" s="298"/>
      <c r="BJ438" s="21"/>
      <c r="BK438" s="5"/>
      <c r="BL438" s="5"/>
      <c r="BM438" s="5"/>
      <c r="BN438" s="5"/>
      <c r="BO438" s="5"/>
      <c r="BP438" s="5"/>
      <c r="BQ438" s="5"/>
      <c r="BR438" s="298"/>
      <c r="BS438" s="5"/>
      <c r="BT438" s="5"/>
      <c r="BU438" s="5"/>
      <c r="BV438" s="5"/>
      <c r="BW438" s="5"/>
      <c r="BX438" s="5"/>
      <c r="BY438" s="5"/>
      <c r="BZ438" s="5"/>
      <c r="CA438" s="5"/>
      <c r="CB438" s="212"/>
      <c r="CC438" s="212"/>
      <c r="CD438" s="212"/>
      <c r="CE438" s="212"/>
      <c r="CF438" s="212"/>
      <c r="CG438" s="212"/>
      <c r="CH438" s="212"/>
      <c r="CI438" s="212"/>
    </row>
    <row r="439" spans="3:87" ht="12" customHeight="1">
      <c r="C439" s="59" t="s">
        <v>342</v>
      </c>
      <c r="D439" s="34"/>
      <c r="E439" s="34"/>
      <c r="F439" s="34"/>
      <c r="G439" s="34"/>
      <c r="H439" s="34">
        <v>-2.0134818999999999</v>
      </c>
      <c r="I439" s="34">
        <v>-1.1146794</v>
      </c>
      <c r="J439" s="34">
        <v>-0.19359670000000001</v>
      </c>
      <c r="K439" s="34">
        <v>0.74313379999999996</v>
      </c>
      <c r="L439" s="34">
        <v>1.8492481999999999</v>
      </c>
      <c r="M439" s="34">
        <v>3.6983823999999998</v>
      </c>
      <c r="N439" s="34">
        <v>6.1242688000000003</v>
      </c>
      <c r="O439" s="34">
        <v>5.7988562000000003</v>
      </c>
      <c r="P439" s="34">
        <v>-1.9408038000000001</v>
      </c>
      <c r="Q439" s="34">
        <v>-2.1792642</v>
      </c>
      <c r="R439" s="21">
        <v>-2.0618177000000002</v>
      </c>
      <c r="S439" s="5">
        <v>-3.6720953000000001</v>
      </c>
      <c r="T439" s="5">
        <v>-3.9278355999999999</v>
      </c>
      <c r="U439" s="5">
        <v>-4.1633366000000001</v>
      </c>
      <c r="V439" s="5">
        <v>-2.4108412000000001</v>
      </c>
      <c r="W439" s="5">
        <v>-0.68365849999999995</v>
      </c>
      <c r="X439" s="5">
        <v>0.90018410000000004</v>
      </c>
      <c r="Y439" s="16">
        <v>2.2883094000000002</v>
      </c>
      <c r="Z439" s="34" t="e">
        <v>#NAME?</v>
      </c>
      <c r="AA439" s="21">
        <v>-1.5980742999999999</v>
      </c>
      <c r="AB439" s="5">
        <v>-3.0159551000000002</v>
      </c>
      <c r="AC439" s="5">
        <v>-3.8022569000000002</v>
      </c>
      <c r="AD439" s="5">
        <v>-4.1001466999999998</v>
      </c>
      <c r="AE439" s="5">
        <v>-2.4744164</v>
      </c>
      <c r="AF439" s="5">
        <v>-0.92577259999999995</v>
      </c>
      <c r="AG439" s="5">
        <v>0.91282629999999998</v>
      </c>
      <c r="AH439" s="16">
        <v>2.3281049</v>
      </c>
      <c r="AI439" s="34" t="e">
        <v>#NAME?</v>
      </c>
      <c r="AJ439" s="21"/>
      <c r="AK439" s="5"/>
      <c r="AL439" s="5"/>
      <c r="AM439" s="5"/>
      <c r="AN439" s="5"/>
      <c r="AO439" s="5"/>
      <c r="AP439" s="5"/>
      <c r="AQ439" s="48"/>
      <c r="AR439" s="34" t="e">
        <v>#NAME?</v>
      </c>
      <c r="AS439" s="5"/>
      <c r="AT439" s="5"/>
      <c r="AU439" s="5"/>
      <c r="AV439" s="5"/>
      <c r="AW439" s="5"/>
      <c r="AX439" s="5"/>
      <c r="AY439" s="5"/>
      <c r="AZ439" s="33" t="e">
        <v>#NAME?</v>
      </c>
      <c r="BA439" s="21"/>
      <c r="BB439" s="5"/>
      <c r="BC439" s="5"/>
      <c r="BD439" s="5"/>
      <c r="BE439" s="5"/>
      <c r="BF439" s="48"/>
      <c r="BG439" s="64" t="e">
        <v>#NAME?</v>
      </c>
      <c r="BH439" s="298"/>
      <c r="BI439" s="298"/>
      <c r="BJ439" s="21"/>
      <c r="BK439" s="5"/>
      <c r="BL439" s="5"/>
      <c r="BM439" s="5"/>
      <c r="BN439" s="5"/>
      <c r="BO439" s="5"/>
      <c r="BP439" s="5"/>
      <c r="BQ439" s="5"/>
      <c r="BR439" s="298"/>
      <c r="BS439" s="5"/>
      <c r="BT439" s="5"/>
      <c r="BU439" s="5"/>
      <c r="BV439" s="5"/>
      <c r="BW439" s="5"/>
      <c r="BX439" s="5"/>
      <c r="BY439" s="5"/>
      <c r="BZ439" s="5"/>
      <c r="CA439" s="5"/>
      <c r="CB439" s="212"/>
      <c r="CC439" s="212"/>
      <c r="CD439" s="212"/>
      <c r="CE439" s="212"/>
      <c r="CF439" s="212"/>
      <c r="CG439" s="212"/>
      <c r="CH439" s="212"/>
      <c r="CI439" s="212"/>
    </row>
    <row r="440" spans="3:87" ht="12" customHeight="1">
      <c r="C440" s="13" t="s">
        <v>93</v>
      </c>
      <c r="D440" s="34">
        <v>-1.7838563999999999</v>
      </c>
      <c r="E440" s="34">
        <v>-0.77156060000000004</v>
      </c>
      <c r="F440" s="34">
        <v>-1.2031822000000001</v>
      </c>
      <c r="G440" s="34">
        <v>-0.60616139999999996</v>
      </c>
      <c r="H440" s="34">
        <v>-0.46789700000000001</v>
      </c>
      <c r="I440" s="34">
        <v>0.2209845</v>
      </c>
      <c r="J440" s="34">
        <v>0.42423179999999999</v>
      </c>
      <c r="K440" s="34">
        <v>1.6491753</v>
      </c>
      <c r="L440" s="34">
        <v>2.8058030999999999</v>
      </c>
      <c r="M440" s="34">
        <v>4.0162490999999996</v>
      </c>
      <c r="N440" s="34">
        <v>2.4539890999999998</v>
      </c>
      <c r="O440" s="34">
        <v>2.1283843</v>
      </c>
      <c r="P440" s="34">
        <v>-4.5845022999999996</v>
      </c>
      <c r="Q440" s="34">
        <v>-3.6367527000000002</v>
      </c>
      <c r="R440" s="21">
        <v>-1.9766748000000001</v>
      </c>
      <c r="S440" s="5">
        <v>-3.6949869</v>
      </c>
      <c r="T440" s="5">
        <v>-2.7219471999999998</v>
      </c>
      <c r="U440" s="5">
        <v>-0.71218139999999996</v>
      </c>
      <c r="V440" s="5">
        <v>0.27987909999999999</v>
      </c>
      <c r="W440" s="5">
        <v>0.3181793</v>
      </c>
      <c r="X440" s="5">
        <v>1.6189111</v>
      </c>
      <c r="Y440" s="16">
        <v>2.4350429999999998</v>
      </c>
      <c r="Z440" s="34" t="e">
        <v>#NAME?</v>
      </c>
      <c r="AA440" s="21">
        <v>-1.9120550999999999</v>
      </c>
      <c r="AB440" s="5">
        <v>-3.5689806000000002</v>
      </c>
      <c r="AC440" s="5">
        <v>-2.4824646000000001</v>
      </c>
      <c r="AD440" s="5">
        <v>-0.37507380000000001</v>
      </c>
      <c r="AE440" s="5">
        <v>0.63361480000000003</v>
      </c>
      <c r="AF440" s="5">
        <v>0.68418820000000002</v>
      </c>
      <c r="AG440" s="5">
        <v>1.1116128999999999</v>
      </c>
      <c r="AH440" s="16">
        <v>1.6945203</v>
      </c>
      <c r="AI440" s="34" t="e">
        <v>#NAME?</v>
      </c>
      <c r="AJ440" s="21"/>
      <c r="AK440" s="5"/>
      <c r="AL440" s="5"/>
      <c r="AM440" s="5"/>
      <c r="AN440" s="5"/>
      <c r="AO440" s="5"/>
      <c r="AP440" s="5"/>
      <c r="AQ440" s="48"/>
      <c r="AR440" s="34" t="e">
        <v>#NAME?</v>
      </c>
      <c r="AS440" s="5"/>
      <c r="AT440" s="5"/>
      <c r="AU440" s="5"/>
      <c r="AV440" s="5"/>
      <c r="AW440" s="5"/>
      <c r="AX440" s="5"/>
      <c r="AY440" s="5"/>
      <c r="AZ440" s="33" t="e">
        <v>#NAME?</v>
      </c>
      <c r="BA440" s="21"/>
      <c r="BB440" s="5"/>
      <c r="BC440" s="5"/>
      <c r="BD440" s="5"/>
      <c r="BE440" s="5"/>
      <c r="BF440" s="48"/>
      <c r="BG440" s="64" t="e">
        <v>#NAME?</v>
      </c>
      <c r="BH440" s="298"/>
      <c r="BI440" s="298"/>
      <c r="BJ440" s="21"/>
      <c r="BK440" s="5"/>
      <c r="BL440" s="5"/>
      <c r="BM440" s="5"/>
      <c r="BN440" s="5"/>
      <c r="BO440" s="5"/>
      <c r="BP440" s="5"/>
      <c r="BQ440" s="5"/>
      <c r="BR440" s="298"/>
      <c r="BS440" s="5"/>
      <c r="BT440" s="5"/>
      <c r="BU440" s="5"/>
      <c r="BV440" s="5"/>
      <c r="BW440" s="5"/>
      <c r="BX440" s="5"/>
      <c r="BY440" s="5"/>
      <c r="BZ440" s="5"/>
      <c r="CA440" s="5"/>
      <c r="CB440" s="212"/>
      <c r="CC440" s="212"/>
      <c r="CD440" s="212"/>
      <c r="CE440" s="212"/>
      <c r="CF440" s="212"/>
      <c r="CG440" s="212"/>
      <c r="CH440" s="212"/>
      <c r="CI440" s="212"/>
    </row>
    <row r="441" spans="3:87" ht="12" customHeight="1">
      <c r="C441" s="13" t="s">
        <v>94</v>
      </c>
      <c r="D441" s="34">
        <v>2.6142218000000002</v>
      </c>
      <c r="E441" s="34">
        <v>1.6398157</v>
      </c>
      <c r="F441" s="34">
        <v>0.99494280000000002</v>
      </c>
      <c r="G441" s="34">
        <v>0.48249880000000001</v>
      </c>
      <c r="H441" s="34">
        <v>-2.7083415999999998</v>
      </c>
      <c r="I441" s="34">
        <v>-4.5238098999999998</v>
      </c>
      <c r="J441" s="34">
        <v>-4.5708932000000004</v>
      </c>
      <c r="K441" s="34">
        <v>-3.0253497999999999</v>
      </c>
      <c r="L441" s="34">
        <v>-2.7727718000000001</v>
      </c>
      <c r="M441" s="34">
        <v>-0.24057329999999999</v>
      </c>
      <c r="N441" s="34">
        <v>2.6510582999999999</v>
      </c>
      <c r="O441" s="34">
        <v>2.6112310000000001</v>
      </c>
      <c r="P441" s="34">
        <v>1.4710046999999999</v>
      </c>
      <c r="Q441" s="34">
        <v>1.2049147</v>
      </c>
      <c r="R441" s="21">
        <v>2.0736891000000002</v>
      </c>
      <c r="S441" s="5">
        <v>0.20672570000000001</v>
      </c>
      <c r="T441" s="5">
        <v>-1.3632040000000001</v>
      </c>
      <c r="U441" s="5">
        <v>-1.1997574</v>
      </c>
      <c r="V441" s="5">
        <v>-0.62465519999999997</v>
      </c>
      <c r="W441" s="5">
        <v>-0.62027120000000002</v>
      </c>
      <c r="X441" s="5">
        <v>0.7324754</v>
      </c>
      <c r="Y441" s="16">
        <v>1.4990353000000001</v>
      </c>
      <c r="Z441" s="34" t="e">
        <v>#NAME?</v>
      </c>
      <c r="AA441" s="21">
        <v>2.0757118000000001</v>
      </c>
      <c r="AB441" s="5">
        <v>0.18466260000000001</v>
      </c>
      <c r="AC441" s="5">
        <v>-1.3744331999999999</v>
      </c>
      <c r="AD441" s="5">
        <v>-1.1343109</v>
      </c>
      <c r="AE441" s="5">
        <v>-0.34748709999999999</v>
      </c>
      <c r="AF441" s="5">
        <v>-0.13394929999999999</v>
      </c>
      <c r="AG441" s="5">
        <v>0.2910277</v>
      </c>
      <c r="AH441" s="16">
        <v>0.41888360000000002</v>
      </c>
      <c r="AI441" s="34" t="e">
        <v>#NAME?</v>
      </c>
      <c r="AJ441" s="21"/>
      <c r="AK441" s="5"/>
      <c r="AL441" s="5"/>
      <c r="AM441" s="5"/>
      <c r="AN441" s="5"/>
      <c r="AO441" s="5"/>
      <c r="AP441" s="5"/>
      <c r="AQ441" s="48"/>
      <c r="AR441" s="34" t="e">
        <v>#NAME?</v>
      </c>
      <c r="AS441" s="5"/>
      <c r="AT441" s="5"/>
      <c r="AU441" s="5"/>
      <c r="AV441" s="5"/>
      <c r="AW441" s="5"/>
      <c r="AX441" s="5"/>
      <c r="AY441" s="5"/>
      <c r="AZ441" s="33" t="e">
        <v>#NAME?</v>
      </c>
      <c r="BA441" s="21"/>
      <c r="BB441" s="5"/>
      <c r="BC441" s="5"/>
      <c r="BD441" s="5"/>
      <c r="BE441" s="5"/>
      <c r="BF441" s="48"/>
      <c r="BG441" s="64" t="e">
        <v>#NAME?</v>
      </c>
      <c r="BH441" s="298"/>
      <c r="BI441" s="298"/>
      <c r="BJ441" s="21"/>
      <c r="BK441" s="5"/>
      <c r="BL441" s="5"/>
      <c r="BM441" s="5"/>
      <c r="BN441" s="5"/>
      <c r="BO441" s="5"/>
      <c r="BP441" s="5"/>
      <c r="BQ441" s="5"/>
      <c r="BR441" s="298"/>
      <c r="BS441" s="5"/>
      <c r="BT441" s="5"/>
      <c r="BU441" s="5"/>
      <c r="BV441" s="5"/>
      <c r="BW441" s="5"/>
      <c r="BX441" s="5"/>
      <c r="BY441" s="5"/>
      <c r="BZ441" s="5"/>
      <c r="CA441" s="5"/>
      <c r="CB441" s="212"/>
      <c r="CC441" s="212"/>
      <c r="CD441" s="212"/>
      <c r="CE441" s="212"/>
      <c r="CF441" s="212"/>
      <c r="CG441" s="212"/>
      <c r="CH441" s="212"/>
      <c r="CI441" s="212"/>
    </row>
    <row r="442" spans="3:87" ht="12" customHeight="1">
      <c r="C442" s="13" t="s">
        <v>95</v>
      </c>
      <c r="D442" s="34">
        <v>-0.98446</v>
      </c>
      <c r="E442" s="34">
        <v>-4.0758381999999997</v>
      </c>
      <c r="F442" s="34">
        <v>-5.7900910999999997</v>
      </c>
      <c r="G442" s="34">
        <v>-5.7556941000000004</v>
      </c>
      <c r="H442" s="34">
        <v>-2.7046179000000001</v>
      </c>
      <c r="I442" s="34">
        <v>3.5749799999999998E-2</v>
      </c>
      <c r="J442" s="34">
        <v>1.9663933</v>
      </c>
      <c r="K442" s="34">
        <v>5.6057943999999997</v>
      </c>
      <c r="L442" s="34">
        <v>4.6962451999999999</v>
      </c>
      <c r="M442" s="34">
        <v>6.8784006</v>
      </c>
      <c r="N442" s="34">
        <v>6.5374525999999999</v>
      </c>
      <c r="O442" s="34">
        <v>8.0644232999999996</v>
      </c>
      <c r="P442" s="34">
        <v>-0.57036549999999997</v>
      </c>
      <c r="Q442" s="34">
        <v>-4.7664663999999997</v>
      </c>
      <c r="R442" s="21">
        <v>-4.2456433000000002</v>
      </c>
      <c r="S442" s="5">
        <v>-5.0607167999999998</v>
      </c>
      <c r="T442" s="5">
        <v>-3.6217872999999998</v>
      </c>
      <c r="U442" s="5">
        <v>-3.0836027000000001</v>
      </c>
      <c r="V442" s="5">
        <v>-2.5089589000000001</v>
      </c>
      <c r="W442" s="5">
        <v>-1.5310976000000001</v>
      </c>
      <c r="X442" s="5">
        <v>1.1997916</v>
      </c>
      <c r="Y442" s="16">
        <v>1.3926529000000001</v>
      </c>
      <c r="Z442" s="34" t="e">
        <v>#NAME?</v>
      </c>
      <c r="AA442" s="21">
        <v>-3.6779565000000001</v>
      </c>
      <c r="AB442" s="5">
        <v>-4.7575988999999996</v>
      </c>
      <c r="AC442" s="5">
        <v>-3.0892732000000001</v>
      </c>
      <c r="AD442" s="5">
        <v>-2.2213772000000001</v>
      </c>
      <c r="AE442" s="5">
        <v>-1.4457044999999999</v>
      </c>
      <c r="AF442" s="5">
        <v>0.29104160000000001</v>
      </c>
      <c r="AG442" s="5">
        <v>0.53433229999999998</v>
      </c>
      <c r="AH442" s="16">
        <v>0.41403909999999999</v>
      </c>
      <c r="AI442" s="34" t="e">
        <v>#NAME?</v>
      </c>
      <c r="AJ442" s="21"/>
      <c r="AK442" s="5"/>
      <c r="AL442" s="5"/>
      <c r="AM442" s="5"/>
      <c r="AN442" s="5"/>
      <c r="AO442" s="5"/>
      <c r="AP442" s="5"/>
      <c r="AQ442" s="48"/>
      <c r="AR442" s="34" t="e">
        <v>#NAME?</v>
      </c>
      <c r="AS442" s="5"/>
      <c r="AT442" s="5"/>
      <c r="AU442" s="5"/>
      <c r="AV442" s="5"/>
      <c r="AW442" s="5"/>
      <c r="AX442" s="5"/>
      <c r="AY442" s="5"/>
      <c r="AZ442" s="33" t="e">
        <v>#NAME?</v>
      </c>
      <c r="BA442" s="21"/>
      <c r="BB442" s="5"/>
      <c r="BC442" s="5"/>
      <c r="BD442" s="5"/>
      <c r="BE442" s="5"/>
      <c r="BF442" s="48"/>
      <c r="BG442" s="64" t="e">
        <v>#NAME?</v>
      </c>
      <c r="BH442" s="298"/>
      <c r="BI442" s="298"/>
      <c r="BJ442" s="21"/>
      <c r="BK442" s="5"/>
      <c r="BL442" s="5"/>
      <c r="BM442" s="5"/>
      <c r="BN442" s="5"/>
      <c r="BO442" s="5"/>
      <c r="BP442" s="5"/>
      <c r="BQ442" s="5"/>
      <c r="BR442" s="298"/>
      <c r="BS442" s="5"/>
      <c r="BT442" s="5"/>
      <c r="BU442" s="5"/>
      <c r="BV442" s="5"/>
      <c r="BW442" s="5"/>
      <c r="BX442" s="5"/>
      <c r="BY442" s="5"/>
      <c r="BZ442" s="5"/>
      <c r="CA442" s="5"/>
      <c r="CB442" s="212"/>
      <c r="CC442" s="212"/>
      <c r="CD442" s="212"/>
      <c r="CE442" s="212"/>
      <c r="CF442" s="212"/>
      <c r="CG442" s="212"/>
      <c r="CH442" s="212"/>
      <c r="CI442" s="212"/>
    </row>
    <row r="443" spans="3:87" ht="12" customHeight="1">
      <c r="C443" s="13" t="s">
        <v>96</v>
      </c>
      <c r="D443" s="34">
        <v>-2.3054016000000002</v>
      </c>
      <c r="E443" s="34">
        <v>-1.0468245</v>
      </c>
      <c r="F443" s="34">
        <v>0.38048569999999998</v>
      </c>
      <c r="G443" s="34">
        <v>1.8385419000000001</v>
      </c>
      <c r="H443" s="34">
        <v>0.17212810000000001</v>
      </c>
      <c r="I443" s="34">
        <v>-0.8293739</v>
      </c>
      <c r="J443" s="34">
        <v>-1.3571739</v>
      </c>
      <c r="K443" s="34">
        <v>0.14118059999999999</v>
      </c>
      <c r="L443" s="34">
        <v>0.39931100000000003</v>
      </c>
      <c r="M443" s="34">
        <v>2.4315929000000001</v>
      </c>
      <c r="N443" s="34">
        <v>3.3998054</v>
      </c>
      <c r="O443" s="34">
        <v>0.84331909999999999</v>
      </c>
      <c r="P443" s="34">
        <v>-5.5462368</v>
      </c>
      <c r="Q443" s="34">
        <v>-1.4304321</v>
      </c>
      <c r="R443" s="21">
        <v>-0.33944259999999998</v>
      </c>
      <c r="S443" s="5">
        <v>-2.0797083000000001</v>
      </c>
      <c r="T443" s="5">
        <v>-2.5683457000000001</v>
      </c>
      <c r="U443" s="5">
        <v>-2.0803888000000001</v>
      </c>
      <c r="V443" s="5">
        <v>-0.13965469999999999</v>
      </c>
      <c r="W443" s="5">
        <v>0.40436670000000002</v>
      </c>
      <c r="X443" s="5">
        <v>6.2766100000000005E-2</v>
      </c>
      <c r="Y443" s="16">
        <v>9.5299400000000006E-2</v>
      </c>
      <c r="Z443" s="34" t="e">
        <v>#NAME?</v>
      </c>
      <c r="AA443" s="21">
        <v>-0.29556900000000003</v>
      </c>
      <c r="AB443" s="5">
        <v>-2.0339546999999998</v>
      </c>
      <c r="AC443" s="5">
        <v>-2.4970786999999999</v>
      </c>
      <c r="AD443" s="5">
        <v>-1.9383693</v>
      </c>
      <c r="AE443" s="5">
        <v>-0.25104179999999998</v>
      </c>
      <c r="AF443" s="5">
        <v>0.49727250000000001</v>
      </c>
      <c r="AG443" s="5">
        <v>0.2942495</v>
      </c>
      <c r="AH443" s="16">
        <v>-0.14352490000000001</v>
      </c>
      <c r="AI443" s="34" t="e">
        <v>#NAME?</v>
      </c>
      <c r="AJ443" s="21"/>
      <c r="AK443" s="5"/>
      <c r="AL443" s="5"/>
      <c r="AM443" s="5"/>
      <c r="AN443" s="5"/>
      <c r="AO443" s="5"/>
      <c r="AP443" s="5"/>
      <c r="AQ443" s="48"/>
      <c r="AR443" s="34" t="e">
        <v>#NAME?</v>
      </c>
      <c r="AS443" s="5"/>
      <c r="AT443" s="5"/>
      <c r="AU443" s="5"/>
      <c r="AV443" s="5"/>
      <c r="AW443" s="5"/>
      <c r="AX443" s="5"/>
      <c r="AY443" s="5"/>
      <c r="AZ443" s="33" t="e">
        <v>#NAME?</v>
      </c>
      <c r="BA443" s="21"/>
      <c r="BB443" s="5"/>
      <c r="BC443" s="5"/>
      <c r="BD443" s="5"/>
      <c r="BE443" s="5"/>
      <c r="BF443" s="48"/>
      <c r="BG443" s="64" t="e">
        <v>#NAME?</v>
      </c>
      <c r="BH443" s="298"/>
      <c r="BI443" s="298"/>
      <c r="BJ443" s="21"/>
      <c r="BK443" s="5"/>
      <c r="BL443" s="5"/>
      <c r="BM443" s="5"/>
      <c r="BN443" s="5"/>
      <c r="BO443" s="5"/>
      <c r="BP443" s="5"/>
      <c r="BQ443" s="5"/>
      <c r="BR443" s="298"/>
      <c r="BS443" s="5"/>
      <c r="BT443" s="5"/>
      <c r="BU443" s="5"/>
      <c r="BV443" s="5"/>
      <c r="BW443" s="5"/>
      <c r="BX443" s="5"/>
      <c r="BY443" s="5"/>
      <c r="BZ443" s="5"/>
      <c r="CA443" s="5"/>
      <c r="CB443" s="212"/>
      <c r="CC443" s="212"/>
      <c r="CD443" s="212"/>
      <c r="CE443" s="212"/>
      <c r="CF443" s="212"/>
      <c r="CG443" s="212"/>
      <c r="CH443" s="212"/>
      <c r="CI443" s="212"/>
    </row>
    <row r="444" spans="3:87" ht="12" customHeight="1">
      <c r="C444" s="14" t="s">
        <v>97</v>
      </c>
      <c r="D444" s="35">
        <v>0.71560279999999998</v>
      </c>
      <c r="E444" s="35">
        <v>0.81665889999999997</v>
      </c>
      <c r="F444" s="35">
        <v>0.890544</v>
      </c>
      <c r="G444" s="35">
        <v>1.3229070999999999</v>
      </c>
      <c r="H444" s="35">
        <v>0.85719259999999997</v>
      </c>
      <c r="I444" s="35">
        <v>0.4198363</v>
      </c>
      <c r="J444" s="35">
        <v>0.98332030000000004</v>
      </c>
      <c r="K444" s="35">
        <v>0.77815460000000003</v>
      </c>
      <c r="L444" s="35">
        <v>1.4053925</v>
      </c>
      <c r="M444" s="35">
        <v>1.7058340000000001</v>
      </c>
      <c r="N444" s="35">
        <v>2.1872737999999998</v>
      </c>
      <c r="O444" s="35">
        <v>0.30082160000000002</v>
      </c>
      <c r="P444" s="35">
        <v>-4.6299609000000004</v>
      </c>
      <c r="Q444" s="35">
        <v>-3.9024803000000001</v>
      </c>
      <c r="R444" s="22">
        <v>-3.4482479000000001</v>
      </c>
      <c r="S444" s="9">
        <v>-3.0160762000000001</v>
      </c>
      <c r="T444" s="9">
        <v>-2.1431670999999999</v>
      </c>
      <c r="U444" s="9">
        <v>-0.56963560000000002</v>
      </c>
      <c r="V444" s="9">
        <v>0.1924942</v>
      </c>
      <c r="W444" s="9">
        <v>0.60836659999999998</v>
      </c>
      <c r="X444" s="9">
        <v>0.7880315</v>
      </c>
      <c r="Y444" s="17">
        <v>0.72814979999999996</v>
      </c>
      <c r="Z444" s="35" t="e">
        <v>#NAME?</v>
      </c>
      <c r="AA444" s="22">
        <v>-3.2756476999999999</v>
      </c>
      <c r="AB444" s="9">
        <v>-2.9555837999999999</v>
      </c>
      <c r="AC444" s="9">
        <v>-2.1459921</v>
      </c>
      <c r="AD444" s="9">
        <v>-0.46245520000000001</v>
      </c>
      <c r="AE444" s="9">
        <v>0.30257089999999998</v>
      </c>
      <c r="AF444" s="9">
        <v>0.68236509999999995</v>
      </c>
      <c r="AG444" s="9">
        <v>0.30047489999999999</v>
      </c>
      <c r="AH444" s="17">
        <v>3.1709000000000001E-2</v>
      </c>
      <c r="AI444" s="35" t="e">
        <v>#NAME?</v>
      </c>
      <c r="AJ444" s="22"/>
      <c r="AK444" s="9"/>
      <c r="AL444" s="9"/>
      <c r="AM444" s="9"/>
      <c r="AN444" s="9"/>
      <c r="AO444" s="9"/>
      <c r="AP444" s="9"/>
      <c r="AQ444" s="49"/>
      <c r="AR444" s="35" t="e">
        <v>#NAME?</v>
      </c>
      <c r="AS444" s="9"/>
      <c r="AT444" s="9"/>
      <c r="AU444" s="9"/>
      <c r="AV444" s="9"/>
      <c r="AW444" s="9"/>
      <c r="AX444" s="9"/>
      <c r="AY444" s="9"/>
      <c r="AZ444" s="33" t="e">
        <v>#NAME?</v>
      </c>
      <c r="BA444" s="22"/>
      <c r="BB444" s="9"/>
      <c r="BC444" s="9"/>
      <c r="BD444" s="9"/>
      <c r="BE444" s="9"/>
      <c r="BF444" s="49"/>
      <c r="BG444" s="64" t="e">
        <v>#NAME?</v>
      </c>
      <c r="BH444" s="298"/>
      <c r="BI444" s="298"/>
      <c r="BJ444" s="21"/>
      <c r="BK444" s="5"/>
      <c r="BL444" s="5"/>
      <c r="BM444" s="5"/>
      <c r="BN444" s="5"/>
      <c r="BO444" s="5"/>
      <c r="BP444" s="5"/>
      <c r="BQ444" s="5"/>
      <c r="BR444" s="298"/>
      <c r="BS444" s="5"/>
      <c r="BT444" s="5"/>
      <c r="BU444" s="5"/>
      <c r="BV444" s="5"/>
      <c r="BW444" s="5"/>
      <c r="BX444" s="5"/>
      <c r="BY444" s="5"/>
      <c r="BZ444" s="5"/>
      <c r="CA444" s="5"/>
      <c r="CB444" s="212"/>
      <c r="CC444" s="212"/>
      <c r="CD444" s="212"/>
      <c r="CE444" s="212"/>
      <c r="CF444" s="212"/>
      <c r="CG444" s="212"/>
      <c r="CH444" s="212"/>
      <c r="CI444" s="212"/>
    </row>
    <row r="445" spans="3:87" ht="12" customHeight="1">
      <c r="C445" s="11" t="s">
        <v>98</v>
      </c>
      <c r="D445" s="36"/>
      <c r="E445" s="36"/>
      <c r="F445" s="36"/>
      <c r="G445" s="36"/>
      <c r="H445" s="36">
        <v>1.5302796999999999</v>
      </c>
      <c r="I445" s="36">
        <v>0.68797940000000002</v>
      </c>
      <c r="J445" s="36">
        <v>-0.1205036</v>
      </c>
      <c r="K445" s="36">
        <v>0.30169590000000002</v>
      </c>
      <c r="L445" s="36">
        <v>0.402306</v>
      </c>
      <c r="M445" s="36">
        <v>1.7023029999999999</v>
      </c>
      <c r="N445" s="36">
        <v>2.7637527</v>
      </c>
      <c r="O445" s="36">
        <v>1.6021110000000001</v>
      </c>
      <c r="P445" s="36">
        <v>-3.5150945</v>
      </c>
      <c r="Q445" s="36">
        <v>-2.3482031999999999</v>
      </c>
      <c r="R445" s="23">
        <v>-1.5113433999999999</v>
      </c>
      <c r="S445" s="10">
        <v>-2.4429299000000002</v>
      </c>
      <c r="T445" s="10">
        <v>-2.9648300999999999</v>
      </c>
      <c r="U445" s="10">
        <v>-2.3000805</v>
      </c>
      <c r="V445" s="10">
        <v>-1.5499906000000001</v>
      </c>
      <c r="W445" s="10">
        <v>-0.93431560000000002</v>
      </c>
      <c r="X445" s="10">
        <v>-0.19083600000000001</v>
      </c>
      <c r="Y445" s="18">
        <v>0.47212749999999998</v>
      </c>
      <c r="Z445" s="36" t="e">
        <v>#NAME?</v>
      </c>
      <c r="AA445" s="23">
        <v>-1.3676066</v>
      </c>
      <c r="AB445" s="10">
        <v>-2.2812565999999999</v>
      </c>
      <c r="AC445" s="10">
        <v>-2.7579661</v>
      </c>
      <c r="AD445" s="10">
        <v>-2.0843671000000001</v>
      </c>
      <c r="AE445" s="10">
        <v>-1.2523662</v>
      </c>
      <c r="AF445" s="10">
        <v>-0.68812609999999996</v>
      </c>
      <c r="AG445" s="10">
        <v>-0.44876379999999999</v>
      </c>
      <c r="AH445" s="18">
        <v>-0.1356194</v>
      </c>
      <c r="AI445" s="36" t="e">
        <v>#NAME?</v>
      </c>
      <c r="AJ445" s="23"/>
      <c r="AK445" s="10"/>
      <c r="AL445" s="10"/>
      <c r="AM445" s="10"/>
      <c r="AN445" s="10"/>
      <c r="AO445" s="10"/>
      <c r="AP445" s="10"/>
      <c r="AQ445" s="50"/>
      <c r="AR445" s="36" t="e">
        <v>#NAME?</v>
      </c>
      <c r="AS445" s="10"/>
      <c r="AT445" s="10"/>
      <c r="AU445" s="10"/>
      <c r="AV445" s="10"/>
      <c r="AW445" s="10"/>
      <c r="AX445" s="10"/>
      <c r="AY445" s="10"/>
      <c r="AZ445" s="33" t="e">
        <v>#NAME?</v>
      </c>
      <c r="BA445" s="23" t="s">
        <v>86</v>
      </c>
      <c r="BB445" s="10" t="s">
        <v>86</v>
      </c>
      <c r="BC445" s="10" t="s">
        <v>86</v>
      </c>
      <c r="BD445" s="10" t="s">
        <v>86</v>
      </c>
      <c r="BE445" s="10" t="s">
        <v>86</v>
      </c>
      <c r="BF445" s="50" t="s">
        <v>86</v>
      </c>
      <c r="BG445" s="64" t="e">
        <v>#NAME?</v>
      </c>
      <c r="BH445" s="298"/>
      <c r="BI445" s="298"/>
      <c r="BJ445" s="21"/>
      <c r="BK445" s="5"/>
      <c r="BL445" s="5"/>
      <c r="BM445" s="5"/>
      <c r="BN445" s="5"/>
      <c r="BO445" s="5"/>
      <c r="BP445" s="5"/>
      <c r="BQ445" s="5"/>
      <c r="BR445" s="298"/>
      <c r="BS445" s="5"/>
      <c r="BT445" s="5"/>
      <c r="BU445" s="5"/>
      <c r="BV445" s="5"/>
      <c r="BW445" s="5"/>
      <c r="BX445" s="5"/>
      <c r="BY445" s="5"/>
      <c r="BZ445" s="5"/>
      <c r="CA445" s="5"/>
      <c r="CB445" s="212"/>
      <c r="CC445" s="212"/>
      <c r="CD445" s="212"/>
      <c r="CE445" s="212"/>
      <c r="CF445" s="212"/>
      <c r="CG445" s="212"/>
      <c r="CH445" s="212"/>
      <c r="CI445" s="212"/>
    </row>
    <row r="446" spans="3:87" ht="12" customHeight="1">
      <c r="C446" s="29" t="s">
        <v>68</v>
      </c>
      <c r="D446" s="34">
        <v>0.59741690000000003</v>
      </c>
      <c r="E446" s="34">
        <v>-2.3438810000000001</v>
      </c>
      <c r="F446" s="34">
        <v>-3.270286</v>
      </c>
      <c r="G446" s="34">
        <v>-1.1888768000000001</v>
      </c>
      <c r="H446" s="34">
        <v>-1.7921829</v>
      </c>
      <c r="I446" s="34">
        <v>-2.1484562</v>
      </c>
      <c r="J446" s="34">
        <v>-1.5233079</v>
      </c>
      <c r="K446" s="34">
        <v>0.32542339999999997</v>
      </c>
      <c r="L446" s="34">
        <v>1.4752875000000001</v>
      </c>
      <c r="M446" s="34">
        <v>2.7856700000000001</v>
      </c>
      <c r="N446" s="34">
        <v>4.5350555999999997</v>
      </c>
      <c r="O446" s="34">
        <v>3.0822403999999999</v>
      </c>
      <c r="P446" s="34">
        <v>-3.3067994999999999</v>
      </c>
      <c r="Q446" s="34">
        <v>-2.4256259</v>
      </c>
      <c r="R446" s="21">
        <v>-2.9935247</v>
      </c>
      <c r="S446" s="5"/>
      <c r="T446" s="5"/>
      <c r="U446" s="5"/>
      <c r="V446" s="5"/>
      <c r="W446" s="5"/>
      <c r="X446" s="5"/>
      <c r="Y446" s="16"/>
      <c r="Z446" s="38"/>
      <c r="AA446" s="21"/>
      <c r="AB446" s="5"/>
      <c r="AC446" s="5"/>
      <c r="AD446" s="5"/>
      <c r="AE446" s="5"/>
      <c r="AF446" s="5"/>
      <c r="AG446" s="5"/>
      <c r="AH446" s="16"/>
      <c r="AI446" s="219"/>
      <c r="AJ446" s="21" t="s">
        <v>86</v>
      </c>
      <c r="AK446" s="5" t="s">
        <v>86</v>
      </c>
      <c r="AL446" s="5" t="s">
        <v>86</v>
      </c>
      <c r="AM446" s="5" t="s">
        <v>86</v>
      </c>
      <c r="AN446" s="5" t="s">
        <v>86</v>
      </c>
      <c r="AO446" s="5" t="s">
        <v>86</v>
      </c>
      <c r="AP446" s="5" t="s">
        <v>86</v>
      </c>
      <c r="AQ446" s="5" t="s">
        <v>86</v>
      </c>
      <c r="AR446" s="219"/>
      <c r="AS446" s="5" t="s">
        <v>86</v>
      </c>
      <c r="AT446" s="5" t="s">
        <v>86</v>
      </c>
      <c r="AU446" s="5" t="s">
        <v>86</v>
      </c>
      <c r="AV446" s="5" t="s">
        <v>86</v>
      </c>
      <c r="AW446" s="5" t="s">
        <v>86</v>
      </c>
      <c r="AX446" s="5" t="s">
        <v>86</v>
      </c>
      <c r="AY446" s="5" t="s">
        <v>86</v>
      </c>
      <c r="AZ446" s="207" t="s">
        <v>86</v>
      </c>
      <c r="BA446" s="21" t="s">
        <v>86</v>
      </c>
      <c r="BB446" s="5" t="s">
        <v>86</v>
      </c>
      <c r="BC446" s="5" t="s">
        <v>86</v>
      </c>
      <c r="BD446" s="5" t="s">
        <v>86</v>
      </c>
      <c r="BE446" s="5" t="s">
        <v>86</v>
      </c>
      <c r="BF446" s="5" t="s">
        <v>86</v>
      </c>
      <c r="BG446" s="64" t="e">
        <v>#NAME?</v>
      </c>
      <c r="BH446" s="298"/>
      <c r="BI446" s="298"/>
      <c r="BJ446" s="21"/>
      <c r="BK446" s="5"/>
      <c r="BL446" s="5"/>
      <c r="BM446" s="5"/>
      <c r="BN446" s="5"/>
      <c r="BO446" s="5"/>
      <c r="BP446" s="5"/>
      <c r="BQ446" s="5"/>
      <c r="BR446" s="298"/>
      <c r="BS446" s="5"/>
      <c r="BT446" s="5"/>
      <c r="BU446" s="5"/>
      <c r="BV446" s="5"/>
      <c r="BW446" s="5"/>
      <c r="BX446" s="5"/>
      <c r="BY446" s="5"/>
      <c r="BZ446" s="5"/>
      <c r="CA446" s="5"/>
      <c r="CB446" s="212"/>
      <c r="CC446" s="212"/>
      <c r="CD446" s="212"/>
      <c r="CE446" s="212"/>
      <c r="CF446" s="212"/>
      <c r="CG446" s="212"/>
      <c r="CH446" s="212"/>
      <c r="CI446" s="212"/>
    </row>
    <row r="447" spans="3:87" ht="12" customHeight="1" thickBot="1">
      <c r="C447" s="24" t="s">
        <v>69</v>
      </c>
      <c r="D447" s="39">
        <v>-8.0445699999999995E-2</v>
      </c>
      <c r="E447" s="39">
        <v>0.49361339999999998</v>
      </c>
      <c r="F447" s="39">
        <v>1.4030345</v>
      </c>
      <c r="G447" s="39">
        <v>1.9302695000000001</v>
      </c>
      <c r="H447" s="39">
        <v>-0.11406959999999999</v>
      </c>
      <c r="I447" s="39">
        <v>-0.91935529999999999</v>
      </c>
      <c r="J447" s="39">
        <v>-0.58037939999999999</v>
      </c>
      <c r="K447" s="39">
        <v>0.63360910000000004</v>
      </c>
      <c r="L447" s="39">
        <v>1.4542550999999999</v>
      </c>
      <c r="M447" s="39">
        <v>1.8071036</v>
      </c>
      <c r="N447" s="39">
        <v>1.6757580999999999</v>
      </c>
      <c r="O447" s="39">
        <v>-8.2838800000000004E-2</v>
      </c>
      <c r="P447" s="39">
        <v>-3.7288244000000001</v>
      </c>
      <c r="Q447" s="39">
        <v>-2.2424127</v>
      </c>
      <c r="R447" s="25">
        <v>-1.7930895</v>
      </c>
      <c r="S447" s="26">
        <v>-1.0273118999999999</v>
      </c>
      <c r="T447" s="26">
        <v>-0.94463209999999997</v>
      </c>
      <c r="U447" s="26">
        <v>-0.26146910000000001</v>
      </c>
      <c r="V447" s="26">
        <v>0.50346270000000004</v>
      </c>
      <c r="W447" s="26">
        <v>-0.13163359999999999</v>
      </c>
      <c r="X447" s="26">
        <v>-3.4520500000000003E-2</v>
      </c>
      <c r="Y447" s="27">
        <v>0.50129789999999996</v>
      </c>
      <c r="Z447" s="39" t="e">
        <v>#NAME?</v>
      </c>
      <c r="AA447" s="25">
        <v>-1.4702143999999999</v>
      </c>
      <c r="AB447" s="26">
        <v>-0.67097039999999997</v>
      </c>
      <c r="AC447" s="26">
        <v>-0.57028599999999996</v>
      </c>
      <c r="AD447" s="26">
        <v>-1.92716E-2</v>
      </c>
      <c r="AE447" s="26">
        <v>0.58202670000000001</v>
      </c>
      <c r="AF447" s="26">
        <v>0.1897964</v>
      </c>
      <c r="AG447" s="26">
        <v>0.2225008</v>
      </c>
      <c r="AH447" s="27">
        <v>5.4280399999999999E-2</v>
      </c>
      <c r="AI447" s="39"/>
      <c r="AJ447" s="25" t="s">
        <v>86</v>
      </c>
      <c r="AK447" s="26" t="s">
        <v>86</v>
      </c>
      <c r="AL447" s="26" t="s">
        <v>86</v>
      </c>
      <c r="AM447" s="26" t="s">
        <v>86</v>
      </c>
      <c r="AN447" s="26" t="s">
        <v>86</v>
      </c>
      <c r="AO447" s="26" t="s">
        <v>86</v>
      </c>
      <c r="AP447" s="26" t="s">
        <v>86</v>
      </c>
      <c r="AQ447" s="26" t="s">
        <v>86</v>
      </c>
      <c r="AR447" s="39"/>
      <c r="AS447" s="26" t="s">
        <v>86</v>
      </c>
      <c r="AT447" s="26" t="s">
        <v>86</v>
      </c>
      <c r="AU447" s="26" t="s">
        <v>86</v>
      </c>
      <c r="AV447" s="26" t="s">
        <v>86</v>
      </c>
      <c r="AW447" s="26" t="s">
        <v>86</v>
      </c>
      <c r="AX447" s="26" t="s">
        <v>86</v>
      </c>
      <c r="AY447" s="26" t="s">
        <v>86</v>
      </c>
      <c r="AZ447" s="201" t="s">
        <v>86</v>
      </c>
      <c r="BA447" s="25" t="s">
        <v>86</v>
      </c>
      <c r="BB447" s="26" t="s">
        <v>86</v>
      </c>
      <c r="BC447" s="26" t="s">
        <v>86</v>
      </c>
      <c r="BD447" s="26" t="s">
        <v>86</v>
      </c>
      <c r="BE447" s="26" t="s">
        <v>86</v>
      </c>
      <c r="BF447" s="26" t="s">
        <v>86</v>
      </c>
      <c r="BG447" s="64" t="e">
        <v>#NAME?</v>
      </c>
      <c r="BH447" s="298"/>
      <c r="BI447" s="298"/>
      <c r="BJ447" s="21"/>
      <c r="BK447" s="5"/>
      <c r="BL447" s="5"/>
      <c r="BM447" s="5"/>
      <c r="BN447" s="5"/>
      <c r="BO447" s="5"/>
      <c r="BP447" s="5"/>
      <c r="BQ447" s="5"/>
      <c r="BR447" s="298"/>
      <c r="BS447" s="5"/>
      <c r="BT447" s="5"/>
      <c r="BU447" s="5"/>
      <c r="BV447" s="5"/>
      <c r="BW447" s="5"/>
      <c r="BX447" s="5"/>
      <c r="BY447" s="5"/>
      <c r="BZ447" s="5"/>
      <c r="CA447" s="5"/>
      <c r="CB447" s="212"/>
      <c r="CC447" s="212"/>
      <c r="CD447" s="212"/>
      <c r="CE447" s="212"/>
      <c r="CF447" s="212"/>
      <c r="CG447" s="212"/>
      <c r="CH447" s="212"/>
      <c r="CI447" s="212"/>
    </row>
    <row r="448" spans="3:87" ht="21" customHeight="1" thickTop="1">
      <c r="C448" s="672" t="str">
        <f>C376</f>
        <v>Sources: European Commission's Winter 2017 and Autumn 2016 economic forecast, ECB March 2017 MPE, ECB December 2016 BMPE, Spring 2016 update of stability and convergence programmes, OECD Economic Outlook November 2016, IMF World Economic Outlook October 2016, October 2016 EDP Notifications and ECB calculations.</v>
      </c>
      <c r="D448" s="672"/>
      <c r="E448" s="672"/>
      <c r="F448" s="672"/>
      <c r="G448" s="672"/>
      <c r="H448" s="672"/>
      <c r="I448" s="672"/>
      <c r="J448" s="672"/>
      <c r="K448" s="672"/>
      <c r="L448" s="672"/>
      <c r="M448" s="672"/>
      <c r="N448" s="672"/>
      <c r="O448" s="672"/>
      <c r="P448" s="672"/>
      <c r="Q448" s="672"/>
      <c r="R448" s="672"/>
      <c r="S448" s="672"/>
      <c r="T448" s="672"/>
      <c r="U448" s="672"/>
      <c r="V448" s="672"/>
      <c r="W448" s="672"/>
      <c r="X448" s="672"/>
      <c r="Y448" s="672"/>
      <c r="Z448" s="672"/>
      <c r="AA448" s="672"/>
      <c r="AB448" s="672"/>
      <c r="AC448" s="672"/>
      <c r="AD448" s="672"/>
      <c r="AE448" s="672"/>
      <c r="AF448" s="672"/>
      <c r="AG448" s="672"/>
      <c r="AH448" s="672"/>
      <c r="AI448" s="672"/>
      <c r="AJ448" s="672"/>
      <c r="AK448" s="672"/>
      <c r="AL448" s="672"/>
      <c r="AM448" s="672"/>
      <c r="AN448" s="672"/>
      <c r="AO448" s="672"/>
      <c r="AP448" s="672"/>
      <c r="AQ448" s="672"/>
      <c r="AR448" s="672"/>
      <c r="AS448" s="672"/>
      <c r="AT448" s="672"/>
      <c r="AU448" s="672"/>
      <c r="AV448" s="672"/>
      <c r="AW448" s="672"/>
      <c r="AX448" s="672"/>
      <c r="AY448" s="672"/>
      <c r="AZ448" s="672"/>
      <c r="BA448" s="672"/>
      <c r="BB448" s="672"/>
      <c r="BC448" s="672"/>
      <c r="BD448" s="672"/>
      <c r="BE448" s="672"/>
      <c r="BF448" s="672"/>
      <c r="BG448" s="672"/>
      <c r="BH448" s="673"/>
      <c r="BI448" s="673"/>
      <c r="BJ448" s="673"/>
      <c r="BK448" s="673"/>
      <c r="BL448" s="673"/>
      <c r="BM448" s="673"/>
      <c r="BN448" s="673"/>
      <c r="BO448" s="673"/>
      <c r="BP448" s="673"/>
      <c r="BQ448" s="673"/>
      <c r="BR448" s="673"/>
      <c r="BS448" s="673"/>
      <c r="BT448" s="673"/>
      <c r="BU448" s="673"/>
      <c r="BV448" s="673"/>
      <c r="BW448" s="673"/>
      <c r="BX448" s="212"/>
      <c r="BY448" s="212"/>
      <c r="BZ448" s="212"/>
      <c r="CA448" s="212"/>
      <c r="CB448" s="212"/>
      <c r="CC448" s="212"/>
      <c r="CD448" s="212"/>
      <c r="CE448" s="212"/>
      <c r="CF448" s="212"/>
      <c r="CG448" s="212"/>
      <c r="CH448" s="212"/>
      <c r="CI448" s="212"/>
    </row>
    <row r="449" spans="70:70" s="212" customFormat="1" ht="12" customHeight="1">
      <c r="BR449" s="215"/>
    </row>
    <row r="450" spans="70:70" s="212" customFormat="1" ht="12" customHeight="1">
      <c r="BR450" s="215"/>
    </row>
    <row r="451" spans="70:70" s="212" customFormat="1" ht="12" customHeight="1">
      <c r="BR451" s="215"/>
    </row>
  </sheetData>
  <mergeCells count="101">
    <mergeCell ref="C448:BW448"/>
    <mergeCell ref="BI7:BK7"/>
    <mergeCell ref="C411:BW411"/>
    <mergeCell ref="D414:Y414"/>
    <mergeCell ref="AA414:AH414"/>
    <mergeCell ref="AJ414:AQ414"/>
    <mergeCell ref="AS414:AY414"/>
    <mergeCell ref="BA414:BF414"/>
    <mergeCell ref="BJ414:BQ414"/>
    <mergeCell ref="BS414:CA414"/>
    <mergeCell ref="C376:BW376"/>
    <mergeCell ref="D379:Y379"/>
    <mergeCell ref="AA379:AH379"/>
    <mergeCell ref="AJ379:AQ379"/>
    <mergeCell ref="AS379:AY379"/>
    <mergeCell ref="BA379:BF379"/>
    <mergeCell ref="BJ379:BQ379"/>
    <mergeCell ref="BS379:CA379"/>
    <mergeCell ref="C339:BW339"/>
    <mergeCell ref="D342:Y342"/>
    <mergeCell ref="AA342:AH342"/>
    <mergeCell ref="AJ342:AQ342"/>
    <mergeCell ref="AS342:AY342"/>
    <mergeCell ref="BA342:BF342"/>
    <mergeCell ref="BJ342:BQ342"/>
    <mergeCell ref="BS342:CA342"/>
    <mergeCell ref="C302:BW302"/>
    <mergeCell ref="D305:Y305"/>
    <mergeCell ref="AA305:AH305"/>
    <mergeCell ref="AJ305:AQ305"/>
    <mergeCell ref="AS305:AY305"/>
    <mergeCell ref="BA305:BF305"/>
    <mergeCell ref="BJ305:BQ305"/>
    <mergeCell ref="BS305:CA305"/>
    <mergeCell ref="C265:BW265"/>
    <mergeCell ref="D268:Y268"/>
    <mergeCell ref="AA268:AH268"/>
    <mergeCell ref="AJ268:AQ268"/>
    <mergeCell ref="AS268:AY268"/>
    <mergeCell ref="BA268:BF268"/>
    <mergeCell ref="BJ268:BQ268"/>
    <mergeCell ref="BS268:CA268"/>
    <mergeCell ref="C228:BW228"/>
    <mergeCell ref="D231:Y231"/>
    <mergeCell ref="AA231:AH231"/>
    <mergeCell ref="AJ231:AQ231"/>
    <mergeCell ref="AS231:AY231"/>
    <mergeCell ref="BA231:BF231"/>
    <mergeCell ref="BJ231:BQ231"/>
    <mergeCell ref="BS231:CA231"/>
    <mergeCell ref="C191:BW191"/>
    <mergeCell ref="D194:Y194"/>
    <mergeCell ref="AA194:AH194"/>
    <mergeCell ref="AJ194:AQ194"/>
    <mergeCell ref="AS194:AY194"/>
    <mergeCell ref="BA194:BF194"/>
    <mergeCell ref="BJ194:BQ194"/>
    <mergeCell ref="BS194:CA194"/>
    <mergeCell ref="C154:BW154"/>
    <mergeCell ref="D157:Y157"/>
    <mergeCell ref="AA157:AH157"/>
    <mergeCell ref="AJ157:AQ157"/>
    <mergeCell ref="AS157:AY157"/>
    <mergeCell ref="BA157:BF157"/>
    <mergeCell ref="BJ157:BQ157"/>
    <mergeCell ref="BS157:CA157"/>
    <mergeCell ref="C117:BW117"/>
    <mergeCell ref="D120:Y120"/>
    <mergeCell ref="AA120:AH120"/>
    <mergeCell ref="AJ120:AQ120"/>
    <mergeCell ref="AS120:AY120"/>
    <mergeCell ref="BA120:BF120"/>
    <mergeCell ref="BJ120:BQ120"/>
    <mergeCell ref="BS120:CA120"/>
    <mergeCell ref="CC46:CH46"/>
    <mergeCell ref="C80:CH80"/>
    <mergeCell ref="D83:Y83"/>
    <mergeCell ref="AA83:AH83"/>
    <mergeCell ref="AJ83:AQ83"/>
    <mergeCell ref="AS83:AY83"/>
    <mergeCell ref="BA83:BF83"/>
    <mergeCell ref="BJ83:BQ83"/>
    <mergeCell ref="BS83:CA83"/>
    <mergeCell ref="CC6:CH6"/>
    <mergeCell ref="C41:CH41"/>
    <mergeCell ref="D46:Y46"/>
    <mergeCell ref="AA46:AH46"/>
    <mergeCell ref="AJ46:AQ46"/>
    <mergeCell ref="AS46:AY46"/>
    <mergeCell ref="BA46:BF46"/>
    <mergeCell ref="BJ46:BQ46"/>
    <mergeCell ref="BS46:CA46"/>
    <mergeCell ref="D6:Y6"/>
    <mergeCell ref="AA6:AH6"/>
    <mergeCell ref="AJ6:AQ6"/>
    <mergeCell ref="AS6:AY6"/>
    <mergeCell ref="BA6:BF6"/>
    <mergeCell ref="BL7:BN7"/>
    <mergeCell ref="BO7:BS7"/>
    <mergeCell ref="BH6:BS6"/>
    <mergeCell ref="BH7:BH8"/>
  </mergeCells>
  <conditionalFormatting sqref="A9:B40 A72:B79 A48:B70 R58:AH58 A109:B116 A85:B107 R95:AH95 A146:B153 A122:B144 R132:AH132 A183:B190 A169:B169 R169:AH169 A220:B227 A196:B218 R206:AH206 A257:B264 A233:B255 R243:AH243 A294:B301 A270:B292 R280:AH280 A331:B338 A307:B329 R317:AH317 A368:B375 A344:B366 R354:AH354 R368:AH375 AJ354:AQ354 CC72:CH77 CC49:CH70 CB49:CB77 AJ58:AQ58 R109:AH116 R146:AH153 R183:AH190 R220:AH227 R331:AH338 AJ95:AQ95 AJ132:AQ132 AJ169:AQ169 AJ206:AQ206 AJ243:AQ243 AJ280:AQ280 AJ317:AQ317 R72:AH79 AS381:AZ381 AS405:AY410 AS440:AY442 AS416:AZ416 BG48:BP48 BG49:BI79 BG234:BI264 BG271:BI301 BG308:BI338 BS49:CA70 BS72:CA76 BS109:CH113 BS146:BW153 BS123:BW144 BR197:BR227 BR234:BR264 AS382:AY403 BS382:CA403 AS417:AY437 BG382:BI410 BG417:BI447 BS440:CA442 BR417:BR447 BR382:BR410 AJ368:AQ375 AZ159:AZ190 AZ382:AZ410 BJ49:BP77 BS417:CA437 CB309:CH329 CB331:CH338 BS345:CH366 BS273:CH292 BR271:BR301 BS86:CH107 BS200:CH218 BG183:BI190 R19:Y40 R294:AH301 R257:AH264 AA19:AH40 AJ19:AQ40 AJ72:AQ79 AJ109:AQ116 AJ146:AQ153 AJ183:AQ190 AJ220:AQ227 AJ257:AQ264 AJ294:AQ301 AJ331:AQ338 AS444:AY447 AS270:AZ301 AS233:AZ264 AS196:AZ227 AS168:AY190 AS122:AZ153 AS85:AZ116 AS48:AZ79 AS9:BF40 AS344:AZ375 AS307:AZ338 BQ48:BQ77 BG85:BQ116 BR123:BR153 BR122:BW122 BG122:BQ153 BR196:CA196 BJ196:BQ218 BJ220:BQ227 BJ234:BQ255 BJ257:BQ264 BJ271:BQ292 BJ294:BQ301 BR307:BR338 BG307:BQ307 BJ308:BQ329 BJ331:BQ338 BR345:BR375 BR344:CA344 BG344:BQ375 BJ405:BQ410 BJ382:BQ403 BJ440:BQ442 BJ444:BQ447 BJ417:BQ437 BR183:BR190 BG159:BI181 CB126:CH144 CB146:CH153 CB166:CH181 CB183:CH190 BS197:CA199 BS220:CH227 BS234:CA235 BS236:CH255 BS257:CH264 BS271:CA272 BS294:CH301 BS368:CH375 BS405:CA410 BS444:CA447 BR159:BR181 AZ417:AZ447 BR48:CH48 BR49:BR76 BR85:CA85 BR86:BR113 BG233:CA233 BG270:CA270 BG381:CA381 BG416:CA416 BR77:CA77 BR114:CH116 BJ78:CH79 BJ9:CH40 D122:Q122 D9:Q9 D48:Q48 D85:Q85 D159:Q159 D196:Q196 D233:Q233 D270:Q270 D307:Q307 D344:Q344 D381:Q381 D416:Q416">
    <cfRule type="cellIs" dxfId="290" priority="269" stopIfTrue="1" operator="equal">
      <formula>"ND"</formula>
    </cfRule>
  </conditionalFormatting>
  <conditionalFormatting sqref="CB83:CH85">
    <cfRule type="cellIs" dxfId="289" priority="268" stopIfTrue="1" operator="equal">
      <formula>"ND"</formula>
    </cfRule>
  </conditionalFormatting>
  <conditionalFormatting sqref="CB120:CH125">
    <cfRule type="cellIs" dxfId="288" priority="267" stopIfTrue="1" operator="equal">
      <formula>"ND"</formula>
    </cfRule>
  </conditionalFormatting>
  <conditionalFormatting sqref="CB194:CH199">
    <cfRule type="cellIs" dxfId="287" priority="266" stopIfTrue="1" operator="equal">
      <formula>"ND"</formula>
    </cfRule>
  </conditionalFormatting>
  <conditionalFormatting sqref="CB231:CH235">
    <cfRule type="cellIs" dxfId="286" priority="265" stopIfTrue="1" operator="equal">
      <formula>"ND"</formula>
    </cfRule>
  </conditionalFormatting>
  <conditionalFormatting sqref="CB268:CH272">
    <cfRule type="cellIs" dxfId="285" priority="264" stopIfTrue="1" operator="equal">
      <formula>"ND"</formula>
    </cfRule>
  </conditionalFormatting>
  <conditionalFormatting sqref="CB305:CH308">
    <cfRule type="cellIs" dxfId="284" priority="263" stopIfTrue="1" operator="equal">
      <formula>"ND"</formula>
    </cfRule>
  </conditionalFormatting>
  <conditionalFormatting sqref="CB342:CH344">
    <cfRule type="cellIs" dxfId="283" priority="262" stopIfTrue="1" operator="equal">
      <formula>"ND"</formula>
    </cfRule>
  </conditionalFormatting>
  <conditionalFormatting sqref="A71:B71 BS71:CA71 CC71:CH71">
    <cfRule type="cellIs" dxfId="282" priority="261" stopIfTrue="1" operator="equal">
      <formula>"ND"</formula>
    </cfRule>
  </conditionalFormatting>
  <conditionalFormatting sqref="A219:B219 BS219:CH219">
    <cfRule type="cellIs" dxfId="281" priority="258" stopIfTrue="1" operator="equal">
      <formula>"ND"</formula>
    </cfRule>
  </conditionalFormatting>
  <conditionalFormatting sqref="A293:B293 BS293:CH293">
    <cfRule type="cellIs" dxfId="280" priority="256" stopIfTrue="1" operator="equal">
      <formula>"ND"</formula>
    </cfRule>
  </conditionalFormatting>
  <conditionalFormatting sqref="A367:B367 BS367:CH367">
    <cfRule type="cellIs" dxfId="279" priority="254" stopIfTrue="1" operator="equal">
      <formula>"ND"</formula>
    </cfRule>
  </conditionalFormatting>
  <conditionalFormatting sqref="A108:B108 BS108:CH108">
    <cfRule type="cellIs" dxfId="278" priority="260" stopIfTrue="1" operator="equal">
      <formula>"ND"</formula>
    </cfRule>
  </conditionalFormatting>
  <conditionalFormatting sqref="A145:B145 BS145:BW145 CB145:CH145">
    <cfRule type="cellIs" dxfId="277" priority="259" stopIfTrue="1" operator="equal">
      <formula>"ND"</formula>
    </cfRule>
  </conditionalFormatting>
  <conditionalFormatting sqref="A256:B256 BS256:CH256">
    <cfRule type="cellIs" dxfId="276" priority="257" stopIfTrue="1" operator="equal">
      <formula>"ND"</formula>
    </cfRule>
  </conditionalFormatting>
  <conditionalFormatting sqref="A330:B330 CB330:CH330">
    <cfRule type="cellIs" dxfId="275" priority="255" stopIfTrue="1" operator="equal">
      <formula>"ND"</formula>
    </cfRule>
  </conditionalFormatting>
  <conditionalFormatting sqref="BJ219:BQ219">
    <cfRule type="cellIs" dxfId="274" priority="253" stopIfTrue="1" operator="equal">
      <formula>"ND"</formula>
    </cfRule>
  </conditionalFormatting>
  <conditionalFormatting sqref="BJ256:BQ256">
    <cfRule type="cellIs" dxfId="273" priority="252" stopIfTrue="1" operator="equal">
      <formula>"ND"</formula>
    </cfRule>
  </conditionalFormatting>
  <conditionalFormatting sqref="BJ293:BQ293">
    <cfRule type="cellIs" dxfId="272" priority="251" stopIfTrue="1" operator="equal">
      <formula>"ND"</formula>
    </cfRule>
  </conditionalFormatting>
  <conditionalFormatting sqref="BJ330:BQ330">
    <cfRule type="cellIs" dxfId="271" priority="250" stopIfTrue="1" operator="equal">
      <formula>"ND"</formula>
    </cfRule>
  </conditionalFormatting>
  <conditionalFormatting sqref="Z48:AH57 Z85:AH94 Z122:AH131 Z196:AH205 Z233:AH242 Z270:AH279 Z307:AH316 Z344:AH353 Z59:AH70 Z96:AH107 Z133:AH144 Z207:AH218 Z244:AH255 Z281:AH292 Z318:AH329 Z355:AH366 AA9:AH18">
    <cfRule type="cellIs" dxfId="270" priority="249" stopIfTrue="1" operator="equal">
      <formula>"ND"</formula>
    </cfRule>
  </conditionalFormatting>
  <conditionalFormatting sqref="Z71:AH71">
    <cfRule type="cellIs" dxfId="269" priority="248" stopIfTrue="1" operator="equal">
      <formula>"ND"</formula>
    </cfRule>
  </conditionalFormatting>
  <conditionalFormatting sqref="Z219:AH219">
    <cfRule type="cellIs" dxfId="268" priority="245" stopIfTrue="1" operator="equal">
      <formula>"ND"</formula>
    </cfRule>
  </conditionalFormatting>
  <conditionalFormatting sqref="Z293:AH293">
    <cfRule type="cellIs" dxfId="267" priority="243" stopIfTrue="1" operator="equal">
      <formula>"ND"</formula>
    </cfRule>
  </conditionalFormatting>
  <conditionalFormatting sqref="Z367:AH367">
    <cfRule type="cellIs" dxfId="266" priority="241" stopIfTrue="1" operator="equal">
      <formula>"ND"</formula>
    </cfRule>
  </conditionalFormatting>
  <conditionalFormatting sqref="Z108:AH108">
    <cfRule type="cellIs" dxfId="265" priority="247" stopIfTrue="1" operator="equal">
      <formula>"ND"</formula>
    </cfRule>
  </conditionalFormatting>
  <conditionalFormatting sqref="Z145:AH145">
    <cfRule type="cellIs" dxfId="264" priority="246" stopIfTrue="1" operator="equal">
      <formula>"ND"</formula>
    </cfRule>
  </conditionalFormatting>
  <conditionalFormatting sqref="Z256:AH256">
    <cfRule type="cellIs" dxfId="263" priority="244" stopIfTrue="1" operator="equal">
      <formula>"ND"</formula>
    </cfRule>
  </conditionalFormatting>
  <conditionalFormatting sqref="Z330:AH330">
    <cfRule type="cellIs" dxfId="262" priority="242" stopIfTrue="1" operator="equal">
      <formula>"ND"</formula>
    </cfRule>
  </conditionalFormatting>
  <conditionalFormatting sqref="A159:B168 AS159:AY167 A170:B181">
    <cfRule type="cellIs" dxfId="261" priority="240" stopIfTrue="1" operator="equal">
      <formula>"ND"</formula>
    </cfRule>
  </conditionalFormatting>
  <conditionalFormatting sqref="BG182:BI182">
    <cfRule type="cellIs" dxfId="260" priority="238" stopIfTrue="1" operator="equal">
      <formula>"ND"</formula>
    </cfRule>
  </conditionalFormatting>
  <conditionalFormatting sqref="Z159:AH168 Z170:AH181">
    <cfRule type="cellIs" dxfId="259" priority="237" stopIfTrue="1" operator="equal">
      <formula>"ND"</formula>
    </cfRule>
  </conditionalFormatting>
  <conditionalFormatting sqref="A182:B182 BR182 CB182:CH182">
    <cfRule type="cellIs" dxfId="258" priority="239" stopIfTrue="1" operator="equal">
      <formula>"ND"</formula>
    </cfRule>
  </conditionalFormatting>
  <conditionalFormatting sqref="Z182:AH182">
    <cfRule type="cellIs" dxfId="257" priority="236" stopIfTrue="1" operator="equal">
      <formula>"ND"</formula>
    </cfRule>
  </conditionalFormatting>
  <conditionalFormatting sqref="AJ122:AQ130">
    <cfRule type="cellIs" dxfId="256" priority="230" stopIfTrue="1" operator="equal">
      <formula>"ND"</formula>
    </cfRule>
  </conditionalFormatting>
  <conditionalFormatting sqref="AJ233:AQ241">
    <cfRule type="cellIs" dxfId="255" priority="232" stopIfTrue="1" operator="equal">
      <formula>"ND"</formula>
    </cfRule>
  </conditionalFormatting>
  <conditionalFormatting sqref="AJ307:AQ315">
    <cfRule type="cellIs" dxfId="254" priority="234" stopIfTrue="1" operator="equal">
      <formula>"ND"</formula>
    </cfRule>
  </conditionalFormatting>
  <conditionalFormatting sqref="AJ71:AQ71">
    <cfRule type="cellIs" dxfId="253" priority="226" stopIfTrue="1" operator="equal">
      <formula>"ND"</formula>
    </cfRule>
  </conditionalFormatting>
  <conditionalFormatting sqref="AJ48:AQ56">
    <cfRule type="cellIs" dxfId="252" priority="228" stopIfTrue="1" operator="equal">
      <formula>"ND"</formula>
    </cfRule>
  </conditionalFormatting>
  <conditionalFormatting sqref="AJ219:AQ219">
    <cfRule type="cellIs" dxfId="251" priority="223" stopIfTrue="1" operator="equal">
      <formula>"ND"</formula>
    </cfRule>
  </conditionalFormatting>
  <conditionalFormatting sqref="AJ108:AQ108">
    <cfRule type="cellIs" dxfId="250" priority="225" stopIfTrue="1" operator="equal">
      <formula>"ND"</formula>
    </cfRule>
  </conditionalFormatting>
  <conditionalFormatting sqref="AJ9:AQ17">
    <cfRule type="cellIs" dxfId="249" priority="227" stopIfTrue="1" operator="equal">
      <formula>"ND"</formula>
    </cfRule>
  </conditionalFormatting>
  <conditionalFormatting sqref="AJ57:AQ57 AJ316:AQ316 AJ279:AQ279 AJ242:AQ242 AJ205:AQ205 AJ131:AQ131 AJ94:AQ94 AJ18:AQ18 AJ344:AQ353 AJ59:AQ70 AJ96:AQ107 AJ133:AQ144 AJ207:AQ218 AJ244:AQ255 AJ281:AQ292 AJ318:AQ329 AJ355:AQ366">
    <cfRule type="cellIs" dxfId="248" priority="235" stopIfTrue="1" operator="equal">
      <formula>"ND"</formula>
    </cfRule>
  </conditionalFormatting>
  <conditionalFormatting sqref="AJ145:AQ145">
    <cfRule type="cellIs" dxfId="247" priority="224" stopIfTrue="1" operator="equal">
      <formula>"ND"</formula>
    </cfRule>
  </conditionalFormatting>
  <conditionalFormatting sqref="AJ196:AQ204">
    <cfRule type="cellIs" dxfId="246" priority="231" stopIfTrue="1" operator="equal">
      <formula>"ND"</formula>
    </cfRule>
  </conditionalFormatting>
  <conditionalFormatting sqref="AJ85:AQ93">
    <cfRule type="cellIs" dxfId="245" priority="229" stopIfTrue="1" operator="equal">
      <formula>"ND"</formula>
    </cfRule>
  </conditionalFormatting>
  <conditionalFormatting sqref="AJ270:AQ278">
    <cfRule type="cellIs" dxfId="244" priority="233" stopIfTrue="1" operator="equal">
      <formula>"ND"</formula>
    </cfRule>
  </conditionalFormatting>
  <conditionalFormatting sqref="AJ256:AQ256">
    <cfRule type="cellIs" dxfId="243" priority="222" stopIfTrue="1" operator="equal">
      <formula>"ND"</formula>
    </cfRule>
  </conditionalFormatting>
  <conditionalFormatting sqref="AJ330:AQ330">
    <cfRule type="cellIs" dxfId="242" priority="220" stopIfTrue="1" operator="equal">
      <formula>"ND"</formula>
    </cfRule>
  </conditionalFormatting>
  <conditionalFormatting sqref="AJ293:AQ293">
    <cfRule type="cellIs" dxfId="241" priority="221" stopIfTrue="1" operator="equal">
      <formula>"ND"</formula>
    </cfRule>
  </conditionalFormatting>
  <conditionalFormatting sqref="AJ367:AQ367">
    <cfRule type="cellIs" dxfId="240" priority="219" stopIfTrue="1" operator="equal">
      <formula>"ND"</formula>
    </cfRule>
  </conditionalFormatting>
  <conditionalFormatting sqref="AJ159:AQ167">
    <cfRule type="cellIs" dxfId="239" priority="217" stopIfTrue="1" operator="equal">
      <formula>"ND"</formula>
    </cfRule>
  </conditionalFormatting>
  <conditionalFormatting sqref="R59:Y70 R96:Y107 R133:Y144 R207:Y218 R244:Y255 R281:Y292 R318:Y329 R355:Y366 R9:Y18 R48:Y57 R85:Y94 R122:Y131 R196:Y205 R233:Y242 R270:Y279 R307:Y316 R344:Y353">
    <cfRule type="cellIs" dxfId="238" priority="215" stopIfTrue="1" operator="equal">
      <formula>"ND"</formula>
    </cfRule>
  </conditionalFormatting>
  <conditionalFormatting sqref="R108:Y108">
    <cfRule type="cellIs" dxfId="237" priority="213" stopIfTrue="1" operator="equal">
      <formula>"ND"</formula>
    </cfRule>
  </conditionalFormatting>
  <conditionalFormatting sqref="AJ168:AQ168 AJ170:AQ181">
    <cfRule type="cellIs" dxfId="236" priority="218" stopIfTrue="1" operator="equal">
      <formula>"ND"</formula>
    </cfRule>
  </conditionalFormatting>
  <conditionalFormatting sqref="AJ182:AQ182">
    <cfRule type="cellIs" dxfId="235" priority="216" stopIfTrue="1" operator="equal">
      <formula>"ND"</formula>
    </cfRule>
  </conditionalFormatting>
  <conditionalFormatting sqref="R71:Y71">
    <cfRule type="cellIs" dxfId="234" priority="214" stopIfTrue="1" operator="equal">
      <formula>"ND"</formula>
    </cfRule>
  </conditionalFormatting>
  <conditionalFormatting sqref="R219:Y219">
    <cfRule type="cellIs" dxfId="233" priority="211" stopIfTrue="1" operator="equal">
      <formula>"ND"</formula>
    </cfRule>
  </conditionalFormatting>
  <conditionalFormatting sqref="R293:Y293">
    <cfRule type="cellIs" dxfId="232" priority="209" stopIfTrue="1" operator="equal">
      <formula>"ND"</formula>
    </cfRule>
  </conditionalFormatting>
  <conditionalFormatting sqref="R367:Y367">
    <cfRule type="cellIs" dxfId="231" priority="207" stopIfTrue="1" operator="equal">
      <formula>"ND"</formula>
    </cfRule>
  </conditionalFormatting>
  <conditionalFormatting sqref="R145:Y145">
    <cfRule type="cellIs" dxfId="230" priority="212" stopIfTrue="1" operator="equal">
      <formula>"ND"</formula>
    </cfRule>
  </conditionalFormatting>
  <conditionalFormatting sqref="R256:Y256">
    <cfRule type="cellIs" dxfId="229" priority="210" stopIfTrue="1" operator="equal">
      <formula>"ND"</formula>
    </cfRule>
  </conditionalFormatting>
  <conditionalFormatting sqref="R330:Y330">
    <cfRule type="cellIs" dxfId="228" priority="208" stopIfTrue="1" operator="equal">
      <formula>"ND"</formula>
    </cfRule>
  </conditionalFormatting>
  <conditionalFormatting sqref="R170:Y181 R159:Y168">
    <cfRule type="cellIs" dxfId="227" priority="206" stopIfTrue="1" operator="equal">
      <formula>"ND"</formula>
    </cfRule>
  </conditionalFormatting>
  <conditionalFormatting sqref="R182:Y182">
    <cfRule type="cellIs" dxfId="226" priority="205" stopIfTrue="1" operator="equal">
      <formula>"ND"</formula>
    </cfRule>
  </conditionalFormatting>
  <conditionalFormatting sqref="R392:Y403 R381:Y390">
    <cfRule type="cellIs" dxfId="225" priority="196" stopIfTrue="1" operator="equal">
      <formula>"ND"</formula>
    </cfRule>
  </conditionalFormatting>
  <conditionalFormatting sqref="AS404:AY404 R405:Y410 R391:Y391 AJ391:AQ391 AA391:AH391 AA405:AH410 AJ405:AQ410">
    <cfRule type="cellIs" dxfId="224" priority="204" stopIfTrue="1" operator="equal">
      <formula>"ND"</formula>
    </cfRule>
  </conditionalFormatting>
  <conditionalFormatting sqref="BS404:CA404">
    <cfRule type="cellIs" dxfId="223" priority="203" stopIfTrue="1" operator="equal">
      <formula>"ND"</formula>
    </cfRule>
  </conditionalFormatting>
  <conditionalFormatting sqref="BJ404:BQ404">
    <cfRule type="cellIs" dxfId="222" priority="202" stopIfTrue="1" operator="equal">
      <formula>"ND"</formula>
    </cfRule>
  </conditionalFormatting>
  <conditionalFormatting sqref="AA392:AH403 AA381:AH390">
    <cfRule type="cellIs" dxfId="221" priority="201" stopIfTrue="1" operator="equal">
      <formula>"ND"</formula>
    </cfRule>
  </conditionalFormatting>
  <conditionalFormatting sqref="AA404:AH404">
    <cfRule type="cellIs" dxfId="220" priority="200" stopIfTrue="1" operator="equal">
      <formula>"ND"</formula>
    </cfRule>
  </conditionalFormatting>
  <conditionalFormatting sqref="AJ390:AQ390 AJ392:AQ403">
    <cfRule type="cellIs" dxfId="219" priority="199" stopIfTrue="1" operator="equal">
      <formula>"ND"</formula>
    </cfRule>
  </conditionalFormatting>
  <conditionalFormatting sqref="AJ381:AQ389">
    <cfRule type="cellIs" dxfId="218" priority="198" stopIfTrue="1" operator="equal">
      <formula>"ND"</formula>
    </cfRule>
  </conditionalFormatting>
  <conditionalFormatting sqref="AJ404:AQ404">
    <cfRule type="cellIs" dxfId="217" priority="197" stopIfTrue="1" operator="equal">
      <formula>"ND"</formula>
    </cfRule>
  </conditionalFormatting>
  <conditionalFormatting sqref="AJ416:AQ425 AJ427:AQ438">
    <cfRule type="cellIs" dxfId="216" priority="188" stopIfTrue="1" operator="equal">
      <formula>"ND"</formula>
    </cfRule>
  </conditionalFormatting>
  <conditionalFormatting sqref="R404:Y404">
    <cfRule type="cellIs" dxfId="215" priority="195" stopIfTrue="1" operator="equal">
      <formula>"ND"</formula>
    </cfRule>
  </conditionalFormatting>
  <conditionalFormatting sqref="BS438:CA438 BS443:CA443 AS438:AY439 AS443:AY443 R426:Y426 AJ426:AQ426 R440:Y447 AA426:AH426 AA440:AH447 AJ440:AQ447">
    <cfRule type="cellIs" dxfId="214" priority="194" stopIfTrue="1" operator="equal">
      <formula>"ND"</formula>
    </cfRule>
  </conditionalFormatting>
  <conditionalFormatting sqref="BS439:CA439">
    <cfRule type="cellIs" dxfId="213" priority="193" stopIfTrue="1" operator="equal">
      <formula>"ND"</formula>
    </cfRule>
  </conditionalFormatting>
  <conditionalFormatting sqref="BJ438:BQ438">
    <cfRule type="cellIs" dxfId="212" priority="192" stopIfTrue="1" operator="equal">
      <formula>"ND"</formula>
    </cfRule>
  </conditionalFormatting>
  <conditionalFormatting sqref="BJ443:BQ443">
    <cfRule type="cellIs" dxfId="211" priority="191" stopIfTrue="1" operator="equal">
      <formula>"ND"</formula>
    </cfRule>
  </conditionalFormatting>
  <conditionalFormatting sqref="AA427:AH438 AA416:AH425">
    <cfRule type="cellIs" dxfId="210" priority="190" stopIfTrue="1" operator="equal">
      <formula>"ND"</formula>
    </cfRule>
  </conditionalFormatting>
  <conditionalFormatting sqref="AA439:AH439">
    <cfRule type="cellIs" dxfId="209" priority="189" stopIfTrue="1" operator="equal">
      <formula>"ND"</formula>
    </cfRule>
  </conditionalFormatting>
  <conditionalFormatting sqref="BA48:BF66 BA68:BF76">
    <cfRule type="cellIs" dxfId="208" priority="184" stopIfTrue="1" operator="equal">
      <formula>"ND"</formula>
    </cfRule>
  </conditionalFormatting>
  <conditionalFormatting sqref="AJ439:AQ439">
    <cfRule type="cellIs" dxfId="207" priority="187" stopIfTrue="1" operator="equal">
      <formula>"ND"</formula>
    </cfRule>
  </conditionalFormatting>
  <conditionalFormatting sqref="R427:Y438 R416:Y425">
    <cfRule type="cellIs" dxfId="206" priority="186" stopIfTrue="1" operator="equal">
      <formula>"ND"</formula>
    </cfRule>
  </conditionalFormatting>
  <conditionalFormatting sqref="R439:Y439">
    <cfRule type="cellIs" dxfId="205" priority="185" stopIfTrue="1" operator="equal">
      <formula>"ND"</formula>
    </cfRule>
  </conditionalFormatting>
  <conditionalFormatting sqref="BA307:BF325 BA327:BF335">
    <cfRule type="cellIs" dxfId="204" priority="177" stopIfTrue="1" operator="equal">
      <formula>"ND"</formula>
    </cfRule>
  </conditionalFormatting>
  <conditionalFormatting sqref="BA85:BF103 BA105:BF113">
    <cfRule type="cellIs" dxfId="203" priority="183" stopIfTrue="1" operator="equal">
      <formula>"ND"</formula>
    </cfRule>
  </conditionalFormatting>
  <conditionalFormatting sqref="BA122:BF140 BA142:BF150">
    <cfRule type="cellIs" dxfId="202" priority="182" stopIfTrue="1" operator="equal">
      <formula>"ND"</formula>
    </cfRule>
  </conditionalFormatting>
  <conditionalFormatting sqref="BA159:BF177 BA179:BF188">
    <cfRule type="cellIs" dxfId="201" priority="181" stopIfTrue="1" operator="equal">
      <formula>"ND"</formula>
    </cfRule>
  </conditionalFormatting>
  <conditionalFormatting sqref="BA196:BF214 BA216:BF225">
    <cfRule type="cellIs" dxfId="200" priority="180" stopIfTrue="1" operator="equal">
      <formula>"ND"</formula>
    </cfRule>
  </conditionalFormatting>
  <conditionalFormatting sqref="BA233:BF251 BA253:BF262">
    <cfRule type="cellIs" dxfId="199" priority="179" stopIfTrue="1" operator="equal">
      <formula>"ND"</formula>
    </cfRule>
  </conditionalFormatting>
  <conditionalFormatting sqref="BA270:BF288 BA290:BF298">
    <cfRule type="cellIs" dxfId="198" priority="178" stopIfTrue="1" operator="equal">
      <formula>"ND"</formula>
    </cfRule>
  </conditionalFormatting>
  <conditionalFormatting sqref="BA344:BF362 BA364:BF372">
    <cfRule type="cellIs" dxfId="197" priority="176" stopIfTrue="1" operator="equal">
      <formula>"ND"</formula>
    </cfRule>
  </conditionalFormatting>
  <conditionalFormatting sqref="BA381:BF410">
    <cfRule type="cellIs" dxfId="196" priority="175" stopIfTrue="1" operator="equal">
      <formula>"ND"</formula>
    </cfRule>
  </conditionalFormatting>
  <conditionalFormatting sqref="BA416:BF447">
    <cfRule type="cellIs" dxfId="195" priority="174" stopIfTrue="1" operator="equal">
      <formula>"ND"</formula>
    </cfRule>
  </conditionalFormatting>
  <conditionalFormatting sqref="BG9:BI40">
    <cfRule type="cellIs" dxfId="194" priority="173" stopIfTrue="1" operator="equal">
      <formula>"ND"</formula>
    </cfRule>
  </conditionalFormatting>
  <conditionalFormatting sqref="BG196:BI227">
    <cfRule type="cellIs" dxfId="193" priority="172" stopIfTrue="1" operator="equal">
      <formula>"ND"</formula>
    </cfRule>
  </conditionalFormatting>
  <conditionalFormatting sqref="BA152:BF153">
    <cfRule type="cellIs" dxfId="192" priority="167" stopIfTrue="1" operator="equal">
      <formula>"ND"</formula>
    </cfRule>
  </conditionalFormatting>
  <conditionalFormatting sqref="BA67:BF67">
    <cfRule type="cellIs" dxfId="191" priority="171" stopIfTrue="1" operator="equal">
      <formula>"ND"</formula>
    </cfRule>
  </conditionalFormatting>
  <conditionalFormatting sqref="BA77:BF77">
    <cfRule type="cellIs" dxfId="190" priority="170" stopIfTrue="1" operator="equal">
      <formula>"ND"</formula>
    </cfRule>
  </conditionalFormatting>
  <conditionalFormatting sqref="BA78:BF79">
    <cfRule type="cellIs" dxfId="189" priority="169" stopIfTrue="1" operator="equal">
      <formula>"ND"</formula>
    </cfRule>
  </conditionalFormatting>
  <conditionalFormatting sqref="BA115:BF116">
    <cfRule type="cellIs" dxfId="188" priority="168" stopIfTrue="1" operator="equal">
      <formula>"ND"</formula>
    </cfRule>
  </conditionalFormatting>
  <conditionalFormatting sqref="BA151:BF151">
    <cfRule type="cellIs" dxfId="187" priority="157" stopIfTrue="1" operator="equal">
      <formula>"ND"</formula>
    </cfRule>
  </conditionalFormatting>
  <conditionalFormatting sqref="BA189:BF190">
    <cfRule type="cellIs" dxfId="186" priority="166" stopIfTrue="1" operator="equal">
      <formula>"ND"</formula>
    </cfRule>
  </conditionalFormatting>
  <conditionalFormatting sqref="BA226:BF227">
    <cfRule type="cellIs" dxfId="185" priority="165" stopIfTrue="1" operator="equal">
      <formula>"ND"</formula>
    </cfRule>
  </conditionalFormatting>
  <conditionalFormatting sqref="BA263:BF264">
    <cfRule type="cellIs" dxfId="184" priority="164" stopIfTrue="1" operator="equal">
      <formula>"ND"</formula>
    </cfRule>
  </conditionalFormatting>
  <conditionalFormatting sqref="BA300:BF301">
    <cfRule type="cellIs" dxfId="183" priority="163" stopIfTrue="1" operator="equal">
      <formula>"ND"</formula>
    </cfRule>
  </conditionalFormatting>
  <conditionalFormatting sqref="BA337:BF338">
    <cfRule type="cellIs" dxfId="182" priority="162" stopIfTrue="1" operator="equal">
      <formula>"ND"</formula>
    </cfRule>
  </conditionalFormatting>
  <conditionalFormatting sqref="BA374:BF375">
    <cfRule type="cellIs" dxfId="181" priority="161" stopIfTrue="1" operator="equal">
      <formula>"ND"</formula>
    </cfRule>
  </conditionalFormatting>
  <conditionalFormatting sqref="BA104:BF104">
    <cfRule type="cellIs" dxfId="180" priority="160" stopIfTrue="1" operator="equal">
      <formula>"ND"</formula>
    </cfRule>
  </conditionalFormatting>
  <conditionalFormatting sqref="BA114:BF114">
    <cfRule type="cellIs" dxfId="179" priority="159" stopIfTrue="1" operator="equal">
      <formula>"ND"</formula>
    </cfRule>
  </conditionalFormatting>
  <conditionalFormatting sqref="BA141:BF141">
    <cfRule type="cellIs" dxfId="178" priority="158" stopIfTrue="1" operator="equal">
      <formula>"ND"</formula>
    </cfRule>
  </conditionalFormatting>
  <conditionalFormatting sqref="BA363:BF363">
    <cfRule type="cellIs" dxfId="177" priority="150" stopIfTrue="1" operator="equal">
      <formula>"ND"</formula>
    </cfRule>
  </conditionalFormatting>
  <conditionalFormatting sqref="BA178:BF178">
    <cfRule type="cellIs" dxfId="176" priority="156" stopIfTrue="1" operator="equal">
      <formula>"ND"</formula>
    </cfRule>
  </conditionalFormatting>
  <conditionalFormatting sqref="BA215:BF215">
    <cfRule type="cellIs" dxfId="175" priority="155" stopIfTrue="1" operator="equal">
      <formula>"ND"</formula>
    </cfRule>
  </conditionalFormatting>
  <conditionalFormatting sqref="BA252:BF252">
    <cfRule type="cellIs" dxfId="174" priority="154" stopIfTrue="1" operator="equal">
      <formula>"ND"</formula>
    </cfRule>
  </conditionalFormatting>
  <conditionalFormatting sqref="BA289:BF289">
    <cfRule type="cellIs" dxfId="173" priority="153" stopIfTrue="1" operator="equal">
      <formula>"ND"</formula>
    </cfRule>
  </conditionalFormatting>
  <conditionalFormatting sqref="BA299:BF299">
    <cfRule type="cellIs" dxfId="172" priority="152" stopIfTrue="1" operator="equal">
      <formula>"ND"</formula>
    </cfRule>
  </conditionalFormatting>
  <conditionalFormatting sqref="BA326:BF326">
    <cfRule type="cellIs" dxfId="171" priority="151" stopIfTrue="1" operator="equal">
      <formula>"ND"</formula>
    </cfRule>
  </conditionalFormatting>
  <conditionalFormatting sqref="BA373:BF373">
    <cfRule type="cellIs" dxfId="170" priority="149" stopIfTrue="1" operator="equal">
      <formula>"ND"</formula>
    </cfRule>
  </conditionalFormatting>
  <conditionalFormatting sqref="BJ439:BQ439">
    <cfRule type="cellIs" dxfId="169" priority="148" stopIfTrue="1" operator="equal">
      <formula>"ND"</formula>
    </cfRule>
  </conditionalFormatting>
  <conditionalFormatting sqref="BS307:CA329 BS331:CA338">
    <cfRule type="cellIs" dxfId="168" priority="147" stopIfTrue="1" operator="equal">
      <formula>"ND"</formula>
    </cfRule>
  </conditionalFormatting>
  <conditionalFormatting sqref="BS330:CA330">
    <cfRule type="cellIs" dxfId="167" priority="146" stopIfTrue="1" operator="equal">
      <formula>"ND"</formula>
    </cfRule>
  </conditionalFormatting>
  <conditionalFormatting sqref="D19:Q19 D33:Q40">
    <cfRule type="cellIs" dxfId="166" priority="142" stopIfTrue="1" operator="equal">
      <formula>"ND"</formula>
    </cfRule>
  </conditionalFormatting>
  <conditionalFormatting sqref="Z19 Z33:Z40">
    <cfRule type="cellIs" dxfId="165" priority="145" stopIfTrue="1" operator="equal">
      <formula>"ND"</formula>
    </cfRule>
  </conditionalFormatting>
  <conditionalFormatting sqref="Z9:Z18 Z20:Z31">
    <cfRule type="cellIs" dxfId="164" priority="144" stopIfTrue="1" operator="equal">
      <formula>"ND"</formula>
    </cfRule>
  </conditionalFormatting>
  <conditionalFormatting sqref="Z32">
    <cfRule type="cellIs" dxfId="163" priority="143" stopIfTrue="1" operator="equal">
      <formula>"ND"</formula>
    </cfRule>
  </conditionalFormatting>
  <conditionalFormatting sqref="D133:Q144 D123:Q131">
    <cfRule type="cellIs" dxfId="162" priority="132" stopIfTrue="1" operator="equal">
      <formula>"ND"</formula>
    </cfRule>
  </conditionalFormatting>
  <conditionalFormatting sqref="D10:Q18 D20:Q31">
    <cfRule type="cellIs" dxfId="161" priority="141" stopIfTrue="1" operator="equal">
      <formula>"ND"</formula>
    </cfRule>
  </conditionalFormatting>
  <conditionalFormatting sqref="D32:Q32">
    <cfRule type="cellIs" dxfId="160" priority="140" stopIfTrue="1" operator="equal">
      <formula>"ND"</formula>
    </cfRule>
  </conditionalFormatting>
  <conditionalFormatting sqref="D58:Q58 D72:Q79">
    <cfRule type="cellIs" dxfId="159" priority="139" stopIfTrue="1" operator="equal">
      <formula>"ND"</formula>
    </cfRule>
  </conditionalFormatting>
  <conditionalFormatting sqref="D59:Q70 D49:Q57">
    <cfRule type="cellIs" dxfId="158" priority="138" stopIfTrue="1" operator="equal">
      <formula>"ND"</formula>
    </cfRule>
  </conditionalFormatting>
  <conditionalFormatting sqref="D71:Q71">
    <cfRule type="cellIs" dxfId="157" priority="137" stopIfTrue="1" operator="equal">
      <formula>"ND"</formula>
    </cfRule>
  </conditionalFormatting>
  <conditionalFormatting sqref="D95:Q95 D109:Q116">
    <cfRule type="cellIs" dxfId="156" priority="136" stopIfTrue="1" operator="equal">
      <formula>"ND"</formula>
    </cfRule>
  </conditionalFormatting>
  <conditionalFormatting sqref="D96:Q107 D86:Q94">
    <cfRule type="cellIs" dxfId="155" priority="135" stopIfTrue="1" operator="equal">
      <formula>"ND"</formula>
    </cfRule>
  </conditionalFormatting>
  <conditionalFormatting sqref="D108:Q108">
    <cfRule type="cellIs" dxfId="154" priority="134" stopIfTrue="1" operator="equal">
      <formula>"ND"</formula>
    </cfRule>
  </conditionalFormatting>
  <conditionalFormatting sqref="D132:Q132 D146:Q153">
    <cfRule type="cellIs" dxfId="153" priority="133" stopIfTrue="1" operator="equal">
      <formula>"ND"</formula>
    </cfRule>
  </conditionalFormatting>
  <conditionalFormatting sqref="D219:Q219">
    <cfRule type="cellIs" dxfId="152" priority="125" stopIfTrue="1" operator="equal">
      <formula>"ND"</formula>
    </cfRule>
  </conditionalFormatting>
  <conditionalFormatting sqref="D145:Q145">
    <cfRule type="cellIs" dxfId="151" priority="131" stopIfTrue="1" operator="equal">
      <formula>"ND"</formula>
    </cfRule>
  </conditionalFormatting>
  <conditionalFormatting sqref="D169:Q169 D183:Q190">
    <cfRule type="cellIs" dxfId="150" priority="130" stopIfTrue="1" operator="equal">
      <formula>"ND"</formula>
    </cfRule>
  </conditionalFormatting>
  <conditionalFormatting sqref="D170:Q181 D160:Q168">
    <cfRule type="cellIs" dxfId="149" priority="129" stopIfTrue="1" operator="equal">
      <formula>"ND"</formula>
    </cfRule>
  </conditionalFormatting>
  <conditionalFormatting sqref="D182:Q182">
    <cfRule type="cellIs" dxfId="148" priority="128" stopIfTrue="1" operator="equal">
      <formula>"ND"</formula>
    </cfRule>
  </conditionalFormatting>
  <conditionalFormatting sqref="D206:Q206 D220:Q227">
    <cfRule type="cellIs" dxfId="147" priority="127" stopIfTrue="1" operator="equal">
      <formula>"ND"</formula>
    </cfRule>
  </conditionalFormatting>
  <conditionalFormatting sqref="D207:Q218 D197:Q205">
    <cfRule type="cellIs" dxfId="146" priority="126" stopIfTrue="1" operator="equal">
      <formula>"ND"</formula>
    </cfRule>
  </conditionalFormatting>
  <conditionalFormatting sqref="D243:Q243 D257:Q264">
    <cfRule type="cellIs" dxfId="145" priority="124" stopIfTrue="1" operator="equal">
      <formula>"ND"</formula>
    </cfRule>
  </conditionalFormatting>
  <conditionalFormatting sqref="D244:Q255 D234:Q242">
    <cfRule type="cellIs" dxfId="144" priority="123" stopIfTrue="1" operator="equal">
      <formula>"ND"</formula>
    </cfRule>
  </conditionalFormatting>
  <conditionalFormatting sqref="D256:Q256">
    <cfRule type="cellIs" dxfId="143" priority="122" stopIfTrue="1" operator="equal">
      <formula>"ND"</formula>
    </cfRule>
  </conditionalFormatting>
  <conditionalFormatting sqref="D280:Q280 D294:Q301">
    <cfRule type="cellIs" dxfId="142" priority="121" stopIfTrue="1" operator="equal">
      <formula>"ND"</formula>
    </cfRule>
  </conditionalFormatting>
  <conditionalFormatting sqref="D281:Q292 D271:Q279">
    <cfRule type="cellIs" dxfId="141" priority="120" stopIfTrue="1" operator="equal">
      <formula>"ND"</formula>
    </cfRule>
  </conditionalFormatting>
  <conditionalFormatting sqref="D293:Q293">
    <cfRule type="cellIs" dxfId="140" priority="119" stopIfTrue="1" operator="equal">
      <formula>"ND"</formula>
    </cfRule>
  </conditionalFormatting>
  <conditionalFormatting sqref="D317:Q317 D331:Q338">
    <cfRule type="cellIs" dxfId="139" priority="118" stopIfTrue="1" operator="equal">
      <formula>"ND"</formula>
    </cfRule>
  </conditionalFormatting>
  <conditionalFormatting sqref="D318:Q329 D308:Q316">
    <cfRule type="cellIs" dxfId="138" priority="117" stopIfTrue="1" operator="equal">
      <formula>"ND"</formula>
    </cfRule>
  </conditionalFormatting>
  <conditionalFormatting sqref="D330:Q330">
    <cfRule type="cellIs" dxfId="137" priority="116" stopIfTrue="1" operator="equal">
      <formula>"ND"</formula>
    </cfRule>
  </conditionalFormatting>
  <conditionalFormatting sqref="D354:Q354 D368:Q375">
    <cfRule type="cellIs" dxfId="136" priority="115" stopIfTrue="1" operator="equal">
      <formula>"ND"</formula>
    </cfRule>
  </conditionalFormatting>
  <conditionalFormatting sqref="D355:Q366 D345:Q353">
    <cfRule type="cellIs" dxfId="135" priority="114" stopIfTrue="1" operator="equal">
      <formula>"ND"</formula>
    </cfRule>
  </conditionalFormatting>
  <conditionalFormatting sqref="D367:Q367">
    <cfRule type="cellIs" dxfId="134" priority="113" stopIfTrue="1" operator="equal">
      <formula>"ND"</formula>
    </cfRule>
  </conditionalFormatting>
  <conditionalFormatting sqref="D391:Q391 D405:Q410">
    <cfRule type="cellIs" dxfId="133" priority="112" stopIfTrue="1" operator="equal">
      <formula>"ND"</formula>
    </cfRule>
  </conditionalFormatting>
  <conditionalFormatting sqref="D392:Q403 D382:Q390">
    <cfRule type="cellIs" dxfId="132" priority="111" stopIfTrue="1" operator="equal">
      <formula>"ND"</formula>
    </cfRule>
  </conditionalFormatting>
  <conditionalFormatting sqref="D404:Q404">
    <cfRule type="cellIs" dxfId="131" priority="110" stopIfTrue="1" operator="equal">
      <formula>"ND"</formula>
    </cfRule>
  </conditionalFormatting>
  <conditionalFormatting sqref="D426:Q426 D440:Q447">
    <cfRule type="cellIs" dxfId="130" priority="109" stopIfTrue="1" operator="equal">
      <formula>"ND"</formula>
    </cfRule>
  </conditionalFormatting>
  <conditionalFormatting sqref="D427:Q438 D417:Q425">
    <cfRule type="cellIs" dxfId="129" priority="108" stopIfTrue="1" operator="equal">
      <formula>"ND"</formula>
    </cfRule>
  </conditionalFormatting>
  <conditionalFormatting sqref="D439:Q439">
    <cfRule type="cellIs" dxfId="128" priority="107" stopIfTrue="1" operator="equal">
      <formula>"ND"</formula>
    </cfRule>
  </conditionalFormatting>
  <conditionalFormatting sqref="Z391 Z405:Z410">
    <cfRule type="cellIs" dxfId="127" priority="106" stopIfTrue="1" operator="equal">
      <formula>"ND"</formula>
    </cfRule>
  </conditionalFormatting>
  <conditionalFormatting sqref="Z381:Z390 Z392:Z403">
    <cfRule type="cellIs" dxfId="126" priority="105" stopIfTrue="1" operator="equal">
      <formula>"ND"</formula>
    </cfRule>
  </conditionalFormatting>
  <conditionalFormatting sqref="Z404">
    <cfRule type="cellIs" dxfId="125" priority="104" stopIfTrue="1" operator="equal">
      <formula>"ND"</formula>
    </cfRule>
  </conditionalFormatting>
  <conditionalFormatting sqref="Z426 Z440:Z447">
    <cfRule type="cellIs" dxfId="124" priority="103" stopIfTrue="1" operator="equal">
      <formula>"ND"</formula>
    </cfRule>
  </conditionalFormatting>
  <conditionalFormatting sqref="Z416:Z425 Z427:Z438">
    <cfRule type="cellIs" dxfId="123" priority="102" stopIfTrue="1" operator="equal">
      <formula>"ND"</formula>
    </cfRule>
  </conditionalFormatting>
  <conditionalFormatting sqref="Z439">
    <cfRule type="cellIs" dxfId="122" priority="101" stopIfTrue="1" operator="equal">
      <formula>"ND"</formula>
    </cfRule>
  </conditionalFormatting>
  <conditionalFormatting sqref="AI19 AI33:AI40">
    <cfRule type="cellIs" dxfId="121" priority="100" stopIfTrue="1" operator="equal">
      <formula>"ND"</formula>
    </cfRule>
  </conditionalFormatting>
  <conditionalFormatting sqref="AI9:AI18 AI20:AI31">
    <cfRule type="cellIs" dxfId="120" priority="99" stopIfTrue="1" operator="equal">
      <formula>"ND"</formula>
    </cfRule>
  </conditionalFormatting>
  <conditionalFormatting sqref="AI32">
    <cfRule type="cellIs" dxfId="119" priority="98" stopIfTrue="1" operator="equal">
      <formula>"ND"</formula>
    </cfRule>
  </conditionalFormatting>
  <conditionalFormatting sqref="AI58 AI72:AI79">
    <cfRule type="cellIs" dxfId="118" priority="97" stopIfTrue="1" operator="equal">
      <formula>"ND"</formula>
    </cfRule>
  </conditionalFormatting>
  <conditionalFormatting sqref="AI48:AI57 AI59:AI70">
    <cfRule type="cellIs" dxfId="117" priority="96" stopIfTrue="1" operator="equal">
      <formula>"ND"</formula>
    </cfRule>
  </conditionalFormatting>
  <conditionalFormatting sqref="AI71">
    <cfRule type="cellIs" dxfId="116" priority="95" stopIfTrue="1" operator="equal">
      <formula>"ND"</formula>
    </cfRule>
  </conditionalFormatting>
  <conditionalFormatting sqref="AI95 AI109:AI116">
    <cfRule type="cellIs" dxfId="115" priority="94" stopIfTrue="1" operator="equal">
      <formula>"ND"</formula>
    </cfRule>
  </conditionalFormatting>
  <conditionalFormatting sqref="AI85:AI94 AI96:AI107">
    <cfRule type="cellIs" dxfId="114" priority="93" stopIfTrue="1" operator="equal">
      <formula>"ND"</formula>
    </cfRule>
  </conditionalFormatting>
  <conditionalFormatting sqref="AI108">
    <cfRule type="cellIs" dxfId="113" priority="92" stopIfTrue="1" operator="equal">
      <formula>"ND"</formula>
    </cfRule>
  </conditionalFormatting>
  <conditionalFormatting sqref="AI132 AI146:AI153">
    <cfRule type="cellIs" dxfId="112" priority="91" stopIfTrue="1" operator="equal">
      <formula>"ND"</formula>
    </cfRule>
  </conditionalFormatting>
  <conditionalFormatting sqref="AI122:AI131 AI133:AI144">
    <cfRule type="cellIs" dxfId="111" priority="90" stopIfTrue="1" operator="equal">
      <formula>"ND"</formula>
    </cfRule>
  </conditionalFormatting>
  <conditionalFormatting sqref="AI145">
    <cfRule type="cellIs" dxfId="110" priority="89" stopIfTrue="1" operator="equal">
      <formula>"ND"</formula>
    </cfRule>
  </conditionalFormatting>
  <conditionalFormatting sqref="AI169 AI183:AI190">
    <cfRule type="cellIs" dxfId="109" priority="88" stopIfTrue="1" operator="equal">
      <formula>"ND"</formula>
    </cfRule>
  </conditionalFormatting>
  <conditionalFormatting sqref="AI159:AI168 AI170:AI181">
    <cfRule type="cellIs" dxfId="108" priority="87" stopIfTrue="1" operator="equal">
      <formula>"ND"</formula>
    </cfRule>
  </conditionalFormatting>
  <conditionalFormatting sqref="AI182">
    <cfRule type="cellIs" dxfId="107" priority="86" stopIfTrue="1" operator="equal">
      <formula>"ND"</formula>
    </cfRule>
  </conditionalFormatting>
  <conditionalFormatting sqref="AI206 AI220:AI227">
    <cfRule type="cellIs" dxfId="106" priority="85" stopIfTrue="1" operator="equal">
      <formula>"ND"</formula>
    </cfRule>
  </conditionalFormatting>
  <conditionalFormatting sqref="AI196:AI205 AI207:AI218">
    <cfRule type="cellIs" dxfId="105" priority="84" stopIfTrue="1" operator="equal">
      <formula>"ND"</formula>
    </cfRule>
  </conditionalFormatting>
  <conditionalFormatting sqref="AI219">
    <cfRule type="cellIs" dxfId="104" priority="83" stopIfTrue="1" operator="equal">
      <formula>"ND"</formula>
    </cfRule>
  </conditionalFormatting>
  <conditionalFormatting sqref="AI243 AI257:AI264">
    <cfRule type="cellIs" dxfId="103" priority="82" stopIfTrue="1" operator="equal">
      <formula>"ND"</formula>
    </cfRule>
  </conditionalFormatting>
  <conditionalFormatting sqref="AI233:AI242 AI244:AI255">
    <cfRule type="cellIs" dxfId="102" priority="81" stopIfTrue="1" operator="equal">
      <formula>"ND"</formula>
    </cfRule>
  </conditionalFormatting>
  <conditionalFormatting sqref="AI256">
    <cfRule type="cellIs" dxfId="101" priority="80" stopIfTrue="1" operator="equal">
      <formula>"ND"</formula>
    </cfRule>
  </conditionalFormatting>
  <conditionalFormatting sqref="AI280 AI294:AI301">
    <cfRule type="cellIs" dxfId="100" priority="79" stopIfTrue="1" operator="equal">
      <formula>"ND"</formula>
    </cfRule>
  </conditionalFormatting>
  <conditionalFormatting sqref="AI270:AI279 AI281:AI292">
    <cfRule type="cellIs" dxfId="99" priority="78" stopIfTrue="1" operator="equal">
      <formula>"ND"</formula>
    </cfRule>
  </conditionalFormatting>
  <conditionalFormatting sqref="AI293">
    <cfRule type="cellIs" dxfId="98" priority="77" stopIfTrue="1" operator="equal">
      <formula>"ND"</formula>
    </cfRule>
  </conditionalFormatting>
  <conditionalFormatting sqref="AI317 AI331:AI338">
    <cfRule type="cellIs" dxfId="97" priority="76" stopIfTrue="1" operator="equal">
      <formula>"ND"</formula>
    </cfRule>
  </conditionalFormatting>
  <conditionalFormatting sqref="AI307:AI316 AI318:AI329">
    <cfRule type="cellIs" dxfId="96" priority="75" stopIfTrue="1" operator="equal">
      <formula>"ND"</formula>
    </cfRule>
  </conditionalFormatting>
  <conditionalFormatting sqref="AI330">
    <cfRule type="cellIs" dxfId="95" priority="74" stopIfTrue="1" operator="equal">
      <formula>"ND"</formula>
    </cfRule>
  </conditionalFormatting>
  <conditionalFormatting sqref="AI354 AI368:AI375">
    <cfRule type="cellIs" dxfId="94" priority="73" stopIfTrue="1" operator="equal">
      <formula>"ND"</formula>
    </cfRule>
  </conditionalFormatting>
  <conditionalFormatting sqref="AI344:AI353 AI355:AI366">
    <cfRule type="cellIs" dxfId="93" priority="72" stopIfTrue="1" operator="equal">
      <formula>"ND"</formula>
    </cfRule>
  </conditionalFormatting>
  <conditionalFormatting sqref="AI367">
    <cfRule type="cellIs" dxfId="92" priority="71" stopIfTrue="1" operator="equal">
      <formula>"ND"</formula>
    </cfRule>
  </conditionalFormatting>
  <conditionalFormatting sqref="AI426 AI440:AI447">
    <cfRule type="cellIs" dxfId="91" priority="70" stopIfTrue="1" operator="equal">
      <formula>"ND"</formula>
    </cfRule>
  </conditionalFormatting>
  <conditionalFormatting sqref="AI416:AI425 AI427:AI438">
    <cfRule type="cellIs" dxfId="90" priority="69" stopIfTrue="1" operator="equal">
      <formula>"ND"</formula>
    </cfRule>
  </conditionalFormatting>
  <conditionalFormatting sqref="AI439">
    <cfRule type="cellIs" dxfId="89" priority="68" stopIfTrue="1" operator="equal">
      <formula>"ND"</formula>
    </cfRule>
  </conditionalFormatting>
  <conditionalFormatting sqref="AI391 AI405:AI410">
    <cfRule type="cellIs" dxfId="88" priority="67" stopIfTrue="1" operator="equal">
      <formula>"ND"</formula>
    </cfRule>
  </conditionalFormatting>
  <conditionalFormatting sqref="AI381:AI390 AI392:AI403">
    <cfRule type="cellIs" dxfId="87" priority="66" stopIfTrue="1" operator="equal">
      <formula>"ND"</formula>
    </cfRule>
  </conditionalFormatting>
  <conditionalFormatting sqref="AI404">
    <cfRule type="cellIs" dxfId="86" priority="65" stopIfTrue="1" operator="equal">
      <formula>"ND"</formula>
    </cfRule>
  </conditionalFormatting>
  <conditionalFormatting sqref="AR19 AR39:AR40">
    <cfRule type="cellIs" dxfId="85" priority="64" stopIfTrue="1" operator="equal">
      <formula>"ND"</formula>
    </cfRule>
  </conditionalFormatting>
  <conditionalFormatting sqref="AR9:AR18 AR20:AR38">
    <cfRule type="cellIs" dxfId="84" priority="63" stopIfTrue="1" operator="equal">
      <formula>"ND"</formula>
    </cfRule>
  </conditionalFormatting>
  <conditionalFormatting sqref="AR58 AR72:AR79">
    <cfRule type="cellIs" dxfId="83" priority="62" stopIfTrue="1" operator="equal">
      <formula>"ND"</formula>
    </cfRule>
  </conditionalFormatting>
  <conditionalFormatting sqref="AR48:AR57 AR59:AR70">
    <cfRule type="cellIs" dxfId="82" priority="61" stopIfTrue="1" operator="equal">
      <formula>"ND"</formula>
    </cfRule>
  </conditionalFormatting>
  <conditionalFormatting sqref="AR71">
    <cfRule type="cellIs" dxfId="81" priority="60" stopIfTrue="1" operator="equal">
      <formula>"ND"</formula>
    </cfRule>
  </conditionalFormatting>
  <conditionalFormatting sqref="AR95 AR109:AR116">
    <cfRule type="cellIs" dxfId="80" priority="59" stopIfTrue="1" operator="equal">
      <formula>"ND"</formula>
    </cfRule>
  </conditionalFormatting>
  <conditionalFormatting sqref="AR85:AR94 AR96:AR107">
    <cfRule type="cellIs" dxfId="79" priority="58" stopIfTrue="1" operator="equal">
      <formula>"ND"</formula>
    </cfRule>
  </conditionalFormatting>
  <conditionalFormatting sqref="AR108">
    <cfRule type="cellIs" dxfId="78" priority="57" stopIfTrue="1" operator="equal">
      <formula>"ND"</formula>
    </cfRule>
  </conditionalFormatting>
  <conditionalFormatting sqref="AR132 AR146:AR153">
    <cfRule type="cellIs" dxfId="77" priority="56" stopIfTrue="1" operator="equal">
      <formula>"ND"</formula>
    </cfRule>
  </conditionalFormatting>
  <conditionalFormatting sqref="AR122:AR131 AR133:AR144">
    <cfRule type="cellIs" dxfId="76" priority="55" stopIfTrue="1" operator="equal">
      <formula>"ND"</formula>
    </cfRule>
  </conditionalFormatting>
  <conditionalFormatting sqref="AR145">
    <cfRule type="cellIs" dxfId="75" priority="54" stopIfTrue="1" operator="equal">
      <formula>"ND"</formula>
    </cfRule>
  </conditionalFormatting>
  <conditionalFormatting sqref="AR169 AR183:AR190">
    <cfRule type="cellIs" dxfId="74" priority="53" stopIfTrue="1" operator="equal">
      <formula>"ND"</formula>
    </cfRule>
  </conditionalFormatting>
  <conditionalFormatting sqref="AR159:AR168 AR170:AR181">
    <cfRule type="cellIs" dxfId="73" priority="52" stopIfTrue="1" operator="equal">
      <formula>"ND"</formula>
    </cfRule>
  </conditionalFormatting>
  <conditionalFormatting sqref="AR182">
    <cfRule type="cellIs" dxfId="72" priority="51" stopIfTrue="1" operator="equal">
      <formula>"ND"</formula>
    </cfRule>
  </conditionalFormatting>
  <conditionalFormatting sqref="AR206 AR220:AR227">
    <cfRule type="cellIs" dxfId="71" priority="50" stopIfTrue="1" operator="equal">
      <formula>"ND"</formula>
    </cfRule>
  </conditionalFormatting>
  <conditionalFormatting sqref="AR196:AR205 AR207:AR218">
    <cfRule type="cellIs" dxfId="70" priority="49" stopIfTrue="1" operator="equal">
      <formula>"ND"</formula>
    </cfRule>
  </conditionalFormatting>
  <conditionalFormatting sqref="AR219">
    <cfRule type="cellIs" dxfId="69" priority="48" stopIfTrue="1" operator="equal">
      <formula>"ND"</formula>
    </cfRule>
  </conditionalFormatting>
  <conditionalFormatting sqref="AR243 AR257:AR264">
    <cfRule type="cellIs" dxfId="68" priority="47" stopIfTrue="1" operator="equal">
      <formula>"ND"</formula>
    </cfRule>
  </conditionalFormatting>
  <conditionalFormatting sqref="AR233:AR242 AR244:AR255">
    <cfRule type="cellIs" dxfId="67" priority="46" stopIfTrue="1" operator="equal">
      <formula>"ND"</formula>
    </cfRule>
  </conditionalFormatting>
  <conditionalFormatting sqref="AR256">
    <cfRule type="cellIs" dxfId="66" priority="45" stopIfTrue="1" operator="equal">
      <formula>"ND"</formula>
    </cfRule>
  </conditionalFormatting>
  <conditionalFormatting sqref="AR280 AR294:AR301">
    <cfRule type="cellIs" dxfId="65" priority="44" stopIfTrue="1" operator="equal">
      <formula>"ND"</formula>
    </cfRule>
  </conditionalFormatting>
  <conditionalFormatting sqref="AR270:AR279 AR281:AR292">
    <cfRule type="cellIs" dxfId="64" priority="43" stopIfTrue="1" operator="equal">
      <formula>"ND"</formula>
    </cfRule>
  </conditionalFormatting>
  <conditionalFormatting sqref="AR293">
    <cfRule type="cellIs" dxfId="63" priority="42" stopIfTrue="1" operator="equal">
      <formula>"ND"</formula>
    </cfRule>
  </conditionalFormatting>
  <conditionalFormatting sqref="AR317 AR331:AR338">
    <cfRule type="cellIs" dxfId="62" priority="41" stopIfTrue="1" operator="equal">
      <formula>"ND"</formula>
    </cfRule>
  </conditionalFormatting>
  <conditionalFormatting sqref="AR307:AR316 AR318:AR329">
    <cfRule type="cellIs" dxfId="61" priority="40" stopIfTrue="1" operator="equal">
      <formula>"ND"</formula>
    </cfRule>
  </conditionalFormatting>
  <conditionalFormatting sqref="AR330">
    <cfRule type="cellIs" dxfId="60" priority="39" stopIfTrue="1" operator="equal">
      <formula>"ND"</formula>
    </cfRule>
  </conditionalFormatting>
  <conditionalFormatting sqref="AR354 AR368:AR375">
    <cfRule type="cellIs" dxfId="59" priority="38" stopIfTrue="1" operator="equal">
      <formula>"ND"</formula>
    </cfRule>
  </conditionalFormatting>
  <conditionalFormatting sqref="AR344:AR353 AR355:AR366">
    <cfRule type="cellIs" dxfId="58" priority="37" stopIfTrue="1" operator="equal">
      <formula>"ND"</formula>
    </cfRule>
  </conditionalFormatting>
  <conditionalFormatting sqref="AR367">
    <cfRule type="cellIs" dxfId="57" priority="36" stopIfTrue="1" operator="equal">
      <formula>"ND"</formula>
    </cfRule>
  </conditionalFormatting>
  <conditionalFormatting sqref="AR426 AR440:AR447">
    <cfRule type="cellIs" dxfId="56" priority="35" stopIfTrue="1" operator="equal">
      <formula>"ND"</formula>
    </cfRule>
  </conditionalFormatting>
  <conditionalFormatting sqref="AR416:AR425 AR427:AR438">
    <cfRule type="cellIs" dxfId="55" priority="34" stopIfTrue="1" operator="equal">
      <formula>"ND"</formula>
    </cfRule>
  </conditionalFormatting>
  <conditionalFormatting sqref="AR439">
    <cfRule type="cellIs" dxfId="54" priority="33" stopIfTrue="1" operator="equal">
      <formula>"ND"</formula>
    </cfRule>
  </conditionalFormatting>
  <conditionalFormatting sqref="AR391 AR405:AR410">
    <cfRule type="cellIs" dxfId="53" priority="32" stopIfTrue="1" operator="equal">
      <formula>"ND"</formula>
    </cfRule>
  </conditionalFormatting>
  <conditionalFormatting sqref="AR381:AR390 AR392:AR403">
    <cfRule type="cellIs" dxfId="52" priority="31" stopIfTrue="1" operator="equal">
      <formula>"ND"</formula>
    </cfRule>
  </conditionalFormatting>
  <conditionalFormatting sqref="AR404">
    <cfRule type="cellIs" dxfId="51" priority="30" stopIfTrue="1" operator="equal">
      <formula>"ND"</formula>
    </cfRule>
  </conditionalFormatting>
  <conditionalFormatting sqref="BA336:BF336">
    <cfRule type="cellIs" dxfId="50" priority="29" stopIfTrue="1" operator="equal">
      <formula>"ND"</formula>
    </cfRule>
  </conditionalFormatting>
  <conditionalFormatting sqref="BJ159:BQ190">
    <cfRule type="cellIs" dxfId="49" priority="28" stopIfTrue="1" operator="equal">
      <formula>"ND"</formula>
    </cfRule>
  </conditionalFormatting>
  <conditionalFormatting sqref="BX146:CA153 BX122:CA144">
    <cfRule type="cellIs" dxfId="48" priority="27" stopIfTrue="1" operator="equal">
      <formula>"ND"</formula>
    </cfRule>
  </conditionalFormatting>
  <conditionalFormatting sqref="BX145:CA145">
    <cfRule type="cellIs" dxfId="47" priority="26" stopIfTrue="1" operator="equal">
      <formula>"ND"</formula>
    </cfRule>
  </conditionalFormatting>
  <conditionalFormatting sqref="BS183:BW187 BS159:BW181 BS189:BW190">
    <cfRule type="cellIs" dxfId="46" priority="25" stopIfTrue="1" operator="equal">
      <formula>"ND"</formula>
    </cfRule>
  </conditionalFormatting>
  <conditionalFormatting sqref="BS182:BW182">
    <cfRule type="cellIs" dxfId="45" priority="24" stopIfTrue="1" operator="equal">
      <formula>"ND"</formula>
    </cfRule>
  </conditionalFormatting>
  <conditionalFormatting sqref="BX183:CA187 BX159:CA181 BX189:CA190">
    <cfRule type="cellIs" dxfId="44" priority="23" stopIfTrue="1" operator="equal">
      <formula>"ND"</formula>
    </cfRule>
  </conditionalFormatting>
  <conditionalFormatting sqref="BX182:CA182">
    <cfRule type="cellIs" dxfId="43" priority="22" stopIfTrue="1" operator="equal">
      <formula>"ND"</formula>
    </cfRule>
  </conditionalFormatting>
  <conditionalFormatting sqref="BS188:CA188">
    <cfRule type="cellIs" dxfId="42" priority="21" stopIfTrue="1" operator="equal">
      <formula>"ND"</formula>
    </cfRule>
  </conditionalFormatting>
  <conditionalFormatting sqref="D9:Y40">
    <cfRule type="cellIs" dxfId="41" priority="5" operator="greaterThan">
      <formula>-3.05</formula>
    </cfRule>
    <cfRule type="cellIs" dxfId="40" priority="16" operator="greaterThan">
      <formula>-3</formula>
    </cfRule>
    <cfRule type="cellIs" dxfId="39" priority="19" operator="greaterThan">
      <formula>-3.01</formula>
    </cfRule>
    <cfRule type="cellIs" dxfId="38" priority="20" operator="greaterThan">
      <formula>-3.01</formula>
    </cfRule>
  </conditionalFormatting>
  <conditionalFormatting sqref="K33">
    <cfRule type="cellIs" dxfId="37" priority="18" stopIfTrue="1" operator="equal">
      <formula>"ND"</formula>
    </cfRule>
  </conditionalFormatting>
  <conditionalFormatting sqref="K34">
    <cfRule type="cellIs" dxfId="36" priority="17" stopIfTrue="1" operator="equal">
      <formula>"ND"</formula>
    </cfRule>
  </conditionalFormatting>
  <conditionalFormatting sqref="D9">
    <cfRule type="cellIs" dxfId="35" priority="15" operator="greaterThan">
      <formula>-3</formula>
    </cfRule>
  </conditionalFormatting>
  <conditionalFormatting sqref="D10:D40">
    <cfRule type="cellIs" dxfId="34" priority="14" operator="greaterThan">
      <formula>-3</formula>
    </cfRule>
  </conditionalFormatting>
  <conditionalFormatting sqref="E9:Y27">
    <cfRule type="cellIs" dxfId="33" priority="13" operator="greaterThan">
      <formula>-3</formula>
    </cfRule>
  </conditionalFormatting>
  <conditionalFormatting sqref="D28:Y28">
    <cfRule type="cellIs" dxfId="32" priority="12" operator="greaterThan">
      <formula>-3</formula>
    </cfRule>
  </conditionalFormatting>
  <conditionalFormatting sqref="E29:Y37">
    <cfRule type="cellIs" dxfId="31" priority="11" operator="greaterThan">
      <formula>-3</formula>
    </cfRule>
  </conditionalFormatting>
  <conditionalFormatting sqref="D38:Y38">
    <cfRule type="cellIs" dxfId="30" priority="10" operator="greaterThan">
      <formula>-3</formula>
    </cfRule>
  </conditionalFormatting>
  <conditionalFormatting sqref="D39:Y40">
    <cfRule type="cellIs" dxfId="29" priority="9" operator="greaterThan">
      <formula>-3</formula>
    </cfRule>
  </conditionalFormatting>
  <conditionalFormatting sqref="BI9:BI40">
    <cfRule type="cellIs" dxfId="28" priority="3" operator="greaterThan">
      <formula>-3.05</formula>
    </cfRule>
    <cfRule type="cellIs" dxfId="27" priority="4" operator="greaterThan">
      <formula>-3.05</formula>
    </cfRule>
    <cfRule type="cellIs" dxfId="26" priority="8" operator="greaterThan">
      <formula>-3</formula>
    </cfRule>
  </conditionalFormatting>
  <conditionalFormatting sqref="BL9:BL40">
    <cfRule type="cellIs" dxfId="25" priority="2" operator="greaterThan">
      <formula>-3.05</formula>
    </cfRule>
    <cfRule type="cellIs" dxfId="24" priority="7" operator="greaterThan">
      <formula>-3</formula>
    </cfRule>
  </conditionalFormatting>
  <conditionalFormatting sqref="BO9:BO27">
    <cfRule type="cellIs" dxfId="23" priority="1" operator="greaterThan">
      <formula>-3.05</formula>
    </cfRule>
    <cfRule type="cellIs" dxfId="22" priority="6" operator="greaterThan">
      <formula>-3</formula>
    </cfRule>
  </conditionalFormatting>
  <pageMargins left="0.75" right="0.75" top="1" bottom="1" header="0.5" footer="0.5"/>
  <pageSetup paperSize="9" scale="10" orientation="landscape" r:id="rId1"/>
  <headerFooter alignWithMargins="0"/>
  <rowBreaks count="8" manualBreakCount="8">
    <brk id="44" min="1" max="37" man="1"/>
    <brk id="81" min="1" max="37" man="1"/>
    <brk id="118" min="1" max="37" man="1"/>
    <brk id="192" min="1" max="37" man="1"/>
    <brk id="229" min="1" max="37" man="1"/>
    <brk id="266" min="1" max="37" man="1"/>
    <brk id="303" min="1" max="37" man="1"/>
    <brk id="340" min="1" max="3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3:X72"/>
  <sheetViews>
    <sheetView zoomScale="70" zoomScaleNormal="70" workbookViewId="0">
      <selection activeCell="AC23" sqref="AC23"/>
    </sheetView>
  </sheetViews>
  <sheetFormatPr baseColWidth="10" defaultColWidth="9.33203125" defaultRowHeight="12.75"/>
  <sheetData>
    <row r="3" spans="1:23" ht="15">
      <c r="A3" s="607" t="s">
        <v>646</v>
      </c>
      <c r="B3" s="594"/>
      <c r="C3" s="594"/>
      <c r="D3" s="594"/>
      <c r="E3" s="594"/>
      <c r="F3" s="594"/>
      <c r="G3" s="594"/>
      <c r="H3" s="594"/>
      <c r="I3" s="594"/>
      <c r="J3" s="594"/>
      <c r="K3" s="594"/>
      <c r="L3" s="594"/>
      <c r="M3" s="594"/>
      <c r="N3" s="594"/>
      <c r="O3" s="594"/>
      <c r="P3" s="594"/>
      <c r="Q3" s="594"/>
      <c r="R3" s="594"/>
      <c r="S3" s="594"/>
      <c r="T3" s="594"/>
      <c r="U3" s="594"/>
      <c r="V3" s="594"/>
      <c r="W3" s="594"/>
    </row>
    <row r="4" spans="1:23" ht="15">
      <c r="A4" s="594"/>
      <c r="B4" s="601">
        <v>1997</v>
      </c>
      <c r="C4" s="602">
        <v>1998</v>
      </c>
      <c r="D4" s="602">
        <v>1999</v>
      </c>
      <c r="E4" s="602">
        <v>2000</v>
      </c>
      <c r="F4" s="602">
        <v>2001</v>
      </c>
      <c r="G4" s="602">
        <v>2002</v>
      </c>
      <c r="H4" s="602">
        <v>2003</v>
      </c>
      <c r="I4" s="602">
        <v>2004</v>
      </c>
      <c r="J4" s="602">
        <v>2005</v>
      </c>
      <c r="K4" s="602">
        <v>2006</v>
      </c>
      <c r="L4" s="602">
        <v>2007</v>
      </c>
      <c r="M4" s="602">
        <v>2008</v>
      </c>
      <c r="N4" s="602">
        <v>2009</v>
      </c>
      <c r="O4" s="602">
        <v>2010</v>
      </c>
      <c r="P4" s="602">
        <v>2011</v>
      </c>
      <c r="Q4" s="602">
        <v>2012</v>
      </c>
      <c r="R4" s="602">
        <v>2013</v>
      </c>
      <c r="S4" s="602">
        <v>2014</v>
      </c>
      <c r="T4" s="602">
        <v>2015</v>
      </c>
      <c r="U4" s="602">
        <v>2016</v>
      </c>
      <c r="V4" s="602">
        <v>2017</v>
      </c>
      <c r="W4" s="603">
        <v>2018</v>
      </c>
    </row>
    <row r="5" spans="1:23" ht="15">
      <c r="A5" s="604" t="s">
        <v>11</v>
      </c>
      <c r="B5" s="595">
        <v>4.6430437005423819</v>
      </c>
      <c r="C5" s="595">
        <v>3.7708319780571209</v>
      </c>
      <c r="D5" s="595">
        <v>4.1521670897131546</v>
      </c>
      <c r="E5" s="595">
        <v>5.7307575769983465</v>
      </c>
      <c r="F5" s="595">
        <v>2.9301918504232916</v>
      </c>
      <c r="G5" s="595">
        <v>3.4902576636151039</v>
      </c>
      <c r="H5" s="595">
        <v>2.7525847517551494</v>
      </c>
      <c r="I5" s="595">
        <v>5.6872696909280984</v>
      </c>
      <c r="J5" s="595">
        <v>4.2750379296630614</v>
      </c>
      <c r="K5" s="595">
        <v>4.8739119714602097</v>
      </c>
      <c r="L5" s="595">
        <v>5.5257099002302246</v>
      </c>
      <c r="M5" s="595">
        <v>2.7133915944446585</v>
      </c>
      <c r="N5" s="595">
        <v>-1.4926034955639711</v>
      </c>
      <c r="O5" s="595">
        <v>4.6789805984326582</v>
      </c>
      <c r="P5" s="595">
        <v>3.8361492246655304</v>
      </c>
      <c r="Q5" s="595">
        <v>2.2141019550453223</v>
      </c>
      <c r="R5" s="595">
        <v>1.2489545163988369</v>
      </c>
      <c r="S5" s="595">
        <v>2.0258969393367687</v>
      </c>
      <c r="T5" s="595">
        <v>2.5349235875551601</v>
      </c>
      <c r="U5" s="595">
        <v>3.0731282307170593</v>
      </c>
      <c r="V5" s="595">
        <v>3.6488023592572416</v>
      </c>
      <c r="W5" s="596">
        <v>3.3954214127474458</v>
      </c>
    </row>
    <row r="6" spans="1:23" ht="15">
      <c r="A6" s="605" t="s">
        <v>13</v>
      </c>
      <c r="B6" s="597">
        <v>2.11647078367041</v>
      </c>
      <c r="C6" s="597">
        <v>2.5997793695255567</v>
      </c>
      <c r="D6" s="597">
        <v>2.3114313036670886</v>
      </c>
      <c r="E6" s="597">
        <v>2.4989345627832948</v>
      </c>
      <c r="F6" s="597">
        <v>2.994122316298764</v>
      </c>
      <c r="G6" s="597">
        <v>1.3505516434617171</v>
      </c>
      <c r="H6" s="597">
        <v>0.4883921983985795</v>
      </c>
      <c r="I6" s="597">
        <v>2.2764945407372617</v>
      </c>
      <c r="J6" s="597">
        <v>1.3317948401758262</v>
      </c>
      <c r="K6" s="597">
        <v>4.0154550907052</v>
      </c>
      <c r="L6" s="597">
        <v>5.0132664786378456</v>
      </c>
      <c r="M6" s="597">
        <v>1.930185458553324</v>
      </c>
      <c r="N6" s="597">
        <v>-3.9605892869689963</v>
      </c>
      <c r="O6" s="597">
        <v>4.8685515469783835</v>
      </c>
      <c r="P6" s="597">
        <v>4.769656519615828</v>
      </c>
      <c r="Q6" s="597">
        <v>2.0398650448370859</v>
      </c>
      <c r="R6" s="597">
        <v>2.4645972460899168</v>
      </c>
      <c r="S6" s="597">
        <v>3.7587041440217295</v>
      </c>
      <c r="T6" s="597">
        <v>3.7913431339451131</v>
      </c>
      <c r="U6" s="597">
        <v>3.2986710035648015</v>
      </c>
      <c r="V6" s="597">
        <v>3.7944689174790325</v>
      </c>
      <c r="W6" s="598">
        <v>4.0472520569353687</v>
      </c>
    </row>
    <row r="7" spans="1:23" ht="15">
      <c r="A7" s="605" t="s">
        <v>15</v>
      </c>
      <c r="B7" s="597">
        <v>23.168679849175721</v>
      </c>
      <c r="C7" s="597">
        <v>12.335447642482267</v>
      </c>
      <c r="D7" s="597">
        <v>6.5253643136959916</v>
      </c>
      <c r="E7" s="597">
        <v>14.726049045308343</v>
      </c>
      <c r="F7" s="597">
        <v>13.055096851770532</v>
      </c>
      <c r="G7" s="597">
        <v>11.431016416847161</v>
      </c>
      <c r="H7" s="597">
        <v>12.028032478157513</v>
      </c>
      <c r="I7" s="597">
        <v>11.468524081167718</v>
      </c>
      <c r="J7" s="597">
        <v>16.014569937554455</v>
      </c>
      <c r="K7" s="597">
        <v>20.061710307841206</v>
      </c>
      <c r="L7" s="597">
        <v>20.150483925479847</v>
      </c>
      <c r="M7" s="597">
        <v>1.6672616702777088</v>
      </c>
      <c r="N7" s="597">
        <v>-14.357154662967908</v>
      </c>
      <c r="O7" s="597">
        <v>4.0341838530849383</v>
      </c>
      <c r="P7" s="597">
        <v>13.25788076401162</v>
      </c>
      <c r="Q7" s="597">
        <v>7.6031205396328128</v>
      </c>
      <c r="R7" s="597">
        <v>5.5611715488636859</v>
      </c>
      <c r="S7" s="597">
        <v>4.4052802937628366</v>
      </c>
      <c r="T7" s="597">
        <v>2.9413699073675748</v>
      </c>
      <c r="U7" s="597">
        <v>3.6888198666188199</v>
      </c>
      <c r="V7" s="597">
        <v>9.024475443270541</v>
      </c>
      <c r="W7" s="598">
        <v>7.3791751259656646</v>
      </c>
    </row>
    <row r="8" spans="1:23" ht="15">
      <c r="A8" s="605" t="s">
        <v>17</v>
      </c>
      <c r="B8" s="597">
        <v>15.205026993186532</v>
      </c>
      <c r="C8" s="597">
        <v>15.78517971840081</v>
      </c>
      <c r="D8" s="597">
        <v>15.320157059589533</v>
      </c>
      <c r="E8" s="597">
        <v>17.001305160295054</v>
      </c>
      <c r="F8" s="597">
        <v>12.525903986861152</v>
      </c>
      <c r="G8" s="597">
        <v>11.47792618199739</v>
      </c>
      <c r="H8" s="597">
        <v>7.0624942995760387</v>
      </c>
      <c r="I8" s="597">
        <v>7.2731844519589028</v>
      </c>
      <c r="J8" s="597">
        <v>8.9950763145625334</v>
      </c>
      <c r="K8" s="597">
        <v>8.7003579562414224</v>
      </c>
      <c r="L8" s="597">
        <v>6.5981640624577675</v>
      </c>
      <c r="M8" s="597">
        <v>-4.7897660111449252</v>
      </c>
      <c r="N8" s="597">
        <v>-9.4054417377428816</v>
      </c>
      <c r="O8" s="597">
        <v>-1.4777459201196441</v>
      </c>
      <c r="P8" s="597">
        <v>2.5992446741411435</v>
      </c>
      <c r="Q8" s="597">
        <v>2.1065004373639118</v>
      </c>
      <c r="R8" s="597">
        <v>2.6983198442023903</v>
      </c>
      <c r="S8" s="597">
        <v>7.8974122329495078</v>
      </c>
      <c r="T8" s="597">
        <v>34.697836711950188</v>
      </c>
      <c r="U8" s="597">
        <v>5.1632705865651163</v>
      </c>
      <c r="V8" s="597">
        <v>7.4699410778717779</v>
      </c>
      <c r="W8" s="598">
        <v>6.3137215441540606</v>
      </c>
    </row>
    <row r="9" spans="1:23" ht="15">
      <c r="A9" s="605" t="s">
        <v>19</v>
      </c>
      <c r="B9" s="597">
        <v>11.331507444927325</v>
      </c>
      <c r="C9" s="597">
        <v>9.1972780576085267</v>
      </c>
      <c r="D9" s="597">
        <v>6.8065807351915142</v>
      </c>
      <c r="E9" s="597">
        <v>5.5749102876401224</v>
      </c>
      <c r="F9" s="597">
        <v>7.7498826526241738</v>
      </c>
      <c r="G9" s="597">
        <v>7.4030610971011823</v>
      </c>
      <c r="H9" s="597">
        <v>9.448197977741458</v>
      </c>
      <c r="I9" s="597">
        <v>8.2786441288081001</v>
      </c>
      <c r="J9" s="597">
        <v>2.8528906779932139</v>
      </c>
      <c r="K9" s="597">
        <v>9.3450537360791444</v>
      </c>
      <c r="L9" s="597">
        <v>6.8084508697264567</v>
      </c>
      <c r="M9" s="597">
        <v>3.9948499019745176</v>
      </c>
      <c r="N9" s="597">
        <v>-1.8414780090449834</v>
      </c>
      <c r="O9" s="597">
        <v>-4.8425447788150056</v>
      </c>
      <c r="P9" s="597">
        <v>-8.4070583082446522</v>
      </c>
      <c r="Q9" s="597">
        <v>-7.6438603499318187</v>
      </c>
      <c r="R9" s="597">
        <v>-5.5174606794108243</v>
      </c>
      <c r="S9" s="597">
        <v>-1.105869054874431</v>
      </c>
      <c r="T9" s="597">
        <v>-1.3122948227464293</v>
      </c>
      <c r="U9" s="597">
        <v>-1.1982735151322754</v>
      </c>
      <c r="V9" s="597">
        <v>2.0298589029921432</v>
      </c>
      <c r="W9" s="598">
        <v>2.8368028185734584</v>
      </c>
    </row>
    <row r="10" spans="1:23" ht="15">
      <c r="A10" s="605" t="s">
        <v>21</v>
      </c>
      <c r="B10" s="597">
        <v>6.1593222839718687</v>
      </c>
      <c r="C10" s="597">
        <v>6.9477983742850746</v>
      </c>
      <c r="D10" s="597">
        <v>7.2691240014294944</v>
      </c>
      <c r="E10" s="597">
        <v>8.7384489059691983</v>
      </c>
      <c r="F10" s="597">
        <v>8.2441779497098633</v>
      </c>
      <c r="G10" s="597">
        <v>7.113367870907239</v>
      </c>
      <c r="H10" s="597">
        <v>7.2313983408248905</v>
      </c>
      <c r="I10" s="597">
        <v>7.2121990560965354</v>
      </c>
      <c r="J10" s="597">
        <v>8.0269787095725853</v>
      </c>
      <c r="K10" s="597">
        <v>8.318378277306504</v>
      </c>
      <c r="L10" s="597">
        <v>7.2256824084748095</v>
      </c>
      <c r="M10" s="597">
        <v>3.2769958003602717</v>
      </c>
      <c r="N10" s="597">
        <v>-3.3302425586239304</v>
      </c>
      <c r="O10" s="597">
        <v>0.17450502848797012</v>
      </c>
      <c r="P10" s="597">
        <v>-0.97008608288193798</v>
      </c>
      <c r="Q10" s="597">
        <v>-2.8617897723291819</v>
      </c>
      <c r="R10" s="597">
        <v>-1.3581262051422627</v>
      </c>
      <c r="S10" s="597">
        <v>1.1823225858029529</v>
      </c>
      <c r="T10" s="597">
        <v>4.0640958933148452</v>
      </c>
      <c r="U10" s="597">
        <v>3.5670436426733954</v>
      </c>
      <c r="V10" s="597">
        <v>4.0356828028416114</v>
      </c>
      <c r="W10" s="598">
        <v>4.2404925141493077</v>
      </c>
    </row>
    <row r="11" spans="1:23" ht="15">
      <c r="A11" s="605" t="s">
        <v>23</v>
      </c>
      <c r="B11" s="597">
        <v>3.2399221573533588</v>
      </c>
      <c r="C11" s="597">
        <v>4.5422196302488338</v>
      </c>
      <c r="D11" s="597">
        <v>3.6343738776663637</v>
      </c>
      <c r="E11" s="597">
        <v>5.4783586228543735</v>
      </c>
      <c r="F11" s="597">
        <v>3.9942018564562032</v>
      </c>
      <c r="G11" s="597">
        <v>3.2130692871880528</v>
      </c>
      <c r="H11" s="597">
        <v>2.7084055978357391</v>
      </c>
      <c r="I11" s="597">
        <v>4.4778489322954362</v>
      </c>
      <c r="J11" s="597">
        <v>3.5784095957352324</v>
      </c>
      <c r="K11" s="597">
        <v>4.5874723049609045</v>
      </c>
      <c r="L11" s="597">
        <v>4.9859518353264853</v>
      </c>
      <c r="M11" s="597">
        <v>2.5790601695045767</v>
      </c>
      <c r="N11" s="597">
        <v>-2.8475586842698575</v>
      </c>
      <c r="O11" s="597">
        <v>3.0667085435558405</v>
      </c>
      <c r="P11" s="597">
        <v>3.0424607489388356</v>
      </c>
      <c r="Q11" s="597">
        <v>1.3424568927840941</v>
      </c>
      <c r="R11" s="597">
        <v>1.357353316763521</v>
      </c>
      <c r="S11" s="597">
        <v>1.5295075395129532</v>
      </c>
      <c r="T11" s="597">
        <v>2.1714380969720226</v>
      </c>
      <c r="U11" s="597">
        <v>1.5774916451824161</v>
      </c>
      <c r="V11" s="597">
        <v>2.6357007201448956</v>
      </c>
      <c r="W11" s="598">
        <v>3.1556174738361475</v>
      </c>
    </row>
    <row r="12" spans="1:23" ht="15">
      <c r="A12" s="605" t="s">
        <v>25</v>
      </c>
      <c r="B12" s="597">
        <v>4.4850568409507741</v>
      </c>
      <c r="C12" s="597">
        <v>4.1868334634713067</v>
      </c>
      <c r="D12" s="597">
        <v>3.2057243505063893</v>
      </c>
      <c r="E12" s="597">
        <v>5.7483524632200078</v>
      </c>
      <c r="F12" s="597">
        <v>4.8112350375141499</v>
      </c>
      <c r="G12" s="597">
        <v>3.61108330959512</v>
      </c>
      <c r="H12" s="597">
        <v>3.3375093067735451</v>
      </c>
      <c r="I12" s="597">
        <v>4.1455803150908466</v>
      </c>
      <c r="J12" s="597">
        <v>2.8558448400021197</v>
      </c>
      <c r="K12" s="597">
        <v>3.9434768541328991</v>
      </c>
      <c r="L12" s="597">
        <v>3.9444020011973002</v>
      </c>
      <c r="M12" s="597">
        <v>1.4041182913744343</v>
      </c>
      <c r="N12" s="597">
        <v>-3.6315880087075314</v>
      </c>
      <c r="O12" s="597">
        <v>2.0114083864101406</v>
      </c>
      <c r="P12" s="597">
        <v>2.0534554055275267</v>
      </c>
      <c r="Q12" s="597">
        <v>-1.477773848935815</v>
      </c>
      <c r="R12" s="597">
        <v>-0.53717151242976824</v>
      </c>
      <c r="S12" s="597">
        <v>1.0736638873637627</v>
      </c>
      <c r="T12" s="597">
        <v>1.8987845189406771</v>
      </c>
      <c r="U12" s="597">
        <v>1.7140035652436048</v>
      </c>
      <c r="V12" s="597">
        <v>2.1408752680035281</v>
      </c>
      <c r="W12" s="598">
        <v>2.9086715571643662</v>
      </c>
    </row>
    <row r="13" spans="1:23" ht="15">
      <c r="A13" s="605" t="s">
        <v>27</v>
      </c>
      <c r="B13" s="597">
        <v>4.9367754871859182</v>
      </c>
      <c r="C13" s="597">
        <v>8.196760467335352</v>
      </c>
      <c r="D13" s="597">
        <v>7.4149703414431611</v>
      </c>
      <c r="E13" s="597">
        <v>8.8723698975292642</v>
      </c>
      <c r="F13" s="597">
        <v>7.7575417792199675</v>
      </c>
      <c r="G13" s="597">
        <v>4.0304321054157377</v>
      </c>
      <c r="H13" s="597">
        <v>8.1522837339943486</v>
      </c>
      <c r="I13" s="597">
        <v>7.8717568852084918</v>
      </c>
      <c r="J13" s="597">
        <v>6.9705494340537744</v>
      </c>
      <c r="K13" s="597">
        <v>7.9455226614475016</v>
      </c>
      <c r="L13" s="597">
        <v>9.4472381909522554</v>
      </c>
      <c r="M13" s="597">
        <v>8.5348666425302699</v>
      </c>
      <c r="N13" s="597">
        <v>-1.7501684979141063</v>
      </c>
      <c r="O13" s="597">
        <v>3.352231741936329</v>
      </c>
      <c r="P13" s="597">
        <v>2.2356526150145717</v>
      </c>
      <c r="Q13" s="597">
        <v>-1.2227471722134453</v>
      </c>
      <c r="R13" s="597">
        <v>-6.9227777515531219</v>
      </c>
      <c r="S13" s="597">
        <v>-2.9471640512466868</v>
      </c>
      <c r="T13" s="597">
        <v>0.77337886362836006</v>
      </c>
      <c r="U13" s="597">
        <v>2.6889835542965201</v>
      </c>
      <c r="V13" s="597">
        <v>5.4599294147350763</v>
      </c>
      <c r="W13" s="598">
        <v>5.1686153477829677</v>
      </c>
    </row>
    <row r="14" spans="1:23" ht="15">
      <c r="A14" s="605" t="s">
        <v>58</v>
      </c>
      <c r="B14" s="597">
        <v>15.305047102154056</v>
      </c>
      <c r="C14" s="597">
        <v>11.639526002387779</v>
      </c>
      <c r="D14" s="597">
        <v>4.1541223220972645</v>
      </c>
      <c r="E14" s="597">
        <v>9.217921184669331</v>
      </c>
      <c r="F14" s="597">
        <v>8.9022508536134914</v>
      </c>
      <c r="G14" s="597">
        <v>12.55918135365115</v>
      </c>
      <c r="H14" s="597">
        <v>13.761975932023752</v>
      </c>
      <c r="I14" s="597">
        <v>15.661413325098273</v>
      </c>
      <c r="J14" s="597">
        <v>23.065999440659681</v>
      </c>
      <c r="K14" s="597">
        <v>25.774587912390977</v>
      </c>
      <c r="L14" s="597">
        <v>32.102648483849116</v>
      </c>
      <c r="M14" s="597">
        <v>7.7869565390596085</v>
      </c>
      <c r="N14" s="597">
        <v>-22.68734569574281</v>
      </c>
      <c r="O14" s="597">
        <v>-4.7205043504957578</v>
      </c>
      <c r="P14" s="597">
        <v>13.183720707240765</v>
      </c>
      <c r="Q14" s="597">
        <v>7.7962306602649134</v>
      </c>
      <c r="R14" s="597">
        <v>4.1167689637163551</v>
      </c>
      <c r="S14" s="597">
        <v>3.649383255678007</v>
      </c>
      <c r="T14" s="597">
        <v>2.9729665647112213</v>
      </c>
      <c r="U14" s="597">
        <v>2.4888652780884479</v>
      </c>
      <c r="V14" s="597">
        <v>7.7469687815187926</v>
      </c>
      <c r="W14" s="598">
        <v>6.0413455165583052</v>
      </c>
    </row>
    <row r="15" spans="1:23" ht="15">
      <c r="A15" s="605" t="s">
        <v>59</v>
      </c>
      <c r="B15" s="597">
        <v>20.693421452211467</v>
      </c>
      <c r="C15" s="597">
        <v>11.067744538285318</v>
      </c>
      <c r="D15" s="597">
        <v>-2.3796724916986367</v>
      </c>
      <c r="E15" s="597">
        <v>5.1612324654973785</v>
      </c>
      <c r="F15" s="597">
        <v>6.18139492436518</v>
      </c>
      <c r="G15" s="597">
        <v>7.0988663230598936</v>
      </c>
      <c r="H15" s="597">
        <v>9.645399308125068</v>
      </c>
      <c r="I15" s="597">
        <v>9.4144157115705784</v>
      </c>
      <c r="J15" s="597">
        <v>15.158857576495311</v>
      </c>
      <c r="K15" s="597">
        <v>14.649932031415535</v>
      </c>
      <c r="L15" s="597">
        <v>20.604854484247383</v>
      </c>
      <c r="M15" s="597">
        <v>12.587937051017439</v>
      </c>
      <c r="N15" s="597">
        <v>-17.621148338587766</v>
      </c>
      <c r="O15" s="597">
        <v>4.0573502997235611</v>
      </c>
      <c r="P15" s="597">
        <v>11.587339078610203</v>
      </c>
      <c r="Q15" s="597">
        <v>6.6287411287878184</v>
      </c>
      <c r="R15" s="597">
        <v>4.8313146506227644</v>
      </c>
      <c r="S15" s="597">
        <v>4.6013904601447608</v>
      </c>
      <c r="T15" s="597">
        <v>2.3471981728426794</v>
      </c>
      <c r="U15" s="597">
        <v>3.3177196652328433</v>
      </c>
      <c r="V15" s="597">
        <v>8.2463111922110865</v>
      </c>
      <c r="W15" s="598">
        <v>5.9048623373421316</v>
      </c>
    </row>
    <row r="16" spans="1:23" ht="15">
      <c r="A16" s="605" t="s">
        <v>29</v>
      </c>
      <c r="B16" s="597">
        <v>4.6950528164273697</v>
      </c>
      <c r="C16" s="597">
        <v>3.9198754619030884</v>
      </c>
      <c r="D16" s="597">
        <v>14.773674025264839</v>
      </c>
      <c r="E16" s="597">
        <v>10.583192465588009</v>
      </c>
      <c r="F16" s="597">
        <v>3.0005520069395164</v>
      </c>
      <c r="G16" s="597">
        <v>5.5644619515537785</v>
      </c>
      <c r="H16" s="597">
        <v>4.355818417507118</v>
      </c>
      <c r="I16" s="597">
        <v>6.6738735876528787</v>
      </c>
      <c r="J16" s="597">
        <v>7.5012358813310476</v>
      </c>
      <c r="K16" s="597">
        <v>12.578352264856619</v>
      </c>
      <c r="L16" s="597">
        <v>9.9691645136053442</v>
      </c>
      <c r="M16" s="597">
        <v>2.5544348174110665</v>
      </c>
      <c r="N16" s="597">
        <v>-3.0215129962878229</v>
      </c>
      <c r="O16" s="597">
        <v>8.6576292198400573</v>
      </c>
      <c r="P16" s="597">
        <v>7.4340537724679301</v>
      </c>
      <c r="Q16" s="597">
        <v>2.1949674096743532</v>
      </c>
      <c r="R16" s="597">
        <v>5.4122565010507495</v>
      </c>
      <c r="S16" s="597">
        <v>7.5127592605177318</v>
      </c>
      <c r="T16" s="597">
        <v>4.2184939639501318</v>
      </c>
      <c r="U16" s="597">
        <v>1.7328923258283613</v>
      </c>
      <c r="V16" s="597">
        <v>4.4765396630266352</v>
      </c>
      <c r="W16" s="598">
        <v>5.1970509354330563</v>
      </c>
    </row>
    <row r="17" spans="1:24" ht="15">
      <c r="A17" s="605" t="s">
        <v>31</v>
      </c>
      <c r="B17" s="597">
        <v>6.2369945271405713</v>
      </c>
      <c r="C17" s="597">
        <v>5.9630230715533195</v>
      </c>
      <c r="D17" s="597">
        <v>5.7339181774212378</v>
      </c>
      <c r="E17" s="597">
        <v>8.756460610649297</v>
      </c>
      <c r="F17" s="597">
        <v>3.0457589015929987</v>
      </c>
      <c r="G17" s="597">
        <v>5.8457857327171681</v>
      </c>
      <c r="H17" s="597">
        <v>5.4699585558830588</v>
      </c>
      <c r="I17" s="597">
        <v>1.9651558865370289</v>
      </c>
      <c r="J17" s="597">
        <v>6.1185838847752638</v>
      </c>
      <c r="K17" s="597">
        <v>4.5988507242689769</v>
      </c>
      <c r="L17" s="597">
        <v>6.8943621963038382</v>
      </c>
      <c r="M17" s="597">
        <v>6.4472651229357192</v>
      </c>
      <c r="N17" s="597">
        <v>0.16218826892577809</v>
      </c>
      <c r="O17" s="597">
        <v>7.5080392661542872</v>
      </c>
      <c r="P17" s="597">
        <v>3.6190565663208218</v>
      </c>
      <c r="Q17" s="597">
        <v>4.774251098583715</v>
      </c>
      <c r="R17" s="597">
        <v>6.6667317996379483</v>
      </c>
      <c r="S17" s="597">
        <v>10.619313862366852</v>
      </c>
      <c r="T17" s="597">
        <v>12.574771678020191</v>
      </c>
      <c r="U17" s="597">
        <v>7.087836169441486</v>
      </c>
      <c r="V17" s="597">
        <v>8.99633133203357</v>
      </c>
      <c r="W17" s="598">
        <v>7.914505801366345</v>
      </c>
    </row>
    <row r="18" spans="1:24" ht="15">
      <c r="A18" s="605" t="s">
        <v>33</v>
      </c>
      <c r="B18" s="597">
        <v>7.0379864149880955</v>
      </c>
      <c r="C18" s="597">
        <v>6.6730417770665795</v>
      </c>
      <c r="D18" s="597">
        <v>6.555873778302912</v>
      </c>
      <c r="E18" s="597">
        <v>8.0086684440673128</v>
      </c>
      <c r="F18" s="597">
        <v>6.3908708858838592</v>
      </c>
      <c r="G18" s="597">
        <v>3.735084833940272</v>
      </c>
      <c r="H18" s="597">
        <v>2.4610668128072666</v>
      </c>
      <c r="I18" s="597">
        <v>3.4081287462673027</v>
      </c>
      <c r="J18" s="597">
        <v>4.1359776615216726</v>
      </c>
      <c r="K18" s="597">
        <v>6.1588060314254234</v>
      </c>
      <c r="L18" s="597">
        <v>5.8817842171778212</v>
      </c>
      <c r="M18" s="597">
        <v>4.2204213409861691</v>
      </c>
      <c r="N18" s="597">
        <v>-3.3830181033633111</v>
      </c>
      <c r="O18" s="597">
        <v>2.2625255044207648</v>
      </c>
      <c r="P18" s="597">
        <v>1.8078833022967089</v>
      </c>
      <c r="Q18" s="597">
        <v>0.34762780960262418</v>
      </c>
      <c r="R18" s="597">
        <v>1.1755150628367517</v>
      </c>
      <c r="S18" s="597">
        <v>1.5718163824324227</v>
      </c>
      <c r="T18" s="597">
        <v>3.0842765094840408</v>
      </c>
      <c r="U18" s="597">
        <v>2.8069066525033826</v>
      </c>
      <c r="V18" s="597">
        <v>4.3446084131156582</v>
      </c>
      <c r="W18" s="598">
        <v>4.7153585535647968</v>
      </c>
    </row>
    <row r="19" spans="1:24" ht="15">
      <c r="A19" s="605" t="s">
        <v>35</v>
      </c>
      <c r="B19" s="597">
        <v>3.3871313223502231</v>
      </c>
      <c r="C19" s="597">
        <v>4.039130199794605</v>
      </c>
      <c r="D19" s="597">
        <v>3.8218130591515243</v>
      </c>
      <c r="E19" s="597">
        <v>4.7858088227358708</v>
      </c>
      <c r="F19" s="597">
        <v>3.2389463803770058</v>
      </c>
      <c r="G19" s="597">
        <v>2.8160513247698304</v>
      </c>
      <c r="H19" s="597">
        <v>2.2613603886824984</v>
      </c>
      <c r="I19" s="597">
        <v>4.5224216938918538</v>
      </c>
      <c r="J19" s="597">
        <v>4.8387795581813497</v>
      </c>
      <c r="K19" s="597">
        <v>5.411591065630228</v>
      </c>
      <c r="L19" s="597">
        <v>6.0313750235695407</v>
      </c>
      <c r="M19" s="597">
        <v>3.445302100866976</v>
      </c>
      <c r="N19" s="597">
        <v>-1.9464402973973338</v>
      </c>
      <c r="O19" s="597">
        <v>2.7261807223896373</v>
      </c>
      <c r="P19" s="597">
        <v>4.8098220797400115</v>
      </c>
      <c r="Q19" s="597">
        <v>2.7486330674974635</v>
      </c>
      <c r="R19" s="597">
        <v>1.6498197098411049</v>
      </c>
      <c r="S19" s="597">
        <v>2.8255979589404623</v>
      </c>
      <c r="T19" s="597">
        <v>3.431967443957995</v>
      </c>
      <c r="U19" s="597">
        <v>2.5555511690796839</v>
      </c>
      <c r="V19" s="597">
        <v>4.5064080664166672</v>
      </c>
      <c r="W19" s="598">
        <v>4.5340705312499896</v>
      </c>
    </row>
    <row r="20" spans="1:24" ht="15">
      <c r="A20" s="605" t="s">
        <v>37</v>
      </c>
      <c r="B20" s="597">
        <v>8.4847707612181633</v>
      </c>
      <c r="C20" s="597">
        <v>8.8204117162594908</v>
      </c>
      <c r="D20" s="597">
        <v>7.4103202220761943</v>
      </c>
      <c r="E20" s="597">
        <v>7.3781001544644065</v>
      </c>
      <c r="F20" s="597">
        <v>5.7300630593392965</v>
      </c>
      <c r="G20" s="597">
        <v>5.0092212549005311</v>
      </c>
      <c r="H20" s="597">
        <v>2.4727374196705565</v>
      </c>
      <c r="I20" s="597">
        <v>4.251075717218944</v>
      </c>
      <c r="J20" s="597">
        <v>4.1221592475238156</v>
      </c>
      <c r="K20" s="597">
        <v>4.7878824551252253</v>
      </c>
      <c r="L20" s="597">
        <v>5.5453065196900742</v>
      </c>
      <c r="M20" s="597">
        <v>1.9404710952500182</v>
      </c>
      <c r="N20" s="597">
        <v>-1.9144351901856371</v>
      </c>
      <c r="O20" s="597">
        <v>2.5543721736672076</v>
      </c>
      <c r="P20" s="597">
        <v>-2.091482344781137</v>
      </c>
      <c r="Q20" s="597">
        <v>-4.4098029933029252</v>
      </c>
      <c r="R20" s="597">
        <v>1.111236475492583</v>
      </c>
      <c r="S20" s="597">
        <v>1.6502094035742321</v>
      </c>
      <c r="T20" s="597">
        <v>3.8883955370694556</v>
      </c>
      <c r="U20" s="597">
        <v>3.1616308629540901</v>
      </c>
      <c r="V20" s="597">
        <v>4.0726923781901236</v>
      </c>
      <c r="W20" s="598">
        <v>3.6871544263983314</v>
      </c>
    </row>
    <row r="21" spans="1:24" ht="15">
      <c r="A21" s="605" t="s">
        <v>39</v>
      </c>
      <c r="B21" s="597">
        <v>13.97396290117312</v>
      </c>
      <c r="C21" s="597">
        <v>10.92134867214909</v>
      </c>
      <c r="D21" s="597">
        <v>12.212083573759491</v>
      </c>
      <c r="E21" s="597">
        <v>9.8290215893217727</v>
      </c>
      <c r="F21" s="597">
        <v>11.876010807339132</v>
      </c>
      <c r="G21" s="597">
        <v>11.707319841280729</v>
      </c>
      <c r="H21" s="597">
        <v>8.6570467380873151</v>
      </c>
      <c r="I21" s="597">
        <v>7.8122138891594473</v>
      </c>
      <c r="J21" s="597">
        <v>5.615281486808299</v>
      </c>
      <c r="K21" s="597">
        <v>7.9680154379914159</v>
      </c>
      <c r="L21" s="597">
        <v>11.399672575643184</v>
      </c>
      <c r="M21" s="597">
        <v>7.9612910456953623</v>
      </c>
      <c r="N21" s="597">
        <v>-4.7033834775668248</v>
      </c>
      <c r="O21" s="597">
        <v>0.23842703961154399</v>
      </c>
      <c r="P21" s="597">
        <v>1.7760740452433144</v>
      </c>
      <c r="Q21" s="597">
        <v>-2.22301423177933</v>
      </c>
      <c r="R21" s="597">
        <v>0.45212771117932871</v>
      </c>
      <c r="S21" s="597">
        <v>3.7961102894103593</v>
      </c>
      <c r="T21" s="597">
        <v>3.24804970798791</v>
      </c>
      <c r="U21" s="597">
        <v>4.0722122388065163</v>
      </c>
      <c r="V21" s="597">
        <v>7.0758575233793586</v>
      </c>
      <c r="W21" s="598">
        <v>7.3719322511378138</v>
      </c>
    </row>
    <row r="22" spans="1:24" ht="15">
      <c r="A22" s="605" t="s">
        <v>41</v>
      </c>
      <c r="B22" s="597">
        <v>11.225297234948517</v>
      </c>
      <c r="C22" s="597">
        <v>9.2090265203285782</v>
      </c>
      <c r="D22" s="597">
        <v>7.0640431592349895</v>
      </c>
      <c r="E22" s="597">
        <v>10.696797385140133</v>
      </c>
      <c r="F22" s="597">
        <v>8.5734791206308447</v>
      </c>
      <c r="G22" s="597">
        <v>8.6539386347434188</v>
      </c>
      <c r="H22" s="597">
        <v>11.063647268872391</v>
      </c>
      <c r="I22" s="597">
        <v>11.344653399944683</v>
      </c>
      <c r="J22" s="597">
        <v>9.3566525883197471</v>
      </c>
      <c r="K22" s="597">
        <v>11.61866417376225</v>
      </c>
      <c r="L22" s="597">
        <v>12.050667597847276</v>
      </c>
      <c r="M22" s="597">
        <v>8.6239577960943947</v>
      </c>
      <c r="N22" s="597">
        <v>-6.5242434037915853</v>
      </c>
      <c r="O22" s="597">
        <v>5.5514841058831088</v>
      </c>
      <c r="P22" s="597">
        <v>4.513232181994864</v>
      </c>
      <c r="Q22" s="597">
        <v>2.9398018129273229</v>
      </c>
      <c r="R22" s="597">
        <v>2.0169039981701165</v>
      </c>
      <c r="S22" s="597">
        <v>2.5858478651775929</v>
      </c>
      <c r="T22" s="597">
        <v>3.6913281355655192</v>
      </c>
      <c r="U22" s="597">
        <v>2.8613838596519781</v>
      </c>
      <c r="V22" s="597">
        <v>4.720927392707952</v>
      </c>
      <c r="W22" s="598">
        <v>6.7697207007479721</v>
      </c>
    </row>
    <row r="23" spans="1:24" ht="15">
      <c r="A23" s="605" t="s">
        <v>43</v>
      </c>
      <c r="B23" s="597">
        <v>8.5028414658044227</v>
      </c>
      <c r="C23" s="597">
        <v>8.7088442991565707</v>
      </c>
      <c r="D23" s="597">
        <v>5.4335365752354869</v>
      </c>
      <c r="E23" s="597">
        <v>7.357216580131265</v>
      </c>
      <c r="F23" s="597">
        <v>6.0002495211396001</v>
      </c>
      <c r="G23" s="597">
        <v>2.666906679036507</v>
      </c>
      <c r="H23" s="597">
        <v>2.211897038890287</v>
      </c>
      <c r="I23" s="597">
        <v>4.557660207562253</v>
      </c>
      <c r="J23" s="597">
        <v>3.729247777279987</v>
      </c>
      <c r="K23" s="597">
        <v>5.0046536526610952</v>
      </c>
      <c r="L23" s="597">
        <v>8.0932021736359836</v>
      </c>
      <c r="M23" s="597">
        <v>3.819727307807752</v>
      </c>
      <c r="N23" s="597">
        <v>-6.546866207907664</v>
      </c>
      <c r="O23" s="597">
        <v>3.3536063282678441</v>
      </c>
      <c r="P23" s="597">
        <v>5.2212720470336649</v>
      </c>
      <c r="Q23" s="597">
        <v>1.4852516140174465</v>
      </c>
      <c r="R23" s="597">
        <v>1.7743364382135418</v>
      </c>
      <c r="S23" s="597">
        <v>1.0504676941840652</v>
      </c>
      <c r="T23" s="597">
        <v>2.0099866649795128</v>
      </c>
      <c r="U23" s="597">
        <v>2.9431690234919206</v>
      </c>
      <c r="V23" s="597">
        <v>3.5912741631251244</v>
      </c>
      <c r="W23" s="598">
        <v>4.0391549825073092</v>
      </c>
    </row>
    <row r="24" spans="1:24" ht="15">
      <c r="A24" s="605" t="s">
        <v>347</v>
      </c>
      <c r="B24" s="597">
        <v>2.4235283831486543</v>
      </c>
      <c r="C24" s="597">
        <v>3.998924158554007</v>
      </c>
      <c r="D24" s="597">
        <v>4.626434247405542</v>
      </c>
      <c r="E24" s="597">
        <v>5.2973146320908437</v>
      </c>
      <c r="F24" s="597">
        <v>4.6108305407023709</v>
      </c>
      <c r="G24" s="597">
        <v>3.4559327325485611</v>
      </c>
      <c r="H24" s="597">
        <v>2.8836612542127771</v>
      </c>
      <c r="I24" s="597">
        <v>4.271780713324258</v>
      </c>
      <c r="J24" s="597">
        <v>3.6235378718649569</v>
      </c>
      <c r="K24" s="597">
        <v>5.2501479633996206</v>
      </c>
      <c r="L24" s="597">
        <v>5.5836670860190507</v>
      </c>
      <c r="M24" s="597">
        <v>2.477989625936905</v>
      </c>
      <c r="N24" s="597">
        <v>-3.5757823752476825</v>
      </c>
      <c r="O24" s="597">
        <v>2.7560111878502491</v>
      </c>
      <c r="P24" s="597">
        <v>2.6425955134404155</v>
      </c>
      <c r="Q24" s="597">
        <v>0.38310645826833412</v>
      </c>
      <c r="R24" s="597">
        <v>0.98937415672850637</v>
      </c>
      <c r="S24" s="597">
        <v>2.2424296107807384</v>
      </c>
      <c r="T24" s="597">
        <v>3.5275273343742697</v>
      </c>
      <c r="U24" s="597">
        <v>2.6077492546964676</v>
      </c>
      <c r="V24" s="597">
        <v>3.50766727614642</v>
      </c>
      <c r="W24" s="598">
        <v>3.8422331550978184</v>
      </c>
      <c r="X24" s="456">
        <f>AVERAGE(C24:V24)</f>
        <v>3.0580449621548302</v>
      </c>
    </row>
    <row r="25" spans="1:24" ht="15">
      <c r="A25" s="605" t="s">
        <v>55</v>
      </c>
      <c r="B25" s="597">
        <v>946.97803725326685</v>
      </c>
      <c r="C25" s="597">
        <v>36.7845819680402</v>
      </c>
      <c r="D25" s="597">
        <v>-3.7136401049836065</v>
      </c>
      <c r="E25" s="597">
        <v>12.612550857059901</v>
      </c>
      <c r="F25" s="597">
        <v>10.108923724747388</v>
      </c>
      <c r="G25" s="597">
        <v>9.9352866573444665</v>
      </c>
      <c r="H25" s="597">
        <v>7.544474090551434</v>
      </c>
      <c r="I25" s="597">
        <v>12.459051564085865</v>
      </c>
      <c r="J25" s="597">
        <v>14.099064725678968</v>
      </c>
      <c r="K25" s="597">
        <v>14.079226597500583</v>
      </c>
      <c r="L25" s="597">
        <v>19.250419492249971</v>
      </c>
      <c r="M25" s="597">
        <v>14.641213916551109</v>
      </c>
      <c r="N25" s="597">
        <v>0.31612556507445433</v>
      </c>
      <c r="O25" s="597">
        <v>2.4462259148684717</v>
      </c>
      <c r="P25" s="597">
        <v>8.00801911963549</v>
      </c>
      <c r="Q25" s="597">
        <v>1.5866962196164014</v>
      </c>
      <c r="R25" s="597">
        <v>0.1532171954305328</v>
      </c>
      <c r="S25" s="597">
        <v>1.7868683070025204</v>
      </c>
      <c r="T25" s="597">
        <v>5.9030804347020238</v>
      </c>
      <c r="U25" s="597">
        <v>6.2758478197791012</v>
      </c>
      <c r="V25" s="597">
        <v>4.7819024560739942</v>
      </c>
      <c r="W25" s="598">
        <v>6.0684713036760263</v>
      </c>
      <c r="X25" s="456"/>
    </row>
    <row r="26" spans="1:24" ht="15">
      <c r="A26" s="605" t="s">
        <v>56</v>
      </c>
      <c r="B26" s="597">
        <v>7.7203848340960946</v>
      </c>
      <c r="C26" s="597">
        <v>9.5809263679179182</v>
      </c>
      <c r="D26" s="597">
        <v>4.4739327307398602</v>
      </c>
      <c r="E26" s="597">
        <v>6.1084089176990819</v>
      </c>
      <c r="F26" s="597">
        <v>7.9396720087854478</v>
      </c>
      <c r="G26" s="597">
        <v>4.4128257152858064</v>
      </c>
      <c r="H26" s="597">
        <v>4.8007118021631712</v>
      </c>
      <c r="I26" s="597">
        <v>8.9689586682522027</v>
      </c>
      <c r="J26" s="597">
        <v>6.6119413122329718</v>
      </c>
      <c r="K26" s="597">
        <v>7.5917990303623561</v>
      </c>
      <c r="L26" s="597">
        <v>9.3178998621611839</v>
      </c>
      <c r="M26" s="597">
        <v>4.7915206750211103</v>
      </c>
      <c r="N26" s="597">
        <v>-2.3286599271343245</v>
      </c>
      <c r="O26" s="597">
        <v>0.81556397820174986</v>
      </c>
      <c r="P26" s="597">
        <v>1.7991583015013024</v>
      </c>
      <c r="Q26" s="597">
        <v>0.64845286835715221</v>
      </c>
      <c r="R26" s="597">
        <v>0.94130119076472063</v>
      </c>
      <c r="S26" s="597">
        <v>5.2624271374637432</v>
      </c>
      <c r="T26" s="597">
        <v>6.5370373933449466</v>
      </c>
      <c r="U26" s="597">
        <v>3.8613006749883327</v>
      </c>
      <c r="V26" s="597">
        <v>5.9035162698712229</v>
      </c>
      <c r="W26" s="598">
        <v>6.1433871101431725</v>
      </c>
      <c r="X26" s="456"/>
    </row>
    <row r="27" spans="1:24" ht="15">
      <c r="A27" s="605" t="s">
        <v>57</v>
      </c>
      <c r="B27" s="597">
        <v>5.3404152849569453</v>
      </c>
      <c r="C27" s="597">
        <v>3.4777062616860865</v>
      </c>
      <c r="D27" s="597">
        <v>4.6824251172861597</v>
      </c>
      <c r="E27" s="597">
        <v>6.8779344046536517</v>
      </c>
      <c r="F27" s="597">
        <v>3.3622425601697703</v>
      </c>
      <c r="G27" s="597">
        <v>2.8249555604487275</v>
      </c>
      <c r="H27" s="597">
        <v>1.8776533020958386</v>
      </c>
      <c r="I27" s="597">
        <v>4.819902683206756</v>
      </c>
      <c r="J27" s="597">
        <v>5.3109526487698178</v>
      </c>
      <c r="K27" s="597">
        <v>6.0704269399943556</v>
      </c>
      <c r="L27" s="597">
        <v>3.363629878853458</v>
      </c>
      <c r="M27" s="597">
        <v>3.6015286008816094</v>
      </c>
      <c r="N27" s="597">
        <v>-4.4034593970479712</v>
      </c>
      <c r="O27" s="597">
        <v>5.1553790829216739</v>
      </c>
      <c r="P27" s="597">
        <v>1.9839573787112208</v>
      </c>
      <c r="Q27" s="597">
        <v>2.6070279513161321</v>
      </c>
      <c r="R27" s="597">
        <v>1.8298133722286281</v>
      </c>
      <c r="S27" s="597">
        <v>2.6682185671488057</v>
      </c>
      <c r="T27" s="597">
        <v>2.3189890796576851</v>
      </c>
      <c r="U27" s="597">
        <v>1.9167207667277752</v>
      </c>
      <c r="V27" s="597">
        <v>3.8303221453250158</v>
      </c>
      <c r="W27" s="598">
        <v>3.1811178525892991</v>
      </c>
      <c r="X27" s="456"/>
    </row>
    <row r="28" spans="1:24" ht="15">
      <c r="A28" s="605" t="s">
        <v>343</v>
      </c>
      <c r="B28" s="597">
        <v>14.057002699129795</v>
      </c>
      <c r="C28" s="597">
        <v>10.271303039553459</v>
      </c>
      <c r="D28" s="597">
        <v>2.7735484365306151</v>
      </c>
      <c r="E28" s="597">
        <v>8.3693630806471297</v>
      </c>
      <c r="F28" s="597">
        <v>7.7839713405780886</v>
      </c>
      <c r="G28" s="597">
        <v>8.9095736466828779</v>
      </c>
      <c r="H28" s="597">
        <v>9.8323325274896725</v>
      </c>
      <c r="I28" s="597">
        <v>7.9569176190826596</v>
      </c>
      <c r="J28" s="597">
        <v>7.7002645160981764</v>
      </c>
      <c r="K28" s="597">
        <v>8.9736116400577224</v>
      </c>
      <c r="L28" s="597">
        <v>9.4664053770415979</v>
      </c>
      <c r="M28" s="597">
        <v>7.8729892004457902</v>
      </c>
      <c r="N28" s="597">
        <v>-4.8087205372679298</v>
      </c>
      <c r="O28" s="597">
        <v>-0.61124140319031017</v>
      </c>
      <c r="P28" s="597">
        <v>1.3324809054948261</v>
      </c>
      <c r="Q28" s="597">
        <v>-0.72025606171017831</v>
      </c>
      <c r="R28" s="597">
        <v>0.13577090405048065</v>
      </c>
      <c r="S28" s="597">
        <v>-3.2591533926584759E-2</v>
      </c>
      <c r="T28" s="597">
        <v>2.327009319387674</v>
      </c>
      <c r="U28" s="597">
        <v>3.0785161147577123</v>
      </c>
      <c r="V28" s="597">
        <v>3.9779296781091933</v>
      </c>
      <c r="W28" s="598">
        <v>4.9486429897137141</v>
      </c>
      <c r="X28" s="456"/>
    </row>
    <row r="29" spans="1:24" ht="15">
      <c r="A29" s="605" t="s">
        <v>60</v>
      </c>
      <c r="B29" s="597">
        <v>24.020212667975581</v>
      </c>
      <c r="C29" s="597">
        <v>18.375657101908182</v>
      </c>
      <c r="D29" s="597">
        <v>11.515271261212323</v>
      </c>
      <c r="E29" s="597">
        <v>14.489112960421636</v>
      </c>
      <c r="F29" s="597">
        <v>15.498490869788428</v>
      </c>
      <c r="G29" s="597">
        <v>13.246956670848054</v>
      </c>
      <c r="H29" s="597">
        <v>9.6051243578803902</v>
      </c>
      <c r="I29" s="597">
        <v>10.241697048913622</v>
      </c>
      <c r="J29" s="597">
        <v>6.9235854398876917</v>
      </c>
      <c r="K29" s="597">
        <v>7.5225444461583857</v>
      </c>
      <c r="L29" s="597">
        <v>5.8674177474115963</v>
      </c>
      <c r="M29" s="597">
        <v>5.8933153750198475</v>
      </c>
      <c r="N29" s="597">
        <v>-2.8279637547469871</v>
      </c>
      <c r="O29" s="597">
        <v>3.0274625875188033</v>
      </c>
      <c r="P29" s="597">
        <v>3.9682457765493728</v>
      </c>
      <c r="Q29" s="597">
        <v>1.6821305172970202</v>
      </c>
      <c r="R29" s="597">
        <v>5.09367200601063</v>
      </c>
      <c r="S29" s="597">
        <v>7.7516118334343354</v>
      </c>
      <c r="T29" s="597">
        <v>5.3154524280451421</v>
      </c>
      <c r="U29" s="597">
        <v>3.1937026189462703</v>
      </c>
      <c r="V29" s="597">
        <v>7.8005224119940264</v>
      </c>
      <c r="W29" s="598">
        <v>6.8608650537970828</v>
      </c>
      <c r="X29" s="456"/>
    </row>
    <row r="30" spans="1:24" ht="15">
      <c r="A30" s="605" t="s">
        <v>61</v>
      </c>
      <c r="B30" s="597">
        <v>21.003798507497294</v>
      </c>
      <c r="C30" s="597">
        <v>16.150787186538771</v>
      </c>
      <c r="D30" s="597">
        <v>11.090816392192981</v>
      </c>
      <c r="E30" s="597">
        <v>10.952981418028273</v>
      </c>
      <c r="F30" s="597">
        <v>4.4098512513520038</v>
      </c>
      <c r="G30" s="597">
        <v>3.9285874547261068</v>
      </c>
      <c r="H30" s="597">
        <v>4.3563113036119372</v>
      </c>
      <c r="I30" s="597">
        <v>10.300143037840016</v>
      </c>
      <c r="J30" s="597">
        <v>6.152431456859242</v>
      </c>
      <c r="K30" s="597">
        <v>8.011970098983511</v>
      </c>
      <c r="L30" s="597">
        <v>11.009380982292406</v>
      </c>
      <c r="M30" s="597">
        <v>8.2909721666715832</v>
      </c>
      <c r="N30" s="597">
        <v>6.6978521370159916</v>
      </c>
      <c r="O30" s="597">
        <v>5.3264519664657284</v>
      </c>
      <c r="P30" s="597">
        <v>8.408369761806922</v>
      </c>
      <c r="Q30" s="597">
        <v>3.9954072697380161</v>
      </c>
      <c r="R30" s="597">
        <v>1.6858707826380437</v>
      </c>
      <c r="S30" s="597">
        <v>3.7946882572522656</v>
      </c>
      <c r="T30" s="597">
        <v>4.6298659878158066</v>
      </c>
      <c r="U30" s="597">
        <v>3.283108961249126</v>
      </c>
      <c r="V30" s="597">
        <v>6.6512848216918385</v>
      </c>
      <c r="W30" s="598">
        <v>6.1293691475621692</v>
      </c>
      <c r="X30" s="456"/>
    </row>
    <row r="31" spans="1:24" ht="15">
      <c r="A31" s="605" t="s">
        <v>62</v>
      </c>
      <c r="B31" s="597">
        <v>124.08408932309838</v>
      </c>
      <c r="C31" s="597">
        <v>45.034839814706686</v>
      </c>
      <c r="D31" s="597">
        <v>48.904933168715424</v>
      </c>
      <c r="E31" s="597">
        <v>46.496872690567614</v>
      </c>
      <c r="F31" s="597">
        <v>45.588434327899094</v>
      </c>
      <c r="G31" s="597">
        <v>28.990002281812256</v>
      </c>
      <c r="H31" s="597">
        <v>30.224071283496045</v>
      </c>
      <c r="I31" s="597">
        <v>25.149299912960799</v>
      </c>
      <c r="J31" s="597">
        <v>16.780436425619506</v>
      </c>
      <c r="K31" s="597">
        <v>19.455125667409099</v>
      </c>
      <c r="L31" s="597">
        <v>23.623646989660042</v>
      </c>
      <c r="M31" s="597">
        <v>25.425720140146723</v>
      </c>
      <c r="N31" s="597">
        <v>-2.1754483784034773</v>
      </c>
      <c r="O31" s="597">
        <v>0.62297542486391411</v>
      </c>
      <c r="P31" s="597">
        <v>6.1247224446022042</v>
      </c>
      <c r="Q31" s="597">
        <v>5.9255028804651388</v>
      </c>
      <c r="R31" s="597">
        <v>7.0694210461782481</v>
      </c>
      <c r="S31" s="597">
        <v>4.8141361913606628</v>
      </c>
      <c r="T31" s="597">
        <v>6.6624859311765094</v>
      </c>
      <c r="U31" s="597">
        <v>6.9714968870104865</v>
      </c>
      <c r="V31" s="597">
        <v>12.591592749710756</v>
      </c>
      <c r="W31" s="598">
        <v>9.9251689029782106</v>
      </c>
      <c r="X31" s="456"/>
    </row>
    <row r="32" spans="1:24" ht="15">
      <c r="A32" s="605" t="s">
        <v>63</v>
      </c>
      <c r="B32" s="597">
        <v>4.515262483663518</v>
      </c>
      <c r="C32" s="597">
        <v>5.0402597782059688</v>
      </c>
      <c r="D32" s="597">
        <v>5.5075418297747758</v>
      </c>
      <c r="E32" s="597">
        <v>6.3678863768592775</v>
      </c>
      <c r="F32" s="597">
        <v>4.1074493836641413</v>
      </c>
      <c r="G32" s="597">
        <v>3.7022270825178616</v>
      </c>
      <c r="H32" s="597">
        <v>4.18580507386348</v>
      </c>
      <c r="I32" s="597">
        <v>4.768312787634188</v>
      </c>
      <c r="J32" s="597">
        <v>3.6446634095215424</v>
      </c>
      <c r="K32" s="597">
        <v>6.5946263128785265</v>
      </c>
      <c r="L32" s="597">
        <v>6.3880873071726629</v>
      </c>
      <c r="M32" s="597">
        <v>2.7462706847600105</v>
      </c>
      <c r="N32" s="597">
        <v>-2.9250805659111423</v>
      </c>
      <c r="O32" s="597">
        <v>7.0392083463965083</v>
      </c>
      <c r="P32" s="597">
        <v>3.8802054776229777</v>
      </c>
      <c r="Q32" s="597">
        <v>0.7718420807219406</v>
      </c>
      <c r="R32" s="597">
        <v>2.3097318714719872</v>
      </c>
      <c r="S32" s="597">
        <v>4.4279848664782184</v>
      </c>
      <c r="T32" s="597">
        <v>6.6809928775362959</v>
      </c>
      <c r="U32" s="597">
        <v>4.8797340863742988</v>
      </c>
      <c r="V32" s="597">
        <v>4.526945819585082</v>
      </c>
      <c r="W32" s="598">
        <v>4.7810425469760665</v>
      </c>
      <c r="X32" s="456"/>
    </row>
    <row r="33" spans="1:24" ht="15">
      <c r="A33" s="605" t="s">
        <v>64</v>
      </c>
      <c r="B33" s="597">
        <v>5.0084770256547673</v>
      </c>
      <c r="C33" s="597">
        <v>4.3317370712792069</v>
      </c>
      <c r="D33" s="597">
        <v>4.0622318268975111</v>
      </c>
      <c r="E33" s="597">
        <v>5.7899685485108821</v>
      </c>
      <c r="F33" s="597">
        <v>3.4276868439149899</v>
      </c>
      <c r="G33" s="597">
        <v>4.7421886027326332</v>
      </c>
      <c r="H33" s="597">
        <v>5.8171071344422565</v>
      </c>
      <c r="I33" s="597">
        <v>4.9317710531774805</v>
      </c>
      <c r="J33" s="597">
        <v>5.8236412585080055</v>
      </c>
      <c r="K33" s="597">
        <v>5.5575431373369399</v>
      </c>
      <c r="L33" s="597">
        <v>4.9971471230358722</v>
      </c>
      <c r="M33" s="597">
        <v>2.3365103331131509</v>
      </c>
      <c r="N33" s="597">
        <v>-2.7301685822341604</v>
      </c>
      <c r="O33" s="597">
        <v>3.2912595715301807</v>
      </c>
      <c r="P33" s="597">
        <v>3.4929934418945319</v>
      </c>
      <c r="Q33" s="597">
        <v>3.067957056062709</v>
      </c>
      <c r="R33" s="597">
        <v>3.9952528594104697</v>
      </c>
      <c r="S33" s="597">
        <v>4.8219912196713954</v>
      </c>
      <c r="T33" s="597">
        <v>2.8129154051414806</v>
      </c>
      <c r="U33" s="597">
        <v>3.9483527881330138</v>
      </c>
      <c r="V33" s="597">
        <v>3.7857985820891393</v>
      </c>
      <c r="W33" s="598">
        <v>3.5788496288349458</v>
      </c>
      <c r="X33" s="456"/>
    </row>
    <row r="34" spans="1:24" ht="15">
      <c r="A34" s="605" t="s">
        <v>345</v>
      </c>
      <c r="B34" s="597">
        <v>5.7427638442308249</v>
      </c>
      <c r="C34" s="597">
        <v>4.6299181194655592</v>
      </c>
      <c r="D34" s="597">
        <v>4.9522201668955157</v>
      </c>
      <c r="E34" s="597">
        <v>7.3932424682928044</v>
      </c>
      <c r="F34" s="597">
        <v>4.0619666298983281</v>
      </c>
      <c r="G34" s="597">
        <v>3.6428928936643734</v>
      </c>
      <c r="H34" s="597">
        <v>1.5199237461854809</v>
      </c>
      <c r="I34" s="597">
        <v>4.983553146120645</v>
      </c>
      <c r="J34" s="597">
        <v>4.4538463096628567</v>
      </c>
      <c r="K34" s="597">
        <v>5.7451161591271394</v>
      </c>
      <c r="L34" s="597">
        <v>5.9380129790317371</v>
      </c>
      <c r="M34" s="597">
        <v>0.57126124326758454</v>
      </c>
      <c r="N34" s="597">
        <v>-5.7834166143530652</v>
      </c>
      <c r="O34" s="597">
        <v>4.1584519539073828</v>
      </c>
      <c r="P34" s="597">
        <v>2.9077430574286245</v>
      </c>
      <c r="Q34" s="597">
        <v>1.9880902601022932</v>
      </c>
      <c r="R34" s="597">
        <v>0.84551406638750937</v>
      </c>
      <c r="S34" s="597">
        <v>3.4424664449525189</v>
      </c>
      <c r="T34" s="597">
        <v>5.3653017942653314</v>
      </c>
      <c r="U34" s="597">
        <v>0.74934936216104475</v>
      </c>
      <c r="V34" s="597">
        <v>2.8043281867315528</v>
      </c>
      <c r="W34" s="598">
        <v>3.9706377437176865</v>
      </c>
      <c r="X34" s="456">
        <f t="shared" ref="X34:X36" si="0">AVERAGE(C34:V34)</f>
        <v>3.2184891186597602</v>
      </c>
    </row>
    <row r="35" spans="1:24" ht="15">
      <c r="A35" s="605" t="s">
        <v>67</v>
      </c>
      <c r="B35" s="597">
        <v>1.585296807630332</v>
      </c>
      <c r="C35" s="597">
        <v>-1.1730203082510715</v>
      </c>
      <c r="D35" s="597">
        <v>-1.5581473635235876</v>
      </c>
      <c r="E35" s="597">
        <v>1.3574859165310427</v>
      </c>
      <c r="F35" s="597">
        <v>-0.70266904117287643</v>
      </c>
      <c r="G35" s="597">
        <v>-1.3420139386812746</v>
      </c>
      <c r="H35" s="597">
        <v>-0.11347202696506686</v>
      </c>
      <c r="I35" s="597">
        <v>1.0796842146314489</v>
      </c>
      <c r="J35" s="597">
        <v>0.60798663404517672</v>
      </c>
      <c r="K35" s="597">
        <v>0.5240847357768752</v>
      </c>
      <c r="L35" s="597">
        <v>0.91263717315357429</v>
      </c>
      <c r="M35" s="597">
        <v>-2.063709519978052</v>
      </c>
      <c r="N35" s="597">
        <v>-5.9945763110273109</v>
      </c>
      <c r="O35" s="597">
        <v>2.2171354093250217</v>
      </c>
      <c r="P35" s="597">
        <v>-1.7878145848368554</v>
      </c>
      <c r="Q35" s="597">
        <v>0.72214868078188665</v>
      </c>
      <c r="R35" s="597">
        <v>1.6604263964641763</v>
      </c>
      <c r="S35" s="597">
        <v>2.126573705084267</v>
      </c>
      <c r="T35" s="597">
        <v>3.5241575788711677</v>
      </c>
      <c r="U35" s="597">
        <v>1.2142993290422233</v>
      </c>
      <c r="V35" s="597">
        <v>1.4937253654361049</v>
      </c>
      <c r="W35" s="598">
        <v>2.1018143836852188</v>
      </c>
      <c r="X35" s="456">
        <f t="shared" si="0"/>
        <v>0.13524610223534345</v>
      </c>
    </row>
    <row r="36" spans="1:24" ht="15">
      <c r="A36" s="606" t="s">
        <v>69</v>
      </c>
      <c r="B36" s="599">
        <v>6.2751536999086532</v>
      </c>
      <c r="C36" s="599">
        <v>5.5840157983388705</v>
      </c>
      <c r="D36" s="599">
        <v>6.2865818773929494</v>
      </c>
      <c r="E36" s="599">
        <v>6.4612963998095241</v>
      </c>
      <c r="F36" s="599">
        <v>3.2766801493466113</v>
      </c>
      <c r="G36" s="599">
        <v>3.3487732775989043</v>
      </c>
      <c r="H36" s="599">
        <v>4.8572079253017542</v>
      </c>
      <c r="I36" s="599">
        <v>6.6390401973815516</v>
      </c>
      <c r="J36" s="599">
        <v>6.6705227741163053</v>
      </c>
      <c r="K36" s="599">
        <v>5.8211200806494556</v>
      </c>
      <c r="L36" s="599">
        <v>4.4868972784156913</v>
      </c>
      <c r="M36" s="599">
        <v>1.6646405481571591</v>
      </c>
      <c r="N36" s="599">
        <v>-2.0375579199108595</v>
      </c>
      <c r="O36" s="599">
        <v>3.7846685207404196</v>
      </c>
      <c r="P36" s="599">
        <v>3.6987784341503849</v>
      </c>
      <c r="Q36" s="599">
        <v>4.1075145477158514</v>
      </c>
      <c r="R36" s="599">
        <v>3.3190346202175203</v>
      </c>
      <c r="S36" s="599">
        <v>4.4100290567055112</v>
      </c>
      <c r="T36" s="599">
        <v>3.9770249489315956</v>
      </c>
      <c r="U36" s="599">
        <v>2.7802457962440741</v>
      </c>
      <c r="V36" s="599">
        <v>4.1133990174232693</v>
      </c>
      <c r="W36" s="600">
        <v>4.919667261456584</v>
      </c>
      <c r="X36" s="456">
        <f t="shared" si="0"/>
        <v>4.1624956664363264</v>
      </c>
    </row>
    <row r="39" spans="1:24" ht="15">
      <c r="A39" s="621" t="s">
        <v>647</v>
      </c>
      <c r="B39" s="608"/>
      <c r="C39" s="608"/>
      <c r="D39" s="608"/>
      <c r="E39" s="608"/>
      <c r="F39" s="608"/>
      <c r="G39" s="608"/>
      <c r="H39" s="608"/>
      <c r="I39" s="608"/>
      <c r="J39" s="608"/>
      <c r="K39" s="608"/>
      <c r="L39" s="608"/>
      <c r="M39" s="608"/>
      <c r="N39" s="608"/>
      <c r="O39" s="608"/>
      <c r="P39" s="608"/>
      <c r="Q39" s="608"/>
      <c r="R39" s="608"/>
      <c r="S39" s="608"/>
      <c r="T39" s="608"/>
      <c r="U39" s="608"/>
      <c r="V39" s="608"/>
      <c r="W39" s="608"/>
    </row>
    <row r="40" spans="1:24" ht="15">
      <c r="A40" s="608"/>
      <c r="B40" s="615">
        <v>1997</v>
      </c>
      <c r="C40" s="616">
        <v>1998</v>
      </c>
      <c r="D40" s="616">
        <v>1999</v>
      </c>
      <c r="E40" s="616">
        <v>2000</v>
      </c>
      <c r="F40" s="616">
        <v>2001</v>
      </c>
      <c r="G40" s="616">
        <v>2002</v>
      </c>
      <c r="H40" s="616">
        <v>2003</v>
      </c>
      <c r="I40" s="616">
        <v>2004</v>
      </c>
      <c r="J40" s="616">
        <v>2005</v>
      </c>
      <c r="K40" s="616">
        <v>2006</v>
      </c>
      <c r="L40" s="616">
        <v>2007</v>
      </c>
      <c r="M40" s="616">
        <v>2008</v>
      </c>
      <c r="N40" s="616">
        <v>2009</v>
      </c>
      <c r="O40" s="616">
        <v>2010</v>
      </c>
      <c r="P40" s="616">
        <v>2011</v>
      </c>
      <c r="Q40" s="616">
        <v>2012</v>
      </c>
      <c r="R40" s="616">
        <v>2013</v>
      </c>
      <c r="S40" s="616">
        <v>2014</v>
      </c>
      <c r="T40" s="616">
        <v>2015</v>
      </c>
      <c r="U40" s="616">
        <v>2016</v>
      </c>
      <c r="V40" s="616">
        <v>2017</v>
      </c>
      <c r="W40" s="617">
        <v>2018</v>
      </c>
    </row>
    <row r="41" spans="1:24" ht="15">
      <c r="A41" s="618" t="s">
        <v>11</v>
      </c>
      <c r="B41" s="609">
        <v>3.7104668392929252</v>
      </c>
      <c r="C41" s="609">
        <v>1.9752612737557573</v>
      </c>
      <c r="D41" s="609">
        <v>3.5633007191910204</v>
      </c>
      <c r="E41" s="609">
        <v>3.6336832393740082</v>
      </c>
      <c r="F41" s="609">
        <v>0.81154540978169987</v>
      </c>
      <c r="G41" s="609">
        <v>1.780483307310976</v>
      </c>
      <c r="H41" s="609">
        <v>0.77441114379703802</v>
      </c>
      <c r="I41" s="609">
        <v>3.6348355723684111</v>
      </c>
      <c r="J41" s="609">
        <v>2.0942950501236401</v>
      </c>
      <c r="K41" s="609">
        <v>2.5061440952011571</v>
      </c>
      <c r="L41" s="609">
        <v>3.4489473427610218</v>
      </c>
      <c r="M41" s="609">
        <v>0.78319427160105093</v>
      </c>
      <c r="N41" s="609">
        <v>-2.2531758523541612</v>
      </c>
      <c r="O41" s="609">
        <v>2.7442035857706104</v>
      </c>
      <c r="P41" s="609">
        <v>1.7982993723645757</v>
      </c>
      <c r="Q41" s="609">
        <v>0.23480753289040202</v>
      </c>
      <c r="R41" s="609">
        <v>0.20065024099502615</v>
      </c>
      <c r="S41" s="609">
        <v>1.3514291845160287</v>
      </c>
      <c r="T41" s="609">
        <v>1.4044844329436312</v>
      </c>
      <c r="U41" s="609">
        <v>1.4660182888016626</v>
      </c>
      <c r="V41" s="609">
        <v>1.6864948625487486</v>
      </c>
      <c r="W41" s="610">
        <v>1.8083342533320002</v>
      </c>
    </row>
    <row r="42" spans="1:24" ht="15">
      <c r="A42" s="619" t="s">
        <v>13</v>
      </c>
      <c r="B42" s="611">
        <v>1.8492041546171567</v>
      </c>
      <c r="C42" s="611">
        <v>1.9796176967461498</v>
      </c>
      <c r="D42" s="611">
        <v>1.9871338260172733</v>
      </c>
      <c r="E42" s="611">
        <v>2.962064050880997</v>
      </c>
      <c r="F42" s="611">
        <v>1.6954743118110738</v>
      </c>
      <c r="G42" s="611">
        <v>0</v>
      </c>
      <c r="H42" s="611">
        <v>-0.70993153740261938</v>
      </c>
      <c r="I42" s="611">
        <v>1.1699857200020425</v>
      </c>
      <c r="J42" s="611">
        <v>0.70669735606871953</v>
      </c>
      <c r="K42" s="611">
        <v>3.7001977296123867</v>
      </c>
      <c r="L42" s="611">
        <v>3.2604985111271079</v>
      </c>
      <c r="M42" s="611">
        <v>1.082329052970743</v>
      </c>
      <c r="N42" s="611">
        <v>-5.6188442342112292</v>
      </c>
      <c r="O42" s="611">
        <v>4.0799186097828066</v>
      </c>
      <c r="P42" s="611">
        <v>3.6599924032774345</v>
      </c>
      <c r="Q42" s="611">
        <v>0.49201903914390943</v>
      </c>
      <c r="R42" s="611">
        <v>0.48957285716995091</v>
      </c>
      <c r="S42" s="611">
        <v>1.9296824986013483</v>
      </c>
      <c r="T42" s="611">
        <v>1.7432010473227733</v>
      </c>
      <c r="U42" s="611">
        <v>1.9436162422752812</v>
      </c>
      <c r="V42" s="611">
        <v>2.2228432781667529</v>
      </c>
      <c r="W42" s="612">
        <v>2.3062043523037756</v>
      </c>
    </row>
    <row r="43" spans="1:24" ht="15">
      <c r="A43" s="619" t="s">
        <v>15</v>
      </c>
      <c r="B43" s="611">
        <v>11.798581814917863</v>
      </c>
      <c r="C43" s="611">
        <v>4.1172774286231117</v>
      </c>
      <c r="D43" s="611">
        <v>-0.85644694809807742</v>
      </c>
      <c r="E43" s="611">
        <v>10.568053485818108</v>
      </c>
      <c r="F43" s="611">
        <v>6.3287375726880368</v>
      </c>
      <c r="G43" s="611">
        <v>6.0763339116873594</v>
      </c>
      <c r="H43" s="611">
        <v>7.4161603175883606</v>
      </c>
      <c r="I43" s="611">
        <v>6.2947310889825969</v>
      </c>
      <c r="J43" s="611">
        <v>9.3737414051399135</v>
      </c>
      <c r="K43" s="611">
        <v>10.271906542031184</v>
      </c>
      <c r="L43" s="611">
        <v>7.7481875284566737</v>
      </c>
      <c r="M43" s="611">
        <v>-5.4194889084915658</v>
      </c>
      <c r="N43" s="611">
        <v>-14.724383694114129</v>
      </c>
      <c r="O43" s="611">
        <v>2.2590543532188034</v>
      </c>
      <c r="P43" s="611">
        <v>7.5973072456618551</v>
      </c>
      <c r="Q43" s="611">
        <v>4.3072791906831664</v>
      </c>
      <c r="R43" s="611">
        <v>1.9365330578937856</v>
      </c>
      <c r="S43" s="611">
        <v>2.8906873645797582</v>
      </c>
      <c r="T43" s="611">
        <v>1.6742894054609936</v>
      </c>
      <c r="U43" s="611">
        <v>2.063280912451515</v>
      </c>
      <c r="V43" s="611">
        <v>4.8541383196618604</v>
      </c>
      <c r="W43" s="612">
        <v>3.7274732177388747</v>
      </c>
    </row>
    <row r="44" spans="1:24" ht="15">
      <c r="A44" s="619" t="s">
        <v>17</v>
      </c>
      <c r="B44" s="611">
        <v>10.289920825967581</v>
      </c>
      <c r="C44" s="611">
        <v>8.5002168748914197</v>
      </c>
      <c r="D44" s="611">
        <v>10.617932224000072</v>
      </c>
      <c r="E44" s="611">
        <v>9.559763059308878</v>
      </c>
      <c r="F44" s="611">
        <v>5.8036228066620899</v>
      </c>
      <c r="G44" s="611">
        <v>6.3092799615154016</v>
      </c>
      <c r="H44" s="611">
        <v>3.1194900214220445</v>
      </c>
      <c r="I44" s="611">
        <v>6.681289287521075</v>
      </c>
      <c r="J44" s="611">
        <v>6.0062892463842665</v>
      </c>
      <c r="K44" s="611">
        <v>5.5216990755873052</v>
      </c>
      <c r="L44" s="611">
        <v>5.2087541969249251</v>
      </c>
      <c r="M44" s="611">
        <v>-3.9359333197161783</v>
      </c>
      <c r="N44" s="611">
        <v>-4.6267918244947577</v>
      </c>
      <c r="O44" s="611">
        <v>1.8016928951617439</v>
      </c>
      <c r="P44" s="611">
        <v>2.984963298848986</v>
      </c>
      <c r="Q44" s="611">
        <v>3.7140989746542452E-2</v>
      </c>
      <c r="R44" s="611">
        <v>1.6388096822641307</v>
      </c>
      <c r="S44" s="611">
        <v>8.3283992224715284</v>
      </c>
      <c r="T44" s="611">
        <v>25.55729095703856</v>
      </c>
      <c r="U44" s="611">
        <v>5.1413943140610874</v>
      </c>
      <c r="V44" s="611">
        <v>7.8024593162402622</v>
      </c>
      <c r="W44" s="612">
        <v>5.6808928025538163</v>
      </c>
    </row>
    <row r="45" spans="1:24" ht="15">
      <c r="A45" s="619" t="s">
        <v>19</v>
      </c>
      <c r="B45" s="611">
        <v>4.4841780813110965</v>
      </c>
      <c r="C45" s="611">
        <v>3.8949394794441039</v>
      </c>
      <c r="D45" s="611">
        <v>3.0725755960539614</v>
      </c>
      <c r="E45" s="611">
        <v>3.9197563292663107</v>
      </c>
      <c r="F45" s="611">
        <v>4.1316199520487817</v>
      </c>
      <c r="G45" s="611">
        <v>3.9228854199273577</v>
      </c>
      <c r="H45" s="611">
        <v>5.7945146753334509</v>
      </c>
      <c r="I45" s="611">
        <v>5.0610198944219809</v>
      </c>
      <c r="J45" s="611">
        <v>0.59912615578594508</v>
      </c>
      <c r="K45" s="611">
        <v>5.6524265126672857</v>
      </c>
      <c r="L45" s="611">
        <v>3.2737591386847509</v>
      </c>
      <c r="M45" s="611">
        <v>-0.33515381857182058</v>
      </c>
      <c r="N45" s="611">
        <v>-4.3007374728069925</v>
      </c>
      <c r="O45" s="611">
        <v>-5.4790270045585459</v>
      </c>
      <c r="P45" s="611">
        <v>-9.1325324125177136</v>
      </c>
      <c r="Q45" s="611">
        <v>-7.3004847871673828</v>
      </c>
      <c r="R45" s="611">
        <v>-3.2414242623350353</v>
      </c>
      <c r="S45" s="611">
        <v>0.73980910113384812</v>
      </c>
      <c r="T45" s="611">
        <v>-0.29091618391678953</v>
      </c>
      <c r="U45" s="611">
        <v>-0.24431736506883572</v>
      </c>
      <c r="V45" s="611">
        <v>1.3513432986211438</v>
      </c>
      <c r="W45" s="612">
        <v>1.8984588050795059</v>
      </c>
    </row>
    <row r="46" spans="1:24" ht="15">
      <c r="A46" s="619" t="s">
        <v>21</v>
      </c>
      <c r="B46" s="611">
        <v>3.6896139984344378</v>
      </c>
      <c r="C46" s="611">
        <v>4.3059784469708484</v>
      </c>
      <c r="D46" s="611">
        <v>4.4847744303720294</v>
      </c>
      <c r="E46" s="611">
        <v>5.2890995950591879</v>
      </c>
      <c r="F46" s="611">
        <v>4.0010738354013142</v>
      </c>
      <c r="G46" s="611">
        <v>2.879876097194578</v>
      </c>
      <c r="H46" s="611">
        <v>3.187571475644968</v>
      </c>
      <c r="I46" s="611">
        <v>3.166746500612061</v>
      </c>
      <c r="J46" s="611">
        <v>3.7230017884165578</v>
      </c>
      <c r="K46" s="611">
        <v>4.174123186420009</v>
      </c>
      <c r="L46" s="611">
        <v>3.7689924077177306</v>
      </c>
      <c r="M46" s="611">
        <v>1.117686860029754</v>
      </c>
      <c r="N46" s="611">
        <v>-3.5737514486915645</v>
      </c>
      <c r="O46" s="611">
        <v>1.4063877762704458E-2</v>
      </c>
      <c r="P46" s="611">
        <v>-0.99876495811497268</v>
      </c>
      <c r="Q46" s="611">
        <v>-2.927750507177096</v>
      </c>
      <c r="R46" s="611">
        <v>-1.7057050003465468</v>
      </c>
      <c r="S46" s="611">
        <v>1.3799972382426917</v>
      </c>
      <c r="T46" s="611">
        <v>3.4322533279236511</v>
      </c>
      <c r="U46" s="611">
        <v>3.2744627396773973</v>
      </c>
      <c r="V46" s="611">
        <v>3.0517196161950588</v>
      </c>
      <c r="W46" s="612">
        <v>2.8513007726971518</v>
      </c>
    </row>
    <row r="47" spans="1:24" ht="15">
      <c r="A47" s="619" t="s">
        <v>23</v>
      </c>
      <c r="B47" s="611">
        <v>2.3373334044381133</v>
      </c>
      <c r="C47" s="611">
        <v>3.5562012522861286</v>
      </c>
      <c r="D47" s="611">
        <v>3.4070991488466484</v>
      </c>
      <c r="E47" s="611">
        <v>3.8751622590445844</v>
      </c>
      <c r="F47" s="611">
        <v>1.9544494245925303</v>
      </c>
      <c r="G47" s="611">
        <v>1.1184568915501458</v>
      </c>
      <c r="H47" s="611">
        <v>0.81953166959662926</v>
      </c>
      <c r="I47" s="611">
        <v>2.7864241107792509</v>
      </c>
      <c r="J47" s="611">
        <v>1.6077138141558756</v>
      </c>
      <c r="K47" s="611">
        <v>2.3749468995857503</v>
      </c>
      <c r="L47" s="611">
        <v>2.3614988732395759</v>
      </c>
      <c r="M47" s="611">
        <v>0.19529476559418946</v>
      </c>
      <c r="N47" s="611">
        <v>-2.9413410546259788</v>
      </c>
      <c r="O47" s="611">
        <v>1.9656573747866668</v>
      </c>
      <c r="P47" s="611">
        <v>2.0792291745580727</v>
      </c>
      <c r="Q47" s="611">
        <v>0.18269303354747635</v>
      </c>
      <c r="R47" s="611">
        <v>0.57624154683448836</v>
      </c>
      <c r="S47" s="611">
        <v>0.94758647127906048</v>
      </c>
      <c r="T47" s="611">
        <v>1.0674616484884991</v>
      </c>
      <c r="U47" s="611">
        <v>1.1876503815148487</v>
      </c>
      <c r="V47" s="611">
        <v>1.8194001808608862</v>
      </c>
      <c r="W47" s="612">
        <v>1.9896032826672405</v>
      </c>
    </row>
    <row r="48" spans="1:24" ht="15">
      <c r="A48" s="619" t="s">
        <v>25</v>
      </c>
      <c r="B48" s="611">
        <v>1.8353625040639532</v>
      </c>
      <c r="C48" s="611">
        <v>1.6160971199508989</v>
      </c>
      <c r="D48" s="611">
        <v>1.5598571569797048</v>
      </c>
      <c r="E48" s="611">
        <v>3.7101065868926142</v>
      </c>
      <c r="F48" s="611">
        <v>1.7721694756391848</v>
      </c>
      <c r="G48" s="611">
        <v>0.24856011996579053</v>
      </c>
      <c r="H48" s="611">
        <v>0.15134970287695726</v>
      </c>
      <c r="I48" s="611">
        <v>1.5819258802545422</v>
      </c>
      <c r="J48" s="611">
        <v>0.94964755954884961</v>
      </c>
      <c r="K48" s="611">
        <v>2.0065867778533031</v>
      </c>
      <c r="L48" s="611">
        <v>1.473862620726818</v>
      </c>
      <c r="M48" s="611">
        <v>-1.0504148136820657</v>
      </c>
      <c r="N48" s="611">
        <v>-5.4820204130653689</v>
      </c>
      <c r="O48" s="611">
        <v>1.6865422018970788</v>
      </c>
      <c r="P48" s="611">
        <v>0.57662284241655204</v>
      </c>
      <c r="Q48" s="611">
        <v>-2.8190562825984311</v>
      </c>
      <c r="R48" s="611">
        <v>-1.728141893572166</v>
      </c>
      <c r="S48" s="611">
        <v>0.11367971907094709</v>
      </c>
      <c r="T48" s="611">
        <v>0.95195874845424022</v>
      </c>
      <c r="U48" s="611">
        <v>0.85823683946963936</v>
      </c>
      <c r="V48" s="611">
        <v>1.5023106595882796</v>
      </c>
      <c r="W48" s="612">
        <v>1.453547985332837</v>
      </c>
    </row>
    <row r="49" spans="1:23" ht="15">
      <c r="A49" s="619" t="s">
        <v>27</v>
      </c>
      <c r="B49" s="611">
        <v>2.5650904015945164</v>
      </c>
      <c r="C49" s="611">
        <v>5.2350731158421926</v>
      </c>
      <c r="D49" s="611">
        <v>4.8293947809955329</v>
      </c>
      <c r="E49" s="611">
        <v>5.7236637534040069</v>
      </c>
      <c r="F49" s="611">
        <v>3.6011867960210164</v>
      </c>
      <c r="G49" s="611">
        <v>3.3990687575229162</v>
      </c>
      <c r="H49" s="611">
        <v>2.4756549617444445</v>
      </c>
      <c r="I49" s="611">
        <v>4.5704506937740197</v>
      </c>
      <c r="J49" s="611">
        <v>3.7240057207193589</v>
      </c>
      <c r="K49" s="611">
        <v>4.5103650032475739</v>
      </c>
      <c r="L49" s="611">
        <v>4.8208720686408579</v>
      </c>
      <c r="M49" s="611">
        <v>3.8639417744149585</v>
      </c>
      <c r="N49" s="611">
        <v>-1.7729238366234856</v>
      </c>
      <c r="O49" s="611">
        <v>1.3180075019227466</v>
      </c>
      <c r="P49" s="611">
        <v>0.32119986465977135</v>
      </c>
      <c r="Q49" s="611">
        <v>-3.0583374222038606</v>
      </c>
      <c r="R49" s="611">
        <v>-5.9337132432858652</v>
      </c>
      <c r="S49" s="611">
        <v>-1.4039139900904107</v>
      </c>
      <c r="T49" s="611">
        <v>1.9791162222386749</v>
      </c>
      <c r="U49" s="611">
        <v>3.396970193704596</v>
      </c>
      <c r="V49" s="611">
        <v>3.879363650776102</v>
      </c>
      <c r="W49" s="612">
        <v>3.5876941795945028</v>
      </c>
    </row>
    <row r="50" spans="1:23" ht="15">
      <c r="A50" s="619" t="s">
        <v>58</v>
      </c>
      <c r="B50" s="611">
        <v>8.9740966649987985</v>
      </c>
      <c r="C50" s="611">
        <v>6.5217876243393924</v>
      </c>
      <c r="D50" s="611">
        <v>2.618901569124632</v>
      </c>
      <c r="E50" s="611">
        <v>5.4069198438524424</v>
      </c>
      <c r="F50" s="611">
        <v>6.4613086211013471</v>
      </c>
      <c r="G50" s="611">
        <v>7.1029904057877458</v>
      </c>
      <c r="H50" s="611">
        <v>8.4307277841606965</v>
      </c>
      <c r="I50" s="611">
        <v>8.3355516929998874</v>
      </c>
      <c r="J50" s="611">
        <v>10.696992327242505</v>
      </c>
      <c r="K50" s="611">
        <v>11.889381867048243</v>
      </c>
      <c r="L50" s="611">
        <v>9.9793053079745508</v>
      </c>
      <c r="M50" s="611">
        <v>-3.547665860375615</v>
      </c>
      <c r="N50" s="611">
        <v>-14.401693103454615</v>
      </c>
      <c r="O50" s="611">
        <v>-3.9406653725148844</v>
      </c>
      <c r="P50" s="611">
        <v>6.3810216145943732</v>
      </c>
      <c r="Q50" s="611">
        <v>4.0346390672081789</v>
      </c>
      <c r="R50" s="611">
        <v>2.4298309374025662</v>
      </c>
      <c r="S50" s="611">
        <v>1.858243925804004</v>
      </c>
      <c r="T50" s="611">
        <v>2.9717090899961773</v>
      </c>
      <c r="U50" s="611">
        <v>2.2088148168291966</v>
      </c>
      <c r="V50" s="611">
        <v>4.5493704379227173</v>
      </c>
      <c r="W50" s="612">
        <v>3.3071812087309915</v>
      </c>
    </row>
    <row r="51" spans="1:23" ht="15">
      <c r="A51" s="619" t="s">
        <v>59</v>
      </c>
      <c r="B51" s="611">
        <v>8.2931915595657824</v>
      </c>
      <c r="C51" s="611">
        <v>7.4672081247617816</v>
      </c>
      <c r="D51" s="611">
        <v>-1.1346387562342075</v>
      </c>
      <c r="E51" s="611">
        <v>3.831656048681209</v>
      </c>
      <c r="F51" s="611">
        <v>6.5244338771453192</v>
      </c>
      <c r="G51" s="611">
        <v>6.7607126259031647</v>
      </c>
      <c r="H51" s="611">
        <v>10.538597512599935</v>
      </c>
      <c r="I51" s="611">
        <v>6.550079739761383</v>
      </c>
      <c r="J51" s="611">
        <v>7.7273873836427809</v>
      </c>
      <c r="K51" s="611">
        <v>7.4064505195753805</v>
      </c>
      <c r="L51" s="611">
        <v>11.0869627998611</v>
      </c>
      <c r="M51" s="611">
        <v>2.6280823574654777</v>
      </c>
      <c r="N51" s="611">
        <v>-14.814172950076232</v>
      </c>
      <c r="O51" s="611">
        <v>1.6398269911628072</v>
      </c>
      <c r="P51" s="611">
        <v>6.0431373864246796</v>
      </c>
      <c r="Q51" s="611">
        <v>3.8269382239940919</v>
      </c>
      <c r="R51" s="611">
        <v>3.498577230569011</v>
      </c>
      <c r="S51" s="611">
        <v>3.5375855747539431</v>
      </c>
      <c r="T51" s="611">
        <v>2.0346676424249033</v>
      </c>
      <c r="U51" s="611">
        <v>2.3448829366414126</v>
      </c>
      <c r="V51" s="611">
        <v>3.8289347486644365</v>
      </c>
      <c r="W51" s="612">
        <v>3.1439254275748674</v>
      </c>
    </row>
    <row r="52" spans="1:23" ht="15">
      <c r="A52" s="619" t="s">
        <v>29</v>
      </c>
      <c r="B52" s="611">
        <v>5.709704021549955</v>
      </c>
      <c r="C52" s="611">
        <v>6.0446560007764827</v>
      </c>
      <c r="D52" s="611">
        <v>8.4809955208426722</v>
      </c>
      <c r="E52" s="611">
        <v>8.2398175585483671</v>
      </c>
      <c r="F52" s="611">
        <v>2.5319650149257189</v>
      </c>
      <c r="G52" s="611">
        <v>3.819479421072125</v>
      </c>
      <c r="H52" s="611">
        <v>1.6292869508757857</v>
      </c>
      <c r="I52" s="611">
        <v>3.6121764897495856</v>
      </c>
      <c r="J52" s="611">
        <v>3.1724396514680286</v>
      </c>
      <c r="K52" s="611">
        <v>5.1784970540466269</v>
      </c>
      <c r="L52" s="611">
        <v>8.3545280618205098</v>
      </c>
      <c r="M52" s="611">
        <v>-1.2795733769682127</v>
      </c>
      <c r="N52" s="611">
        <v>-4.3585969114758427</v>
      </c>
      <c r="O52" s="611">
        <v>4.8649496552944704</v>
      </c>
      <c r="P52" s="611">
        <v>2.5392374547044794</v>
      </c>
      <c r="Q52" s="611">
        <v>-0.3525169413481466</v>
      </c>
      <c r="R52" s="611">
        <v>3.6543679491698233</v>
      </c>
      <c r="S52" s="611">
        <v>5.7719301172819648</v>
      </c>
      <c r="T52" s="611">
        <v>2.8616632088504623</v>
      </c>
      <c r="U52" s="611">
        <v>3.0826519558979415</v>
      </c>
      <c r="V52" s="611">
        <v>2.2979264454838777</v>
      </c>
      <c r="W52" s="612">
        <v>3.7200794739968623</v>
      </c>
    </row>
    <row r="53" spans="1:23" ht="15">
      <c r="A53" s="619" t="s">
        <v>31</v>
      </c>
      <c r="B53" s="611">
        <v>4.854717073583581</v>
      </c>
      <c r="C53" s="611">
        <v>3.4242952697951967</v>
      </c>
      <c r="D53" s="611">
        <v>4.0595271347123818</v>
      </c>
      <c r="E53" s="611">
        <v>6.4132472812678865</v>
      </c>
      <c r="F53" s="611">
        <v>0.60816374980525723</v>
      </c>
      <c r="G53" s="611">
        <v>2.9824331773107948</v>
      </c>
      <c r="H53" s="611">
        <v>2.5441220433889855</v>
      </c>
      <c r="I53" s="611">
        <v>0.44201364097391505</v>
      </c>
      <c r="J53" s="611">
        <v>3.7852493634475515</v>
      </c>
      <c r="K53" s="611">
        <v>1.8276998512921416</v>
      </c>
      <c r="L53" s="611">
        <v>3.9864618177871236</v>
      </c>
      <c r="M53" s="611">
        <v>3.3465233165374419</v>
      </c>
      <c r="N53" s="611">
        <v>-2.4622852578130461</v>
      </c>
      <c r="O53" s="611">
        <v>3.5431650161288353</v>
      </c>
      <c r="P53" s="611">
        <v>1.3263105897255878</v>
      </c>
      <c r="Q53" s="611">
        <v>2.674726037230224</v>
      </c>
      <c r="R53" s="611">
        <v>4.6752792787544184</v>
      </c>
      <c r="S53" s="611">
        <v>8.124365164396341</v>
      </c>
      <c r="T53" s="611">
        <v>9.8892133232271195</v>
      </c>
      <c r="U53" s="611">
        <v>5.4881804746547136</v>
      </c>
      <c r="V53" s="611">
        <v>6.5733338810001429</v>
      </c>
      <c r="W53" s="612">
        <v>5.8216484740151841</v>
      </c>
    </row>
    <row r="54" spans="1:23" ht="15">
      <c r="A54" s="619" t="s">
        <v>33</v>
      </c>
      <c r="B54" s="611">
        <v>4.2998552941591717</v>
      </c>
      <c r="C54" s="611">
        <v>4.5254193363084116</v>
      </c>
      <c r="D54" s="611">
        <v>5.0517086077968898</v>
      </c>
      <c r="E54" s="611">
        <v>4.2387582915233812</v>
      </c>
      <c r="F54" s="611">
        <v>2.1242686047237003</v>
      </c>
      <c r="G54" s="611">
        <v>0.10361664454001662</v>
      </c>
      <c r="H54" s="611">
        <v>0.28391903132136687</v>
      </c>
      <c r="I54" s="611">
        <v>2.0307067734536721</v>
      </c>
      <c r="J54" s="611">
        <v>2.1603695740440632</v>
      </c>
      <c r="K54" s="611">
        <v>3.5186487557459012</v>
      </c>
      <c r="L54" s="611">
        <v>3.6984690977545531</v>
      </c>
      <c r="M54" s="611">
        <v>1.6990575423562193</v>
      </c>
      <c r="N54" s="611">
        <v>-3.7675760570666794</v>
      </c>
      <c r="O54" s="611">
        <v>1.4026538569368086</v>
      </c>
      <c r="P54" s="611">
        <v>1.6636263443925214</v>
      </c>
      <c r="Q54" s="611">
        <v>-1.0570420143983572</v>
      </c>
      <c r="R54" s="611">
        <v>-0.19034002716488141</v>
      </c>
      <c r="S54" s="611">
        <v>1.4196972504918914</v>
      </c>
      <c r="T54" s="611">
        <v>2.2607564853363904</v>
      </c>
      <c r="U54" s="611">
        <v>2.2099397941696353</v>
      </c>
      <c r="V54" s="611">
        <v>3.162213064092656</v>
      </c>
      <c r="W54" s="612">
        <v>2.9504045313044402</v>
      </c>
    </row>
    <row r="55" spans="1:23" ht="15">
      <c r="A55" s="619" t="s">
        <v>35</v>
      </c>
      <c r="B55" s="611">
        <v>2.0935918338066184</v>
      </c>
      <c r="C55" s="611">
        <v>3.5814308527654992</v>
      </c>
      <c r="D55" s="611">
        <v>3.5563216637600537</v>
      </c>
      <c r="E55" s="611">
        <v>3.3757221106014201</v>
      </c>
      <c r="F55" s="611">
        <v>1.267174454833575</v>
      </c>
      <c r="G55" s="611">
        <v>1.6515688407613638</v>
      </c>
      <c r="H55" s="611">
        <v>0.94146930847522903</v>
      </c>
      <c r="I55" s="611">
        <v>2.735110528283502</v>
      </c>
      <c r="J55" s="611">
        <v>2.2440740208169663</v>
      </c>
      <c r="K55" s="611">
        <v>3.4540369279723482</v>
      </c>
      <c r="L55" s="611">
        <v>3.7274078143316292</v>
      </c>
      <c r="M55" s="611">
        <v>1.4604184232024364</v>
      </c>
      <c r="N55" s="611">
        <v>-3.7645772956860113</v>
      </c>
      <c r="O55" s="611">
        <v>1.8370808249483339</v>
      </c>
      <c r="P55" s="611">
        <v>2.9228115497102802</v>
      </c>
      <c r="Q55" s="611">
        <v>0.68045750859231369</v>
      </c>
      <c r="R55" s="611">
        <v>2.5504097288675531E-2</v>
      </c>
      <c r="S55" s="611">
        <v>0.82873702785433156</v>
      </c>
      <c r="T55" s="611">
        <v>1.0918475875969724</v>
      </c>
      <c r="U55" s="611">
        <v>1.4508961059608083</v>
      </c>
      <c r="V55" s="611">
        <v>2.931741318129566</v>
      </c>
      <c r="W55" s="612">
        <v>2.8029630500962632</v>
      </c>
    </row>
    <row r="56" spans="1:23" ht="15">
      <c r="A56" s="619" t="s">
        <v>37</v>
      </c>
      <c r="B56" s="611">
        <v>4.4262443208931801</v>
      </c>
      <c r="C56" s="611">
        <v>4.7917998942741846</v>
      </c>
      <c r="D56" s="611">
        <v>3.8881861044792743</v>
      </c>
      <c r="E56" s="611">
        <v>3.7874963442053877</v>
      </c>
      <c r="F56" s="611">
        <v>1.9432792905334617</v>
      </c>
      <c r="G56" s="611">
        <v>0.76880912054104744</v>
      </c>
      <c r="H56" s="611">
        <v>-0.93422727796885763</v>
      </c>
      <c r="I56" s="611">
        <v>1.811588877790804</v>
      </c>
      <c r="J56" s="611">
        <v>0.7668286553705661</v>
      </c>
      <c r="K56" s="611">
        <v>1.5530448894267801</v>
      </c>
      <c r="L56" s="611">
        <v>2.4920014219694364</v>
      </c>
      <c r="M56" s="611">
        <v>0.19924541099665127</v>
      </c>
      <c r="N56" s="611">
        <v>-2.9780677944495793</v>
      </c>
      <c r="O56" s="611">
        <v>1.8986596230996966</v>
      </c>
      <c r="P56" s="611">
        <v>-1.8268235723043147</v>
      </c>
      <c r="Q56" s="611">
        <v>-4.0282989173631822</v>
      </c>
      <c r="R56" s="611">
        <v>-1.130143794119054</v>
      </c>
      <c r="S56" s="611">
        <v>0.89319806790955081</v>
      </c>
      <c r="T56" s="611">
        <v>1.8220867929013451</v>
      </c>
      <c r="U56" s="611">
        <v>1.6193777092228467</v>
      </c>
      <c r="V56" s="611">
        <v>2.6710214998456827</v>
      </c>
      <c r="W56" s="612">
        <v>2.3337380052623979</v>
      </c>
    </row>
    <row r="57" spans="1:23" ht="15">
      <c r="A57" s="619" t="s">
        <v>39</v>
      </c>
      <c r="B57" s="611">
        <v>5.1144010767160131</v>
      </c>
      <c r="C57" s="611">
        <v>3.2856134007284599</v>
      </c>
      <c r="D57" s="611">
        <v>5.2743550859656096</v>
      </c>
      <c r="E57" s="611">
        <v>4.1554421599754088</v>
      </c>
      <c r="F57" s="611">
        <v>2.9493551557598252</v>
      </c>
      <c r="G57" s="611">
        <v>3.836311612589749</v>
      </c>
      <c r="H57" s="611">
        <v>2.8421029327708736</v>
      </c>
      <c r="I57" s="611">
        <v>4.3517854411228907</v>
      </c>
      <c r="J57" s="611">
        <v>4.0029880976195198</v>
      </c>
      <c r="K57" s="611">
        <v>5.65601680576302</v>
      </c>
      <c r="L57" s="611">
        <v>6.9416292385717338</v>
      </c>
      <c r="M57" s="611">
        <v>3.3001549071302039</v>
      </c>
      <c r="N57" s="611">
        <v>-7.7972895762777661</v>
      </c>
      <c r="O57" s="611">
        <v>1.2377545435251269</v>
      </c>
      <c r="P57" s="611">
        <v>0.64936336681431506</v>
      </c>
      <c r="Q57" s="611">
        <v>-2.6695743020140328</v>
      </c>
      <c r="R57" s="611">
        <v>-1.1320679274546164</v>
      </c>
      <c r="S57" s="611">
        <v>2.9792038159327516</v>
      </c>
      <c r="T57" s="611">
        <v>2.258905275711065</v>
      </c>
      <c r="U57" s="611">
        <v>3.148354746710913</v>
      </c>
      <c r="V57" s="611">
        <v>5.0008075799241825</v>
      </c>
      <c r="W57" s="612">
        <v>4.6979864095882062</v>
      </c>
    </row>
    <row r="58" spans="1:23" ht="15">
      <c r="A58" s="619" t="s">
        <v>41</v>
      </c>
      <c r="B58" s="611">
        <v>6.0675544557194261</v>
      </c>
      <c r="C58" s="611">
        <v>4.0118338654878238</v>
      </c>
      <c r="D58" s="611">
        <v>-0.20506940439705135</v>
      </c>
      <c r="E58" s="611">
        <v>1.2101876667831135</v>
      </c>
      <c r="F58" s="611">
        <v>3.3164480700578425</v>
      </c>
      <c r="G58" s="611">
        <v>4.5227870944251292</v>
      </c>
      <c r="H58" s="611">
        <v>5.4187332579306968</v>
      </c>
      <c r="I58" s="611">
        <v>5.2588121256140097</v>
      </c>
      <c r="J58" s="611">
        <v>6.7509369301677724</v>
      </c>
      <c r="K58" s="611">
        <v>8.452884042483122</v>
      </c>
      <c r="L58" s="611">
        <v>10.79959360049827</v>
      </c>
      <c r="M58" s="611">
        <v>5.6297905069639276</v>
      </c>
      <c r="N58" s="611">
        <v>-5.4225305524805867</v>
      </c>
      <c r="O58" s="611">
        <v>5.0417067117316527</v>
      </c>
      <c r="P58" s="611">
        <v>2.8190979543571526</v>
      </c>
      <c r="Q58" s="611">
        <v>1.6571400280589232</v>
      </c>
      <c r="R58" s="611">
        <v>1.490660700871449</v>
      </c>
      <c r="S58" s="611">
        <v>2.7503292452197181</v>
      </c>
      <c r="T58" s="611">
        <v>3.8501019097505695</v>
      </c>
      <c r="U58" s="611">
        <v>3.3247082819187757</v>
      </c>
      <c r="V58" s="611">
        <v>3.4001607339508855</v>
      </c>
      <c r="W58" s="612">
        <v>4.0061014496938663</v>
      </c>
    </row>
    <row r="59" spans="1:23" ht="15">
      <c r="A59" s="619" t="s">
        <v>43</v>
      </c>
      <c r="B59" s="611">
        <v>6.2518078411445188</v>
      </c>
      <c r="C59" s="611">
        <v>5.4285125669550682</v>
      </c>
      <c r="D59" s="611">
        <v>4.4441342731523559</v>
      </c>
      <c r="E59" s="611">
        <v>5.6348474521910052</v>
      </c>
      <c r="F59" s="611">
        <v>2.5807920754502112</v>
      </c>
      <c r="G59" s="611">
        <v>1.6803250889493082</v>
      </c>
      <c r="H59" s="611">
        <v>1.9939840869396486</v>
      </c>
      <c r="I59" s="611">
        <v>3.9260571754744955</v>
      </c>
      <c r="J59" s="611">
        <v>2.7799550309805632</v>
      </c>
      <c r="K59" s="611">
        <v>4.0551974438618243</v>
      </c>
      <c r="L59" s="611">
        <v>5.1848008088545949</v>
      </c>
      <c r="M59" s="611">
        <v>0.72066848740992562</v>
      </c>
      <c r="N59" s="611">
        <v>-8.2690365582710594</v>
      </c>
      <c r="O59" s="611">
        <v>2.9923375022018694</v>
      </c>
      <c r="P59" s="611">
        <v>2.5708177445216585</v>
      </c>
      <c r="Q59" s="611">
        <v>-1.4261893595956421</v>
      </c>
      <c r="R59" s="611">
        <v>-0.75803629482008583</v>
      </c>
      <c r="S59" s="611">
        <v>-0.63172809059386381</v>
      </c>
      <c r="T59" s="611">
        <v>0.13508225544482944</v>
      </c>
      <c r="U59" s="611">
        <v>2.1353818152619164</v>
      </c>
      <c r="V59" s="611">
        <v>2.6342547459563548</v>
      </c>
      <c r="W59" s="612">
        <v>2.519865182310288</v>
      </c>
    </row>
    <row r="60" spans="1:23" ht="15">
      <c r="A60" s="619" t="s">
        <v>347</v>
      </c>
      <c r="B60" s="611">
        <v>2.7118084298460854</v>
      </c>
      <c r="C60" s="611">
        <v>2.9654853316558594</v>
      </c>
      <c r="D60" s="611">
        <v>2.9861575342880808</v>
      </c>
      <c r="E60" s="611">
        <v>3.8583576627126748</v>
      </c>
      <c r="F60" s="611">
        <v>2.1593625798917104</v>
      </c>
      <c r="G60" s="611">
        <v>1.0217249543269524</v>
      </c>
      <c r="H60" s="611">
        <v>0.72075939367977071</v>
      </c>
      <c r="I60" s="611">
        <v>2.3245501051133211</v>
      </c>
      <c r="J60" s="611">
        <v>1.702699985864653</v>
      </c>
      <c r="K60" s="611">
        <v>3.2363246160620029</v>
      </c>
      <c r="L60" s="611">
        <v>3.054926906715183</v>
      </c>
      <c r="M60" s="611">
        <v>0.44013251349996896</v>
      </c>
      <c r="N60" s="611">
        <v>-4.5164132461662954</v>
      </c>
      <c r="O60" s="611">
        <v>2.0847672033122988</v>
      </c>
      <c r="P60" s="611">
        <v>1.6056314985687825</v>
      </c>
      <c r="Q60" s="611">
        <v>-0.89022833181559013</v>
      </c>
      <c r="R60" s="611">
        <v>-0.24676213752488074</v>
      </c>
      <c r="S60" s="611">
        <v>1.3358118204357838</v>
      </c>
      <c r="T60" s="611">
        <v>2.0844617175255875</v>
      </c>
      <c r="U60" s="611">
        <v>1.8030642345476133</v>
      </c>
      <c r="V60" s="611">
        <v>2.3611860532118278</v>
      </c>
      <c r="W60" s="612">
        <v>2.3365782692688297</v>
      </c>
    </row>
    <row r="61" spans="1:23" ht="15">
      <c r="A61" s="619" t="s">
        <v>55</v>
      </c>
      <c r="B61" s="611">
        <v>-1.0887146422506655</v>
      </c>
      <c r="C61" s="611">
        <v>3.4628389322750586</v>
      </c>
      <c r="D61" s="611">
        <v>-6.6897732235371539</v>
      </c>
      <c r="E61" s="611">
        <v>5.052088662395704</v>
      </c>
      <c r="F61" s="611">
        <v>3.7702426870789285</v>
      </c>
      <c r="G61" s="611">
        <v>5.9376423018915325</v>
      </c>
      <c r="H61" s="611">
        <v>5.1561783713276022</v>
      </c>
      <c r="I61" s="611">
        <v>6.4354670377456902</v>
      </c>
      <c r="J61" s="611">
        <v>7.1234867767886012</v>
      </c>
      <c r="K61" s="611">
        <v>6.874305242691281</v>
      </c>
      <c r="L61" s="611">
        <v>7.3444048556170927</v>
      </c>
      <c r="M61" s="611">
        <v>6.0218133079269043</v>
      </c>
      <c r="N61" s="611">
        <v>-3.5860691078112517</v>
      </c>
      <c r="O61" s="611">
        <v>1.324006134897826</v>
      </c>
      <c r="P61" s="611">
        <v>1.9150138703025732</v>
      </c>
      <c r="Q61" s="611">
        <v>3.0943606785749367E-2</v>
      </c>
      <c r="R61" s="611">
        <v>0.86208615561578217</v>
      </c>
      <c r="S61" s="611">
        <v>1.3288484735287653</v>
      </c>
      <c r="T61" s="611">
        <v>3.6174453854559419</v>
      </c>
      <c r="U61" s="611">
        <v>3.9411340309886578</v>
      </c>
      <c r="V61" s="611">
        <v>3.5615215514184673</v>
      </c>
      <c r="W61" s="612">
        <v>3.8090442950533099</v>
      </c>
    </row>
    <row r="62" spans="1:23" ht="15">
      <c r="A62" s="619" t="s">
        <v>56</v>
      </c>
      <c r="B62" s="611">
        <v>-0.59465908910237841</v>
      </c>
      <c r="C62" s="611">
        <v>-0.32871551585944569</v>
      </c>
      <c r="D62" s="611">
        <v>1.4328394787977095</v>
      </c>
      <c r="E62" s="611">
        <v>4.2667413571422452</v>
      </c>
      <c r="F62" s="611">
        <v>2.9087648818503897</v>
      </c>
      <c r="G62" s="611">
        <v>1.652494054673892</v>
      </c>
      <c r="H62" s="611">
        <v>3.6029894593603728</v>
      </c>
      <c r="I62" s="611">
        <v>4.9065637635655301</v>
      </c>
      <c r="J62" s="611">
        <v>6.5334688059203616</v>
      </c>
      <c r="K62" s="611">
        <v>6.8535223337124584</v>
      </c>
      <c r="L62" s="611">
        <v>5.6026436849596406</v>
      </c>
      <c r="M62" s="611">
        <v>2.682282724452234</v>
      </c>
      <c r="N62" s="611">
        <v>-4.8025720912861498</v>
      </c>
      <c r="O62" s="611">
        <v>2.2734200516572711</v>
      </c>
      <c r="P62" s="611">
        <v>1.7778331866232788</v>
      </c>
      <c r="Q62" s="611">
        <v>-0.79984428117662043</v>
      </c>
      <c r="R62" s="611">
        <v>-0.48367104070260458</v>
      </c>
      <c r="S62" s="611">
        <v>2.7151161315780437</v>
      </c>
      <c r="T62" s="611">
        <v>5.3092385190981473</v>
      </c>
      <c r="U62" s="611">
        <v>2.5933260203840014</v>
      </c>
      <c r="V62" s="611">
        <v>4.3973357463834573</v>
      </c>
      <c r="W62" s="612">
        <v>3.3766859961049223</v>
      </c>
    </row>
    <row r="63" spans="1:23" ht="15">
      <c r="A63" s="619" t="s">
        <v>57</v>
      </c>
      <c r="B63" s="611">
        <v>3.260879793622351</v>
      </c>
      <c r="C63" s="611">
        <v>2.2181618879989928</v>
      </c>
      <c r="D63" s="611">
        <v>2.9480070990588692</v>
      </c>
      <c r="E63" s="611">
        <v>3.746900212353621</v>
      </c>
      <c r="F63" s="611">
        <v>0.82314930029923072</v>
      </c>
      <c r="G63" s="611">
        <v>0.46634492848411924</v>
      </c>
      <c r="H63" s="611">
        <v>0.3900738650510327</v>
      </c>
      <c r="I63" s="611">
        <v>2.6681934594168455</v>
      </c>
      <c r="J63" s="611">
        <v>2.3366644908206169</v>
      </c>
      <c r="K63" s="611">
        <v>3.9129801518896334</v>
      </c>
      <c r="L63" s="611">
        <v>0.90925299584658781</v>
      </c>
      <c r="M63" s="611">
        <v>-0.51202522180575638</v>
      </c>
      <c r="N63" s="611">
        <v>-4.9065255580970852</v>
      </c>
      <c r="O63" s="611">
        <v>1.87099263866215</v>
      </c>
      <c r="P63" s="611">
        <v>1.3367746666622438</v>
      </c>
      <c r="Q63" s="611">
        <v>0.22646847587151075</v>
      </c>
      <c r="R63" s="611">
        <v>0.93334928151624919</v>
      </c>
      <c r="S63" s="611">
        <v>1.6193749707103411</v>
      </c>
      <c r="T63" s="611">
        <v>1.6066089943387762</v>
      </c>
      <c r="U63" s="611">
        <v>1.9640771294674675</v>
      </c>
      <c r="V63" s="611">
        <v>2.2401389220747969</v>
      </c>
      <c r="W63" s="612">
        <v>1.814778857606103</v>
      </c>
    </row>
    <row r="64" spans="1:23" ht="15">
      <c r="A64" s="619" t="s">
        <v>343</v>
      </c>
      <c r="B64" s="611">
        <v>6.6454491180461206</v>
      </c>
      <c r="C64" s="611">
        <v>1.8618764600937032</v>
      </c>
      <c r="D64" s="611">
        <v>-0.93548566314761716</v>
      </c>
      <c r="E64" s="611">
        <v>3.7674742505963366</v>
      </c>
      <c r="F64" s="611">
        <v>3.4344124008848009</v>
      </c>
      <c r="G64" s="611">
        <v>5.2465030956202696</v>
      </c>
      <c r="H64" s="611">
        <v>5.5579049481780274</v>
      </c>
      <c r="I64" s="611">
        <v>4.0827817135285382</v>
      </c>
      <c r="J64" s="611">
        <v>4.1637178081363357</v>
      </c>
      <c r="K64" s="611">
        <v>4.7852660022527305</v>
      </c>
      <c r="L64" s="611">
        <v>5.1500050782542717</v>
      </c>
      <c r="M64" s="611">
        <v>2.0533588340232445</v>
      </c>
      <c r="N64" s="611">
        <v>-7.3837872375031699</v>
      </c>
      <c r="O64" s="611">
        <v>-1.4204516507603349</v>
      </c>
      <c r="P64" s="611">
        <v>-0.32595332683978961</v>
      </c>
      <c r="Q64" s="611">
        <v>-2.2446965357674764</v>
      </c>
      <c r="R64" s="611">
        <v>-0.64802788298307101</v>
      </c>
      <c r="S64" s="611">
        <v>-9.6189507461363899E-2</v>
      </c>
      <c r="T64" s="611">
        <v>2.3473599901423281</v>
      </c>
      <c r="U64" s="611">
        <v>3.1654029297729203</v>
      </c>
      <c r="V64" s="611">
        <v>2.7782838783739106</v>
      </c>
      <c r="W64" s="612">
        <v>2.8030271650611338</v>
      </c>
    </row>
    <row r="65" spans="1:23" ht="15">
      <c r="A65" s="619" t="s">
        <v>60</v>
      </c>
      <c r="B65" s="611">
        <v>3.340164378780397</v>
      </c>
      <c r="C65" s="611">
        <v>4.235848375854534</v>
      </c>
      <c r="D65" s="611">
        <v>3.1868973347194185</v>
      </c>
      <c r="E65" s="611">
        <v>4.2091801526953354</v>
      </c>
      <c r="F65" s="611">
        <v>3.8405138481437229</v>
      </c>
      <c r="G65" s="611">
        <v>4.5282020561241199</v>
      </c>
      <c r="H65" s="611">
        <v>3.8486181940897479</v>
      </c>
      <c r="I65" s="611">
        <v>5.0049154484321567</v>
      </c>
      <c r="J65" s="611">
        <v>4.3882212956286581</v>
      </c>
      <c r="K65" s="611">
        <v>3.8511711137803273</v>
      </c>
      <c r="L65" s="611">
        <v>0.43476094638277285</v>
      </c>
      <c r="M65" s="611">
        <v>0.85551240394921013</v>
      </c>
      <c r="N65" s="611">
        <v>-6.5999731268499122</v>
      </c>
      <c r="O65" s="611">
        <v>0.68237956222250151</v>
      </c>
      <c r="P65" s="611">
        <v>1.6619161222539924</v>
      </c>
      <c r="Q65" s="611">
        <v>-1.6437807368842039</v>
      </c>
      <c r="R65" s="611">
        <v>2.0962160191982271</v>
      </c>
      <c r="S65" s="611">
        <v>4.2277346384034908</v>
      </c>
      <c r="T65" s="611">
        <v>3.3671426721094022</v>
      </c>
      <c r="U65" s="611">
        <v>2.2131894667893892</v>
      </c>
      <c r="V65" s="611">
        <v>3.9887088138370164</v>
      </c>
      <c r="W65" s="612">
        <v>3.9991552976636369</v>
      </c>
    </row>
    <row r="66" spans="1:23" ht="15">
      <c r="A66" s="619" t="s">
        <v>61</v>
      </c>
      <c r="B66" s="611">
        <v>6.4595097512085253</v>
      </c>
      <c r="C66" s="611">
        <v>4.614684600184793</v>
      </c>
      <c r="D66" s="611">
        <v>4.6422767212064509</v>
      </c>
      <c r="E66" s="611">
        <v>4.5595348194448881</v>
      </c>
      <c r="F66" s="611">
        <v>1.2479641155670684</v>
      </c>
      <c r="G66" s="611">
        <v>2.0416175893207766</v>
      </c>
      <c r="H66" s="611">
        <v>3.5624561482923367</v>
      </c>
      <c r="I66" s="611">
        <v>5.1356361725599653</v>
      </c>
      <c r="J66" s="611">
        <v>3.4936676370294739</v>
      </c>
      <c r="K66" s="611">
        <v>6.1796413460656785</v>
      </c>
      <c r="L66" s="611">
        <v>7.0348283011714141</v>
      </c>
      <c r="M66" s="611">
        <v>4.2496085027516228</v>
      </c>
      <c r="N66" s="611">
        <v>2.8202597590215817</v>
      </c>
      <c r="O66" s="611">
        <v>3.6069282614399345</v>
      </c>
      <c r="P66" s="611">
        <v>5.0172351999379972</v>
      </c>
      <c r="Q66" s="611">
        <v>1.6079066445646939</v>
      </c>
      <c r="R66" s="611">
        <v>1.3918923212492107</v>
      </c>
      <c r="S66" s="611">
        <v>3.2831462643003739</v>
      </c>
      <c r="T66" s="611">
        <v>3.8445939712239197</v>
      </c>
      <c r="U66" s="611">
        <v>2.9696287427434687</v>
      </c>
      <c r="V66" s="611">
        <v>4.649560256549834</v>
      </c>
      <c r="W66" s="612">
        <v>4.3442101360660956</v>
      </c>
    </row>
    <row r="67" spans="1:23" ht="15">
      <c r="A67" s="619" t="s">
        <v>62</v>
      </c>
      <c r="B67" s="611">
        <v>-4.8161454986017427</v>
      </c>
      <c r="C67" s="611">
        <v>-2.0872569317420098</v>
      </c>
      <c r="D67" s="611">
        <v>-0.40152724796869155</v>
      </c>
      <c r="E67" s="611">
        <v>2.3951047059721287</v>
      </c>
      <c r="F67" s="611">
        <v>5.5919790200844366</v>
      </c>
      <c r="G67" s="611">
        <v>5.1842044345792315</v>
      </c>
      <c r="H67" s="611">
        <v>5.5242608917428049</v>
      </c>
      <c r="I67" s="611">
        <v>8.3586211063631168</v>
      </c>
      <c r="J67" s="611">
        <v>4.1718999508487231</v>
      </c>
      <c r="K67" s="611">
        <v>8.0555764801461862</v>
      </c>
      <c r="L67" s="611">
        <v>6.8637507023710409</v>
      </c>
      <c r="M67" s="611">
        <v>8.25985808263896</v>
      </c>
      <c r="N67" s="611">
        <v>-5.910356184970178</v>
      </c>
      <c r="O67" s="611">
        <v>-2.8116038089701423</v>
      </c>
      <c r="P67" s="611">
        <v>2.029781533485564</v>
      </c>
      <c r="Q67" s="611">
        <v>1.2381986762124209</v>
      </c>
      <c r="R67" s="611">
        <v>3.5315938922021006</v>
      </c>
      <c r="S67" s="611">
        <v>3.0763013195801436</v>
      </c>
      <c r="T67" s="611">
        <v>3.9738208631461935</v>
      </c>
      <c r="U67" s="611">
        <v>4.8207609818587294</v>
      </c>
      <c r="V67" s="611">
        <v>6.9470789379922238</v>
      </c>
      <c r="W67" s="612">
        <v>4.5165234451061576</v>
      </c>
    </row>
    <row r="68" spans="1:23" ht="15">
      <c r="A68" s="619" t="s">
        <v>63</v>
      </c>
      <c r="B68" s="611">
        <v>2.9004828591770782</v>
      </c>
      <c r="C68" s="611">
        <v>4.2267916931840954</v>
      </c>
      <c r="D68" s="611">
        <v>4.5301527518781803</v>
      </c>
      <c r="E68" s="611">
        <v>4.7352871332410951</v>
      </c>
      <c r="F68" s="611">
        <v>1.563410279207389</v>
      </c>
      <c r="G68" s="611">
        <v>2.073577212664901</v>
      </c>
      <c r="H68" s="611">
        <v>2.3857402355971669</v>
      </c>
      <c r="I68" s="611">
        <v>4.3205298100569056</v>
      </c>
      <c r="J68" s="611">
        <v>2.8183296177563877</v>
      </c>
      <c r="K68" s="611">
        <v>4.6881271524872092</v>
      </c>
      <c r="L68" s="611">
        <v>3.404948895235238</v>
      </c>
      <c r="M68" s="611">
        <v>-0.55704762769992477</v>
      </c>
      <c r="N68" s="611">
        <v>-5.1846590300793753</v>
      </c>
      <c r="O68" s="611">
        <v>5.9889265471398723</v>
      </c>
      <c r="P68" s="611">
        <v>2.6644079506953577</v>
      </c>
      <c r="Q68" s="611">
        <v>-0.28632061544403564</v>
      </c>
      <c r="R68" s="611">
        <v>1.2412049173094131</v>
      </c>
      <c r="S68" s="611">
        <v>2.6043265646243707</v>
      </c>
      <c r="T68" s="611">
        <v>4.5219693468370403</v>
      </c>
      <c r="U68" s="611">
        <v>3.2349419223578257</v>
      </c>
      <c r="V68" s="611">
        <v>2.4038623421638983</v>
      </c>
      <c r="W68" s="612">
        <v>2.6081866650935259</v>
      </c>
    </row>
    <row r="69" spans="1:23" ht="15">
      <c r="A69" s="619" t="s">
        <v>64</v>
      </c>
      <c r="B69" s="611">
        <v>4.03824790522187</v>
      </c>
      <c r="C69" s="611">
        <v>3.1378054487375184</v>
      </c>
      <c r="D69" s="611">
        <v>3.2167318982387449</v>
      </c>
      <c r="E69" s="611">
        <v>3.6641705751713216</v>
      </c>
      <c r="F69" s="611">
        <v>2.5440753288779927</v>
      </c>
      <c r="G69" s="611">
        <v>2.4578721886324706</v>
      </c>
      <c r="H69" s="611">
        <v>3.3259467082020988</v>
      </c>
      <c r="I69" s="611">
        <v>2.3644219207489048</v>
      </c>
      <c r="J69" s="611">
        <v>3.0960921401480546</v>
      </c>
      <c r="K69" s="611">
        <v>2.4560215463524715</v>
      </c>
      <c r="L69" s="611">
        <v>2.3566857371192684</v>
      </c>
      <c r="M69" s="611">
        <v>-0.47251576280176177</v>
      </c>
      <c r="N69" s="611">
        <v>-4.1877845439956989</v>
      </c>
      <c r="O69" s="611">
        <v>1.6945694090506169</v>
      </c>
      <c r="P69" s="611">
        <v>1.4526447312037671</v>
      </c>
      <c r="Q69" s="611">
        <v>1.4813201923850716</v>
      </c>
      <c r="R69" s="611">
        <v>2.0523555703105378</v>
      </c>
      <c r="S69" s="611">
        <v>3.0543033447332668</v>
      </c>
      <c r="T69" s="611">
        <v>2.3458877984021242</v>
      </c>
      <c r="U69" s="611">
        <v>1.9358195732994909</v>
      </c>
      <c r="V69" s="611">
        <v>1.7871601271940207</v>
      </c>
      <c r="W69" s="612">
        <v>1.5410911773287017</v>
      </c>
    </row>
    <row r="70" spans="1:23" ht="15">
      <c r="A70" s="619" t="s">
        <v>345</v>
      </c>
      <c r="B70" s="611">
        <v>2.8942443016414021</v>
      </c>
      <c r="C70" s="611">
        <v>2.9720057833988678</v>
      </c>
      <c r="D70" s="611">
        <v>3.017083194878234</v>
      </c>
      <c r="E70" s="611">
        <v>3.8652161158842846</v>
      </c>
      <c r="F70" s="611">
        <v>2.2037787227943806</v>
      </c>
      <c r="G70" s="611">
        <v>1.3538213601562266</v>
      </c>
      <c r="H70" s="611">
        <v>1.313946691201906</v>
      </c>
      <c r="I70" s="611">
        <v>2.5689236052876652</v>
      </c>
      <c r="J70" s="611">
        <v>2.1085521139568408</v>
      </c>
      <c r="K70" s="611">
        <v>3.347795767148587</v>
      </c>
      <c r="L70" s="611">
        <v>3.0791778565788741</v>
      </c>
      <c r="M70" s="611">
        <v>0.48383860336975726</v>
      </c>
      <c r="N70" s="611">
        <v>-4.3483417950954228</v>
      </c>
      <c r="O70" s="611">
        <v>2.1008426770888322</v>
      </c>
      <c r="P70" s="611">
        <v>1.7060785054142658</v>
      </c>
      <c r="Q70" s="611">
        <v>-0.42490843164663117</v>
      </c>
      <c r="R70" s="611">
        <v>0.25788650222833276</v>
      </c>
      <c r="S70" s="611">
        <v>1.7445385472738106</v>
      </c>
      <c r="T70" s="611">
        <v>2.3153309803479516</v>
      </c>
      <c r="U70" s="611">
        <v>1.9618287016874625</v>
      </c>
      <c r="V70" s="611">
        <v>2.4394040506811931</v>
      </c>
      <c r="W70" s="612">
        <v>2.3382134671357191</v>
      </c>
    </row>
    <row r="71" spans="1:23" ht="15">
      <c r="A71" s="619" t="s">
        <v>67</v>
      </c>
      <c r="B71" s="611">
        <v>1.0760451652585656</v>
      </c>
      <c r="C71" s="611">
        <v>-1.1284097889899591</v>
      </c>
      <c r="D71" s="611">
        <v>-0.25195433215715601</v>
      </c>
      <c r="E71" s="611">
        <v>2.7796329752569626</v>
      </c>
      <c r="F71" s="611">
        <v>0.40633580781934686</v>
      </c>
      <c r="G71" s="611">
        <v>0.11799271008043899</v>
      </c>
      <c r="H71" s="611">
        <v>1.5282202916847121</v>
      </c>
      <c r="I71" s="611">
        <v>2.2046878926872404</v>
      </c>
      <c r="J71" s="611">
        <v>1.662670361086338</v>
      </c>
      <c r="K71" s="611">
        <v>1.4200065768736669</v>
      </c>
      <c r="L71" s="611">
        <v>1.6541838454262825</v>
      </c>
      <c r="M71" s="611">
        <v>-1.093540523689629</v>
      </c>
      <c r="N71" s="611">
        <v>-5.416412771650192</v>
      </c>
      <c r="O71" s="611">
        <v>4.1917391594103792</v>
      </c>
      <c r="P71" s="611">
        <v>-0.11542130480046708</v>
      </c>
      <c r="Q71" s="611">
        <v>1.4950896489436927</v>
      </c>
      <c r="R71" s="611">
        <v>2.0002677583131012</v>
      </c>
      <c r="S71" s="611">
        <v>0.37471944684224212</v>
      </c>
      <c r="T71" s="611">
        <v>1.3538230610564472</v>
      </c>
      <c r="U71" s="611">
        <v>0.93815529393983521</v>
      </c>
      <c r="V71" s="611">
        <v>1.7125625767016928</v>
      </c>
      <c r="W71" s="612">
        <v>1.3144729475749406</v>
      </c>
    </row>
    <row r="72" spans="1:23" ht="15">
      <c r="A72" s="620" t="s">
        <v>69</v>
      </c>
      <c r="B72" s="613">
        <v>4.487262598533559</v>
      </c>
      <c r="C72" s="613">
        <v>4.4495184876446547</v>
      </c>
      <c r="D72" s="613">
        <v>4.6851033552672838</v>
      </c>
      <c r="E72" s="613">
        <v>4.0925227567525146</v>
      </c>
      <c r="F72" s="613">
        <v>0.97534596122277328</v>
      </c>
      <c r="G72" s="613">
        <v>1.7867549335610633</v>
      </c>
      <c r="H72" s="613">
        <v>2.8066134032117995</v>
      </c>
      <c r="I72" s="613">
        <v>3.7856668925494441</v>
      </c>
      <c r="J72" s="613">
        <v>3.3448292532405111</v>
      </c>
      <c r="K72" s="613">
        <v>2.6668150092940879</v>
      </c>
      <c r="L72" s="613">
        <v>1.7784562979053398</v>
      </c>
      <c r="M72" s="613">
        <v>-0.29111817568688858</v>
      </c>
      <c r="N72" s="613">
        <v>-2.7760522567627621</v>
      </c>
      <c r="O72" s="613">
        <v>2.532127793110428</v>
      </c>
      <c r="P72" s="613">
        <v>1.6017548314666952</v>
      </c>
      <c r="Q72" s="613">
        <v>2.2236117603332106</v>
      </c>
      <c r="R72" s="613">
        <v>1.6776740292364423</v>
      </c>
      <c r="S72" s="613">
        <v>2.5691454490688992</v>
      </c>
      <c r="T72" s="613">
        <v>2.861368925258434</v>
      </c>
      <c r="U72" s="613">
        <v>1.4855946994122071</v>
      </c>
      <c r="V72" s="613">
        <v>2.2732433252488082</v>
      </c>
      <c r="W72" s="614">
        <v>2.8730460614729392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tabColor rgb="FF92D050"/>
  </sheetPr>
  <dimension ref="A3:CH61"/>
  <sheetViews>
    <sheetView topLeftCell="A7" workbookViewId="0">
      <selection activeCell="C36" sqref="C36"/>
    </sheetView>
  </sheetViews>
  <sheetFormatPr baseColWidth="10" defaultColWidth="9.33203125" defaultRowHeight="12.75"/>
  <cols>
    <col min="2" max="2" width="9.33203125" customWidth="1"/>
    <col min="3" max="3" width="9.83203125" bestFit="1" customWidth="1"/>
    <col min="4" max="4" width="10" bestFit="1" customWidth="1"/>
    <col min="24" max="25" width="11.83203125" bestFit="1" customWidth="1"/>
    <col min="26" max="26" width="30.5" bestFit="1" customWidth="1"/>
    <col min="28" max="28" width="31.5" bestFit="1" customWidth="1"/>
  </cols>
  <sheetData>
    <row r="3" spans="1:86" ht="18" thickBot="1">
      <c r="A3" s="4" t="s">
        <v>107</v>
      </c>
      <c r="B3" s="4"/>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41"/>
      <c r="BS3" s="2"/>
      <c r="BT3" s="2"/>
      <c r="BU3" s="2"/>
      <c r="BV3" s="2"/>
      <c r="BW3" s="2"/>
      <c r="BX3" s="2"/>
      <c r="BY3" s="2"/>
      <c r="BZ3" s="2"/>
      <c r="CA3" s="2"/>
      <c r="CB3" s="2"/>
      <c r="CC3" s="2"/>
      <c r="CD3" s="2"/>
      <c r="CE3" s="2"/>
      <c r="CF3" s="2"/>
      <c r="CG3" s="2"/>
      <c r="CH3" s="2"/>
    </row>
    <row r="4" spans="1:86" ht="15.75" thickTop="1">
      <c r="A4" s="56"/>
      <c r="B4" s="7"/>
      <c r="C4" s="693"/>
      <c r="D4" s="694"/>
      <c r="E4" s="694"/>
      <c r="F4" s="694"/>
      <c r="G4" s="694"/>
      <c r="H4" s="694"/>
      <c r="I4" s="694"/>
      <c r="J4" s="694"/>
      <c r="K4" s="694"/>
      <c r="L4" s="694"/>
      <c r="M4" s="694"/>
      <c r="N4" s="694"/>
      <c r="O4" s="694"/>
      <c r="P4" s="694"/>
      <c r="Q4" s="694"/>
      <c r="R4" s="694"/>
      <c r="S4" s="694"/>
      <c r="T4" s="694"/>
      <c r="U4" s="694"/>
      <c r="V4" s="694"/>
      <c r="W4" s="694"/>
      <c r="X4" s="694"/>
      <c r="Y4" s="694"/>
      <c r="Z4" s="406"/>
      <c r="AA4" s="681"/>
      <c r="AB4" s="681"/>
      <c r="AC4" s="681"/>
      <c r="AD4" s="688"/>
      <c r="AE4" s="688"/>
      <c r="AF4" s="688"/>
      <c r="AG4" s="688"/>
      <c r="AH4" s="688"/>
      <c r="AI4" s="299"/>
      <c r="AJ4" s="683"/>
      <c r="AK4" s="683"/>
      <c r="AL4" s="683"/>
      <c r="AM4" s="683"/>
      <c r="AN4" s="683"/>
      <c r="AO4" s="683"/>
      <c r="AP4" s="683"/>
      <c r="AQ4" s="683"/>
      <c r="AR4" s="299"/>
      <c r="AS4" s="683"/>
      <c r="AT4" s="683"/>
      <c r="AU4" s="683"/>
      <c r="AV4" s="683"/>
      <c r="AW4" s="683"/>
      <c r="AX4" s="683"/>
      <c r="AY4" s="683"/>
      <c r="AZ4" s="299"/>
      <c r="BA4" s="683"/>
      <c r="BB4" s="683"/>
      <c r="BC4" s="683"/>
      <c r="BD4" s="683"/>
      <c r="BE4" s="683"/>
      <c r="BF4" s="683"/>
      <c r="BG4" s="299"/>
      <c r="BH4" s="299"/>
      <c r="BI4" s="299"/>
      <c r="BJ4" s="683"/>
      <c r="BK4" s="683"/>
      <c r="BL4" s="683"/>
      <c r="BM4" s="683"/>
      <c r="BN4" s="683"/>
      <c r="BO4" s="683"/>
      <c r="BP4" s="683"/>
      <c r="BQ4" s="683"/>
      <c r="BR4" s="299"/>
      <c r="BS4" s="683"/>
      <c r="BT4" s="683"/>
      <c r="BU4" s="683"/>
      <c r="BV4" s="683"/>
      <c r="BW4" s="683"/>
      <c r="BX4" s="683"/>
      <c r="BY4" s="683"/>
      <c r="BZ4" s="683"/>
      <c r="CA4" s="683"/>
      <c r="CB4" s="299"/>
      <c r="CC4" s="683"/>
      <c r="CD4" s="683"/>
      <c r="CE4" s="683"/>
      <c r="CF4" s="683"/>
      <c r="CG4" s="683"/>
      <c r="CH4" s="683"/>
    </row>
    <row r="5" spans="1:86" ht="15">
      <c r="A5" s="57"/>
      <c r="B5" s="11" t="s">
        <v>106</v>
      </c>
      <c r="C5" s="255">
        <v>1996</v>
      </c>
      <c r="D5" s="255">
        <v>1997</v>
      </c>
      <c r="E5" s="255">
        <v>1998</v>
      </c>
      <c r="F5" s="255">
        <v>1999</v>
      </c>
      <c r="G5" s="255">
        <v>2000</v>
      </c>
      <c r="H5" s="255">
        <v>2001</v>
      </c>
      <c r="I5" s="255">
        <v>2002</v>
      </c>
      <c r="J5" s="255">
        <v>2003</v>
      </c>
      <c r="K5" s="255">
        <v>2004</v>
      </c>
      <c r="L5" s="255">
        <v>2005</v>
      </c>
      <c r="M5" s="255">
        <v>2006</v>
      </c>
      <c r="N5" s="255">
        <v>2007</v>
      </c>
      <c r="O5" s="255">
        <v>2008</v>
      </c>
      <c r="P5" s="255">
        <v>2009</v>
      </c>
      <c r="Q5" s="255">
        <v>2010</v>
      </c>
      <c r="R5" s="255">
        <f>Q5+1</f>
        <v>2011</v>
      </c>
      <c r="S5" s="255">
        <f t="shared" ref="S5:Y5" si="0">R5+1</f>
        <v>2012</v>
      </c>
      <c r="T5" s="255">
        <f t="shared" si="0"/>
        <v>2013</v>
      </c>
      <c r="U5" s="255">
        <f t="shared" si="0"/>
        <v>2014</v>
      </c>
      <c r="V5" s="255">
        <f t="shared" si="0"/>
        <v>2015</v>
      </c>
      <c r="W5" s="255">
        <f t="shared" si="0"/>
        <v>2016</v>
      </c>
      <c r="X5" s="255">
        <f t="shared" si="0"/>
        <v>2017</v>
      </c>
      <c r="Y5" s="255">
        <f t="shared" si="0"/>
        <v>2018</v>
      </c>
      <c r="Z5" s="198" t="s">
        <v>414</v>
      </c>
      <c r="AA5" s="199" t="s">
        <v>415</v>
      </c>
      <c r="AB5" s="198" t="s">
        <v>426</v>
      </c>
      <c r="AC5" s="199" t="s">
        <v>415</v>
      </c>
      <c r="AD5" s="414"/>
      <c r="AE5" s="414"/>
      <c r="AF5" s="414"/>
      <c r="AG5" s="414"/>
      <c r="AH5" s="414"/>
      <c r="AI5" s="414"/>
      <c r="AJ5" s="414"/>
      <c r="AK5" s="414"/>
      <c r="AL5" s="414"/>
      <c r="AM5" s="414"/>
      <c r="AN5" s="414"/>
      <c r="AO5" s="414"/>
      <c r="AP5" s="414"/>
      <c r="AQ5" s="414"/>
      <c r="AR5" s="414"/>
      <c r="AS5" s="300"/>
      <c r="AT5" s="300"/>
      <c r="AU5" s="300"/>
      <c r="AV5" s="300"/>
      <c r="AW5" s="300"/>
      <c r="AX5" s="300"/>
      <c r="AY5" s="300"/>
      <c r="AZ5" s="392"/>
      <c r="BA5" s="300"/>
      <c r="BB5" s="300"/>
      <c r="BC5" s="300"/>
      <c r="BD5" s="300"/>
      <c r="BE5" s="300"/>
      <c r="BF5" s="300"/>
      <c r="BG5" s="300"/>
      <c r="BH5" s="300"/>
      <c r="BI5" s="300"/>
      <c r="BJ5" s="388"/>
      <c r="BK5" s="300"/>
      <c r="BL5" s="300"/>
      <c r="BM5" s="300"/>
      <c r="BN5" s="300"/>
      <c r="BO5" s="300"/>
      <c r="BP5" s="300"/>
      <c r="BQ5" s="300"/>
      <c r="BR5" s="301"/>
      <c r="BS5" s="300"/>
      <c r="BT5" s="300"/>
      <c r="BU5" s="300"/>
      <c r="BV5" s="300"/>
      <c r="BW5" s="300"/>
      <c r="BX5" s="300"/>
      <c r="BY5" s="300"/>
      <c r="BZ5" s="300"/>
      <c r="CA5" s="300"/>
      <c r="CB5" s="300"/>
      <c r="CC5" s="300"/>
      <c r="CD5" s="300"/>
      <c r="CE5" s="300"/>
      <c r="CF5" s="300"/>
      <c r="CG5" s="300"/>
      <c r="CH5" s="300"/>
    </row>
    <row r="6" spans="1:86" ht="15">
      <c r="A6" s="12" t="s">
        <v>8</v>
      </c>
      <c r="B6" s="44" t="s">
        <v>10</v>
      </c>
      <c r="C6" s="245">
        <v>127.97347809999999</v>
      </c>
      <c r="D6" s="269">
        <v>123.20582450000001</v>
      </c>
      <c r="E6" s="258">
        <v>118.1965426</v>
      </c>
      <c r="F6" s="258">
        <v>114.41660589999999</v>
      </c>
      <c r="G6" s="258">
        <v>108.7707477</v>
      </c>
      <c r="H6" s="258">
        <v>107.59310790000001</v>
      </c>
      <c r="I6" s="258">
        <v>104.7126662</v>
      </c>
      <c r="J6" s="258">
        <v>101.1150365</v>
      </c>
      <c r="K6" s="258">
        <v>96.524799200000004</v>
      </c>
      <c r="L6" s="258">
        <v>94.678387900000004</v>
      </c>
      <c r="M6" s="258">
        <v>91.050354499999997</v>
      </c>
      <c r="N6" s="258">
        <v>87.028465800000006</v>
      </c>
      <c r="O6" s="258">
        <v>92.533056700000003</v>
      </c>
      <c r="P6" s="258">
        <v>99.538363700000005</v>
      </c>
      <c r="Q6" s="258">
        <v>99.721309599999998</v>
      </c>
      <c r="R6" s="259">
        <v>102.59338870000001</v>
      </c>
      <c r="S6" s="260">
        <v>104.3336505</v>
      </c>
      <c r="T6" s="260">
        <v>105.4527224</v>
      </c>
      <c r="U6" s="260">
        <v>106.95355499999999</v>
      </c>
      <c r="V6" s="260">
        <v>106.06116609999999</v>
      </c>
      <c r="W6" s="260">
        <v>105.9360882</v>
      </c>
      <c r="X6" s="260">
        <v>105.6396283</v>
      </c>
      <c r="Y6" s="260">
        <v>105.073943</v>
      </c>
      <c r="Z6" s="245">
        <f>MIN(D6:W6)</f>
        <v>87.028465800000006</v>
      </c>
      <c r="AA6" s="307">
        <v>2007</v>
      </c>
      <c r="AB6" s="5">
        <f>MAX(D6:W6)</f>
        <v>123.20582450000001</v>
      </c>
      <c r="AC6" s="307">
        <v>1997</v>
      </c>
      <c r="AD6" s="246"/>
      <c r="AE6" s="246"/>
      <c r="AF6" s="246"/>
      <c r="AG6" s="246"/>
      <c r="AH6" s="246"/>
      <c r="AI6" s="387"/>
      <c r="AJ6" s="246"/>
      <c r="AK6" s="246"/>
      <c r="AL6" s="246"/>
      <c r="AM6" s="246"/>
      <c r="AN6" s="246"/>
      <c r="AO6" s="246"/>
      <c r="AP6" s="246"/>
      <c r="AQ6" s="246"/>
      <c r="AR6" s="387"/>
      <c r="AS6" s="5"/>
      <c r="AT6" s="5"/>
      <c r="AU6" s="5"/>
      <c r="AV6" s="5"/>
      <c r="AW6" s="5"/>
      <c r="AX6" s="5"/>
      <c r="AY6" s="5"/>
      <c r="AZ6" s="298"/>
      <c r="BA6" s="5"/>
      <c r="BB6" s="5"/>
      <c r="BC6" s="5"/>
      <c r="BD6" s="5"/>
      <c r="BE6" s="5"/>
      <c r="BF6" s="5"/>
      <c r="BG6" s="298"/>
      <c r="BH6" s="387"/>
      <c r="BI6" s="387"/>
      <c r="BJ6" s="5"/>
      <c r="BK6" s="5"/>
      <c r="BL6" s="5"/>
      <c r="BM6" s="5"/>
      <c r="BN6" s="5"/>
      <c r="BO6" s="5"/>
      <c r="BP6" s="5"/>
      <c r="BQ6" s="5"/>
      <c r="BR6" s="298"/>
      <c r="BS6" s="5"/>
      <c r="BT6" s="5"/>
      <c r="BU6" s="5"/>
      <c r="BV6" s="5"/>
      <c r="BW6" s="5"/>
      <c r="BX6" s="5"/>
      <c r="BY6" s="5"/>
      <c r="BZ6" s="5"/>
      <c r="CA6" s="5"/>
      <c r="CB6" s="298"/>
      <c r="CC6" s="5"/>
      <c r="CD6" s="5"/>
      <c r="CE6" s="5"/>
      <c r="CF6" s="5"/>
      <c r="CG6" s="5"/>
      <c r="CH6" s="5"/>
    </row>
    <row r="7" spans="1:86" ht="15">
      <c r="A7" s="13" t="s">
        <v>70</v>
      </c>
      <c r="B7" s="45" t="s">
        <v>12</v>
      </c>
      <c r="C7" s="245">
        <v>57.645723500000003</v>
      </c>
      <c r="D7" s="270">
        <v>58.688870399999999</v>
      </c>
      <c r="E7" s="258">
        <v>59.422548499999998</v>
      </c>
      <c r="F7" s="258">
        <v>59.9825704</v>
      </c>
      <c r="G7" s="258">
        <v>58.861175199999998</v>
      </c>
      <c r="H7" s="258">
        <v>57.744753099999997</v>
      </c>
      <c r="I7" s="258">
        <v>59.405827199999997</v>
      </c>
      <c r="J7" s="258">
        <v>63.072546899999999</v>
      </c>
      <c r="K7" s="258">
        <v>64.765834900000002</v>
      </c>
      <c r="L7" s="258">
        <v>66.992341999999994</v>
      </c>
      <c r="M7" s="258">
        <v>66.492593799999995</v>
      </c>
      <c r="N7" s="258">
        <v>63.663731499999997</v>
      </c>
      <c r="O7" s="258">
        <v>65.152396400000001</v>
      </c>
      <c r="P7" s="258">
        <v>72.580519300000006</v>
      </c>
      <c r="Q7" s="258">
        <v>80.945985800000003</v>
      </c>
      <c r="R7" s="259">
        <v>78.616524600000005</v>
      </c>
      <c r="S7" s="259">
        <v>79.844068399999998</v>
      </c>
      <c r="T7" s="259">
        <v>77.505661200000006</v>
      </c>
      <c r="U7" s="259">
        <v>74.749401300000002</v>
      </c>
      <c r="V7" s="259">
        <v>71.0257486</v>
      </c>
      <c r="W7" s="259">
        <v>68.239156100000002</v>
      </c>
      <c r="X7" s="259">
        <v>65.836057600000004</v>
      </c>
      <c r="Y7" s="259">
        <v>63.3207734</v>
      </c>
      <c r="Z7" s="245">
        <f t="shared" ref="Z7:Z28" si="1">MIN(D7:W7)</f>
        <v>57.744753099999997</v>
      </c>
      <c r="AA7" s="307">
        <v>2001</v>
      </c>
      <c r="AB7" s="5">
        <f t="shared" ref="AB7:AB28" si="2">MAX(D7:W7)</f>
        <v>80.945985800000003</v>
      </c>
      <c r="AC7" s="307"/>
      <c r="AD7" s="246"/>
      <c r="AE7" s="246"/>
      <c r="AF7" s="246"/>
      <c r="AG7" s="246"/>
      <c r="AH7" s="246"/>
      <c r="AI7" s="230"/>
      <c r="AJ7" s="246"/>
      <c r="AK7" s="246"/>
      <c r="AL7" s="246"/>
      <c r="AM7" s="246"/>
      <c r="AN7" s="246"/>
      <c r="AO7" s="246"/>
      <c r="AP7" s="246"/>
      <c r="AQ7" s="246"/>
      <c r="AR7" s="230"/>
      <c r="AS7" s="5"/>
      <c r="AT7" s="5"/>
      <c r="AU7" s="5"/>
      <c r="AV7" s="5"/>
      <c r="AW7" s="5"/>
      <c r="AX7" s="5"/>
      <c r="AY7" s="5"/>
      <c r="AZ7" s="298"/>
      <c r="BA7" s="5"/>
      <c r="BB7" s="5"/>
      <c r="BC7" s="5"/>
      <c r="BD7" s="5"/>
      <c r="BE7" s="5"/>
      <c r="BF7" s="5"/>
      <c r="BG7" s="298"/>
      <c r="BH7" s="387"/>
      <c r="BI7" s="387"/>
      <c r="BJ7" s="5"/>
      <c r="BK7" s="5"/>
      <c r="BL7" s="5"/>
      <c r="BM7" s="5"/>
      <c r="BN7" s="5"/>
      <c r="BO7" s="5"/>
      <c r="BP7" s="5"/>
      <c r="BQ7" s="5"/>
      <c r="BR7" s="298"/>
      <c r="BS7" s="5"/>
      <c r="BT7" s="5"/>
      <c r="BU7" s="5"/>
      <c r="BV7" s="5"/>
      <c r="BW7" s="5"/>
      <c r="BX7" s="5"/>
      <c r="BY7" s="5"/>
      <c r="BZ7" s="5"/>
      <c r="CA7" s="5"/>
      <c r="CB7" s="298"/>
      <c r="CC7" s="5"/>
      <c r="CD7" s="5"/>
      <c r="CE7" s="5"/>
      <c r="CF7" s="5"/>
      <c r="CG7" s="5"/>
      <c r="CH7" s="5"/>
    </row>
    <row r="8" spans="1:86" ht="15">
      <c r="A8" s="13" t="s">
        <v>90</v>
      </c>
      <c r="B8" s="45" t="s">
        <v>14</v>
      </c>
      <c r="C8" s="245">
        <v>7.5466940999999998</v>
      </c>
      <c r="D8" s="270">
        <v>6.9947961999999997</v>
      </c>
      <c r="E8" s="258">
        <v>5.9870633</v>
      </c>
      <c r="F8" s="258">
        <v>6.4699648999999999</v>
      </c>
      <c r="G8" s="258">
        <v>5.1144347000000003</v>
      </c>
      <c r="H8" s="258">
        <v>4.7789896000000001</v>
      </c>
      <c r="I8" s="258">
        <v>5.6973130000000003</v>
      </c>
      <c r="J8" s="258">
        <v>5.6229962999999996</v>
      </c>
      <c r="K8" s="258">
        <v>5.0619820000000004</v>
      </c>
      <c r="L8" s="258">
        <v>4.5488043999999999</v>
      </c>
      <c r="M8" s="258">
        <v>4.4040287999999999</v>
      </c>
      <c r="N8" s="258">
        <v>3.6635808999999999</v>
      </c>
      <c r="O8" s="258">
        <v>4.4868189000000003</v>
      </c>
      <c r="P8" s="258">
        <v>7.0381016000000001</v>
      </c>
      <c r="Q8" s="258">
        <v>6.5531752000000001</v>
      </c>
      <c r="R8" s="259">
        <v>6.0662494000000002</v>
      </c>
      <c r="S8" s="259">
        <v>9.7324266000000001</v>
      </c>
      <c r="T8" s="259">
        <v>10.1609526</v>
      </c>
      <c r="U8" s="259">
        <v>10.666639699999999</v>
      </c>
      <c r="V8" s="259">
        <v>10.0011303</v>
      </c>
      <c r="W8" s="259">
        <v>9.4168724000000008</v>
      </c>
      <c r="X8" s="259">
        <v>9.4858135000000008</v>
      </c>
      <c r="Y8" s="259">
        <v>9.6360951999999997</v>
      </c>
      <c r="Z8" s="245">
        <f t="shared" si="1"/>
        <v>3.6635808999999999</v>
      </c>
      <c r="AA8" s="307">
        <v>2007</v>
      </c>
      <c r="AB8" s="5">
        <f t="shared" si="2"/>
        <v>10.666639699999999</v>
      </c>
      <c r="AC8" s="307"/>
      <c r="AD8" s="246"/>
      <c r="AE8" s="246"/>
      <c r="AF8" s="246"/>
      <c r="AG8" s="246"/>
      <c r="AH8" s="246"/>
      <c r="AI8" s="230"/>
      <c r="AJ8" s="246"/>
      <c r="AK8" s="246"/>
      <c r="AL8" s="246"/>
      <c r="AM8" s="246"/>
      <c r="AN8" s="246"/>
      <c r="AO8" s="246"/>
      <c r="AP8" s="246"/>
      <c r="AQ8" s="246"/>
      <c r="AR8" s="230"/>
      <c r="AS8" s="5"/>
      <c r="AT8" s="5"/>
      <c r="AU8" s="5"/>
      <c r="AV8" s="5"/>
      <c r="AW8" s="5"/>
      <c r="AX8" s="5"/>
      <c r="AY8" s="5"/>
      <c r="AZ8" s="298"/>
      <c r="BA8" s="5"/>
      <c r="BB8" s="5"/>
      <c r="BC8" s="5"/>
      <c r="BD8" s="5"/>
      <c r="BE8" s="5"/>
      <c r="BF8" s="5"/>
      <c r="BG8" s="298"/>
      <c r="BH8" s="387"/>
      <c r="BI8" s="387"/>
      <c r="BJ8" s="5"/>
      <c r="BK8" s="5"/>
      <c r="BL8" s="5"/>
      <c r="BM8" s="5"/>
      <c r="BN8" s="5"/>
      <c r="BO8" s="5"/>
      <c r="BP8" s="5"/>
      <c r="BQ8" s="5"/>
      <c r="BR8" s="298"/>
      <c r="BS8" s="5"/>
      <c r="BT8" s="5"/>
      <c r="BU8" s="5"/>
      <c r="BV8" s="5"/>
      <c r="BW8" s="5"/>
      <c r="BX8" s="5"/>
      <c r="BY8" s="5"/>
      <c r="BZ8" s="5"/>
      <c r="CA8" s="5"/>
      <c r="CB8" s="298"/>
      <c r="CC8" s="5"/>
      <c r="CD8" s="5"/>
      <c r="CE8" s="5"/>
      <c r="CF8" s="5"/>
      <c r="CG8" s="5"/>
      <c r="CH8" s="5"/>
    </row>
    <row r="9" spans="1:86" ht="15">
      <c r="A9" s="13" t="s">
        <v>71</v>
      </c>
      <c r="B9" s="45" t="s">
        <v>16</v>
      </c>
      <c r="C9" s="245">
        <v>69.851692700000001</v>
      </c>
      <c r="D9" s="270">
        <v>61.600416699999997</v>
      </c>
      <c r="E9" s="258">
        <v>51.480993400000003</v>
      </c>
      <c r="F9" s="258">
        <v>46.649951799999997</v>
      </c>
      <c r="G9" s="258">
        <v>36.071020599999997</v>
      </c>
      <c r="H9" s="258">
        <v>33.2283671</v>
      </c>
      <c r="I9" s="258">
        <v>30.553185500000001</v>
      </c>
      <c r="J9" s="258">
        <v>29.9237115</v>
      </c>
      <c r="K9" s="258">
        <v>28.214994699999998</v>
      </c>
      <c r="L9" s="258">
        <v>26.076592300000002</v>
      </c>
      <c r="M9" s="258">
        <v>23.618076299999998</v>
      </c>
      <c r="N9" s="258">
        <v>23.908399599999999</v>
      </c>
      <c r="O9" s="258">
        <v>42.405844799999997</v>
      </c>
      <c r="P9" s="258">
        <v>61.543914100000002</v>
      </c>
      <c r="Q9" s="258">
        <v>86.062950799999996</v>
      </c>
      <c r="R9" s="259">
        <v>110.34429369999999</v>
      </c>
      <c r="S9" s="259">
        <v>119.6253351</v>
      </c>
      <c r="T9" s="259">
        <v>119.4342231</v>
      </c>
      <c r="U9" s="259">
        <v>104.5330359</v>
      </c>
      <c r="V9" s="259">
        <v>76.947481400000001</v>
      </c>
      <c r="W9" s="259">
        <v>72.828939399999996</v>
      </c>
      <c r="X9" s="259">
        <v>73.530052100000006</v>
      </c>
      <c r="Y9" s="259">
        <v>72.669629</v>
      </c>
      <c r="Z9" s="245">
        <f t="shared" si="1"/>
        <v>23.618076299999998</v>
      </c>
      <c r="AA9" s="307">
        <v>2006</v>
      </c>
      <c r="AB9" s="5">
        <f t="shared" si="2"/>
        <v>119.6253351</v>
      </c>
      <c r="AC9" s="307"/>
      <c r="AD9" s="246"/>
      <c r="AE9" s="246"/>
      <c r="AF9" s="246"/>
      <c r="AG9" s="246"/>
      <c r="AH9" s="246"/>
      <c r="AI9" s="230"/>
      <c r="AJ9" s="246"/>
      <c r="AK9" s="246"/>
      <c r="AL9" s="246"/>
      <c r="AM9" s="246"/>
      <c r="AN9" s="246"/>
      <c r="AO9" s="246"/>
      <c r="AP9" s="246"/>
      <c r="AQ9" s="246"/>
      <c r="AR9" s="230"/>
      <c r="AS9" s="5"/>
      <c r="AT9" s="5"/>
      <c r="AU9" s="5"/>
      <c r="AV9" s="5"/>
      <c r="AW9" s="5"/>
      <c r="AX9" s="5"/>
      <c r="AY9" s="5"/>
      <c r="AZ9" s="298"/>
      <c r="BA9" s="5"/>
      <c r="BB9" s="5"/>
      <c r="BC9" s="5"/>
      <c r="BD9" s="5"/>
      <c r="BE9" s="5"/>
      <c r="BF9" s="5"/>
      <c r="BG9" s="298"/>
      <c r="BH9" s="387"/>
      <c r="BI9" s="387"/>
      <c r="BJ9" s="5"/>
      <c r="BK9" s="5"/>
      <c r="BL9" s="5"/>
      <c r="BM9" s="5"/>
      <c r="BN9" s="5"/>
      <c r="BO9" s="5"/>
      <c r="BP9" s="5"/>
      <c r="BQ9" s="5"/>
      <c r="BR9" s="298"/>
      <c r="BS9" s="5"/>
      <c r="BT9" s="5"/>
      <c r="BU9" s="5"/>
      <c r="BV9" s="5"/>
      <c r="BW9" s="5"/>
      <c r="BX9" s="5"/>
      <c r="BY9" s="5"/>
      <c r="BZ9" s="5"/>
      <c r="CA9" s="5"/>
      <c r="CB9" s="298"/>
      <c r="CC9" s="5"/>
      <c r="CD9" s="5"/>
      <c r="CE9" s="5"/>
      <c r="CF9" s="5"/>
      <c r="CG9" s="5"/>
      <c r="CH9" s="5"/>
    </row>
    <row r="10" spans="1:86" ht="15">
      <c r="A10" s="13" t="s">
        <v>72</v>
      </c>
      <c r="B10" s="45" t="s">
        <v>18</v>
      </c>
      <c r="C10" s="245">
        <v>101.3357967</v>
      </c>
      <c r="D10" s="270">
        <v>99.451514200000005</v>
      </c>
      <c r="E10" s="258">
        <v>97.4249686</v>
      </c>
      <c r="F10" s="258">
        <v>98.906686699999995</v>
      </c>
      <c r="G10" s="258">
        <v>104.93441009999999</v>
      </c>
      <c r="H10" s="258">
        <v>107.0812064</v>
      </c>
      <c r="I10" s="258">
        <v>104.8630876</v>
      </c>
      <c r="J10" s="258">
        <v>101.4561368</v>
      </c>
      <c r="K10" s="258">
        <v>102.87027670000001</v>
      </c>
      <c r="L10" s="258">
        <v>107.3918486</v>
      </c>
      <c r="M10" s="258">
        <v>103.57402639999999</v>
      </c>
      <c r="N10" s="258">
        <v>103.1029557</v>
      </c>
      <c r="O10" s="258">
        <v>109.415502</v>
      </c>
      <c r="P10" s="258">
        <v>126.7447068</v>
      </c>
      <c r="Q10" s="258">
        <v>146.2495595</v>
      </c>
      <c r="R10" s="259">
        <v>172.0701962</v>
      </c>
      <c r="S10" s="259">
        <v>159.5600215</v>
      </c>
      <c r="T10" s="259">
        <v>177.40958029999999</v>
      </c>
      <c r="U10" s="259">
        <v>178.90750940000001</v>
      </c>
      <c r="V10" s="259">
        <v>176.80248649999999</v>
      </c>
      <c r="W10" s="259">
        <v>180.8328406</v>
      </c>
      <c r="X10" s="259">
        <v>178.77531010000001</v>
      </c>
      <c r="Y10" s="259">
        <v>174.6205057</v>
      </c>
      <c r="Z10" s="245">
        <f t="shared" si="1"/>
        <v>97.4249686</v>
      </c>
      <c r="AA10" s="307">
        <v>1998</v>
      </c>
      <c r="AB10" s="5">
        <f t="shared" si="2"/>
        <v>180.8328406</v>
      </c>
      <c r="AC10" s="307"/>
      <c r="AD10" s="246"/>
      <c r="AE10" s="246"/>
      <c r="AF10" s="246"/>
      <c r="AG10" s="246"/>
      <c r="AH10" s="246"/>
      <c r="AI10" s="230"/>
      <c r="AJ10" s="246"/>
      <c r="AK10" s="246"/>
      <c r="AL10" s="246"/>
      <c r="AM10" s="246"/>
      <c r="AN10" s="246"/>
      <c r="AO10" s="246"/>
      <c r="AP10" s="246"/>
      <c r="AQ10" s="246"/>
      <c r="AR10" s="230"/>
      <c r="AS10" s="5"/>
      <c r="AT10" s="5"/>
      <c r="AU10" s="5"/>
      <c r="AV10" s="5"/>
      <c r="AW10" s="5"/>
      <c r="AX10" s="5"/>
      <c r="AY10" s="5"/>
      <c r="AZ10" s="298"/>
      <c r="BA10" s="5"/>
      <c r="BB10" s="5"/>
      <c r="BC10" s="5"/>
      <c r="BD10" s="5"/>
      <c r="BE10" s="5"/>
      <c r="BF10" s="5"/>
      <c r="BG10" s="298"/>
      <c r="BH10" s="387"/>
      <c r="BI10" s="387"/>
      <c r="BJ10" s="5"/>
      <c r="BK10" s="5"/>
      <c r="BL10" s="5"/>
      <c r="BM10" s="5"/>
      <c r="BN10" s="5"/>
      <c r="BO10" s="5"/>
      <c r="BP10" s="5"/>
      <c r="BQ10" s="5"/>
      <c r="BR10" s="298"/>
      <c r="BS10" s="5"/>
      <c r="BT10" s="5"/>
      <c r="BU10" s="5"/>
      <c r="BV10" s="5"/>
      <c r="BW10" s="5"/>
      <c r="BX10" s="5"/>
      <c r="BY10" s="5"/>
      <c r="BZ10" s="5"/>
      <c r="CA10" s="5"/>
      <c r="CB10" s="298"/>
      <c r="CC10" s="5"/>
      <c r="CD10" s="5"/>
      <c r="CE10" s="5"/>
      <c r="CF10" s="5"/>
      <c r="CG10" s="5"/>
      <c r="CH10" s="5"/>
    </row>
    <row r="11" spans="1:86" ht="15">
      <c r="A11" s="13" t="s">
        <v>73</v>
      </c>
      <c r="B11" s="45" t="s">
        <v>20</v>
      </c>
      <c r="C11" s="245">
        <v>65.569927399999997</v>
      </c>
      <c r="D11" s="270">
        <v>64.400664800000001</v>
      </c>
      <c r="E11" s="258">
        <v>62.525404199999997</v>
      </c>
      <c r="F11" s="258">
        <v>60.9478796</v>
      </c>
      <c r="G11" s="258">
        <v>57.958530000000003</v>
      </c>
      <c r="H11" s="258">
        <v>54.162663999999999</v>
      </c>
      <c r="I11" s="258">
        <v>51.268003800000002</v>
      </c>
      <c r="J11" s="258">
        <v>47.640116900000002</v>
      </c>
      <c r="K11" s="258">
        <v>45.261080499999998</v>
      </c>
      <c r="L11" s="258">
        <v>42.2838359</v>
      </c>
      <c r="M11" s="258">
        <v>38.902987600000003</v>
      </c>
      <c r="N11" s="258">
        <v>35.590257999999999</v>
      </c>
      <c r="O11" s="258">
        <v>39.474209899999998</v>
      </c>
      <c r="P11" s="258">
        <v>52.781052299999999</v>
      </c>
      <c r="Q11" s="258">
        <v>60.140433999999999</v>
      </c>
      <c r="R11" s="259">
        <v>69.533719000000005</v>
      </c>
      <c r="S11" s="259">
        <v>85.736597399999994</v>
      </c>
      <c r="T11" s="259">
        <v>95.450685500000006</v>
      </c>
      <c r="U11" s="259">
        <v>100.36653750000001</v>
      </c>
      <c r="V11" s="259">
        <v>99.438517500000003</v>
      </c>
      <c r="W11" s="259">
        <v>98.989559400000005</v>
      </c>
      <c r="X11" s="259">
        <v>99.160386799999998</v>
      </c>
      <c r="Y11" s="259">
        <v>98.531723299999996</v>
      </c>
      <c r="Z11" s="245">
        <f t="shared" si="1"/>
        <v>35.590257999999999</v>
      </c>
      <c r="AA11" s="307">
        <v>2007</v>
      </c>
      <c r="AB11" s="5">
        <f t="shared" si="2"/>
        <v>100.36653750000001</v>
      </c>
      <c r="AC11" s="307"/>
      <c r="AD11" s="246"/>
      <c r="AE11" s="246"/>
      <c r="AF11" s="246"/>
      <c r="AG11" s="246"/>
      <c r="AH11" s="246"/>
      <c r="AI11" s="230"/>
      <c r="AJ11" s="246"/>
      <c r="AK11" s="246"/>
      <c r="AL11" s="246"/>
      <c r="AM11" s="246"/>
      <c r="AN11" s="246"/>
      <c r="AO11" s="246"/>
      <c r="AP11" s="246"/>
      <c r="AQ11" s="246"/>
      <c r="AR11" s="230"/>
      <c r="AS11" s="5"/>
      <c r="AT11" s="5"/>
      <c r="AU11" s="5"/>
      <c r="AV11" s="5"/>
      <c r="AW11" s="5"/>
      <c r="AX11" s="5"/>
      <c r="AY11" s="5"/>
      <c r="AZ11" s="298"/>
      <c r="BA11" s="5"/>
      <c r="BB11" s="5"/>
      <c r="BC11" s="5"/>
      <c r="BD11" s="5"/>
      <c r="BE11" s="5"/>
      <c r="BF11" s="5"/>
      <c r="BG11" s="298"/>
      <c r="BH11" s="387"/>
      <c r="BI11" s="387"/>
      <c r="BJ11" s="5"/>
      <c r="BK11" s="5"/>
      <c r="BL11" s="5"/>
      <c r="BM11" s="5"/>
      <c r="BN11" s="5"/>
      <c r="BO11" s="5"/>
      <c r="BP11" s="5"/>
      <c r="BQ11" s="5"/>
      <c r="BR11" s="298"/>
      <c r="BS11" s="5"/>
      <c r="BT11" s="5"/>
      <c r="BU11" s="5"/>
      <c r="BV11" s="5"/>
      <c r="BW11" s="5"/>
      <c r="BX11" s="5"/>
      <c r="BY11" s="5"/>
      <c r="BZ11" s="5"/>
      <c r="CA11" s="5"/>
      <c r="CB11" s="298"/>
      <c r="CC11" s="5"/>
      <c r="CD11" s="5"/>
      <c r="CE11" s="5"/>
      <c r="CF11" s="5"/>
      <c r="CG11" s="5"/>
      <c r="CH11" s="5"/>
    </row>
    <row r="12" spans="1:86" ht="15">
      <c r="A12" s="13" t="s">
        <v>74</v>
      </c>
      <c r="B12" s="45" t="s">
        <v>22</v>
      </c>
      <c r="C12" s="245">
        <v>59.679892000000002</v>
      </c>
      <c r="D12" s="270">
        <v>61.095958500000002</v>
      </c>
      <c r="E12" s="258">
        <v>61.036697699999998</v>
      </c>
      <c r="F12" s="258">
        <v>60.188870700000003</v>
      </c>
      <c r="G12" s="258">
        <v>58.616053399999998</v>
      </c>
      <c r="H12" s="258">
        <v>58.101071500000003</v>
      </c>
      <c r="I12" s="258">
        <v>60.014966200000003</v>
      </c>
      <c r="J12" s="258">
        <v>64.146306600000003</v>
      </c>
      <c r="K12" s="258">
        <v>65.679288700000001</v>
      </c>
      <c r="L12" s="258">
        <v>67.152018799999993</v>
      </c>
      <c r="M12" s="258">
        <v>64.432485999999997</v>
      </c>
      <c r="N12" s="258">
        <v>64.392574300000007</v>
      </c>
      <c r="O12" s="258">
        <v>68.658766900000003</v>
      </c>
      <c r="P12" s="258">
        <v>82.925832999999997</v>
      </c>
      <c r="Q12" s="258">
        <v>85.118897799999999</v>
      </c>
      <c r="R12" s="259">
        <v>87.793670000000006</v>
      </c>
      <c r="S12" s="259">
        <v>90.683104200000002</v>
      </c>
      <c r="T12" s="259">
        <v>93.497099199999994</v>
      </c>
      <c r="U12" s="259">
        <v>94.887206800000001</v>
      </c>
      <c r="V12" s="259">
        <v>95.579515700000002</v>
      </c>
      <c r="W12" s="259">
        <v>96.5877306</v>
      </c>
      <c r="X12" s="259">
        <v>96.363526399999998</v>
      </c>
      <c r="Y12" s="259">
        <v>96.748608200000007</v>
      </c>
      <c r="Z12" s="245">
        <f t="shared" si="1"/>
        <v>58.101071500000003</v>
      </c>
      <c r="AA12" s="307">
        <v>2001</v>
      </c>
      <c r="AB12" s="5">
        <f t="shared" si="2"/>
        <v>96.5877306</v>
      </c>
      <c r="AC12" s="307"/>
      <c r="AD12" s="246"/>
      <c r="AE12" s="246"/>
      <c r="AF12" s="246"/>
      <c r="AG12" s="246"/>
      <c r="AH12" s="246"/>
      <c r="AI12" s="230"/>
      <c r="AJ12" s="246"/>
      <c r="AK12" s="246"/>
      <c r="AL12" s="246"/>
      <c r="AM12" s="246"/>
      <c r="AN12" s="246"/>
      <c r="AO12" s="246"/>
      <c r="AP12" s="246"/>
      <c r="AQ12" s="246"/>
      <c r="AR12" s="230"/>
      <c r="AS12" s="5"/>
      <c r="AT12" s="5"/>
      <c r="AU12" s="5"/>
      <c r="AV12" s="5"/>
      <c r="AW12" s="5"/>
      <c r="AX12" s="5"/>
      <c r="AY12" s="5"/>
      <c r="AZ12" s="298"/>
      <c r="BA12" s="5"/>
      <c r="BB12" s="5"/>
      <c r="BC12" s="5"/>
      <c r="BD12" s="5"/>
      <c r="BE12" s="5"/>
      <c r="BF12" s="5"/>
      <c r="BG12" s="298"/>
      <c r="BH12" s="387"/>
      <c r="BI12" s="387"/>
      <c r="BJ12" s="5"/>
      <c r="BK12" s="5"/>
      <c r="BL12" s="5"/>
      <c r="BM12" s="5"/>
      <c r="BN12" s="5"/>
      <c r="BO12" s="5"/>
      <c r="BP12" s="5"/>
      <c r="BQ12" s="5"/>
      <c r="BR12" s="298"/>
      <c r="BS12" s="5"/>
      <c r="BT12" s="5"/>
      <c r="BU12" s="5"/>
      <c r="BV12" s="5"/>
      <c r="BW12" s="5"/>
      <c r="BX12" s="5"/>
      <c r="BY12" s="5"/>
      <c r="BZ12" s="5"/>
      <c r="CA12" s="5"/>
      <c r="CB12" s="298"/>
      <c r="CC12" s="5"/>
      <c r="CD12" s="5"/>
      <c r="CE12" s="5"/>
      <c r="CF12" s="5"/>
      <c r="CG12" s="5"/>
      <c r="CH12" s="5"/>
    </row>
    <row r="13" spans="1:86" ht="15">
      <c r="A13" s="13" t="s">
        <v>75</v>
      </c>
      <c r="B13" s="45" t="s">
        <v>24</v>
      </c>
      <c r="C13" s="245">
        <v>116.34088010000001</v>
      </c>
      <c r="D13" s="270">
        <v>113.7639453</v>
      </c>
      <c r="E13" s="258">
        <v>110.8078515</v>
      </c>
      <c r="F13" s="258">
        <v>109.6554795</v>
      </c>
      <c r="G13" s="258">
        <v>105.1063843</v>
      </c>
      <c r="H13" s="258">
        <v>104.7267429</v>
      </c>
      <c r="I13" s="258">
        <v>101.9233996</v>
      </c>
      <c r="J13" s="258">
        <v>100.4854213</v>
      </c>
      <c r="K13" s="258">
        <v>100.0893354</v>
      </c>
      <c r="L13" s="258">
        <v>101.9409079</v>
      </c>
      <c r="M13" s="258">
        <v>102.5572864</v>
      </c>
      <c r="N13" s="258">
        <v>99.792016500000003</v>
      </c>
      <c r="O13" s="258">
        <v>102.4048023</v>
      </c>
      <c r="P13" s="258">
        <v>112.54715</v>
      </c>
      <c r="Q13" s="258">
        <v>115.41291150000001</v>
      </c>
      <c r="R13" s="259">
        <v>116.521956</v>
      </c>
      <c r="S13" s="259">
        <v>123.3603717</v>
      </c>
      <c r="T13" s="259">
        <v>129.0200026</v>
      </c>
      <c r="U13" s="259">
        <v>131.78467069999999</v>
      </c>
      <c r="V13" s="259">
        <v>131.51143200000001</v>
      </c>
      <c r="W13" s="259">
        <v>132.04130269999999</v>
      </c>
      <c r="X13" s="259">
        <v>133.12744509999999</v>
      </c>
      <c r="Y13" s="259">
        <v>132.49821220000001</v>
      </c>
      <c r="Z13" s="245">
        <f t="shared" si="1"/>
        <v>99.792016500000003</v>
      </c>
      <c r="AA13" s="307">
        <v>2007</v>
      </c>
      <c r="AB13" s="5">
        <f t="shared" si="2"/>
        <v>132.04130269999999</v>
      </c>
      <c r="AC13" s="307"/>
      <c r="AD13" s="246"/>
      <c r="AE13" s="246"/>
      <c r="AF13" s="246"/>
      <c r="AG13" s="246"/>
      <c r="AH13" s="246"/>
      <c r="AI13" s="230"/>
      <c r="AJ13" s="246"/>
      <c r="AK13" s="246"/>
      <c r="AL13" s="246"/>
      <c r="AM13" s="246"/>
      <c r="AN13" s="246"/>
      <c r="AO13" s="246"/>
      <c r="AP13" s="246"/>
      <c r="AQ13" s="246"/>
      <c r="AR13" s="230"/>
      <c r="AS13" s="5"/>
      <c r="AT13" s="5"/>
      <c r="AU13" s="5"/>
      <c r="AV13" s="5"/>
      <c r="AW13" s="5"/>
      <c r="AX13" s="5"/>
      <c r="AY13" s="5"/>
      <c r="AZ13" s="298"/>
      <c r="BA13" s="5"/>
      <c r="BB13" s="5"/>
      <c r="BC13" s="5"/>
      <c r="BD13" s="5"/>
      <c r="BE13" s="5"/>
      <c r="BF13" s="5"/>
      <c r="BG13" s="298"/>
      <c r="BH13" s="387"/>
      <c r="BI13" s="387"/>
      <c r="BJ13" s="5"/>
      <c r="BK13" s="5"/>
      <c r="BL13" s="5"/>
      <c r="BM13" s="5"/>
      <c r="BN13" s="5"/>
      <c r="BO13" s="5"/>
      <c r="BP13" s="5"/>
      <c r="BQ13" s="5"/>
      <c r="BR13" s="298"/>
      <c r="BS13" s="5"/>
      <c r="BT13" s="5"/>
      <c r="BU13" s="5"/>
      <c r="BV13" s="5"/>
      <c r="BW13" s="5"/>
      <c r="BX13" s="5"/>
      <c r="BY13" s="5"/>
      <c r="BZ13" s="5"/>
      <c r="CA13" s="5"/>
      <c r="CB13" s="298"/>
      <c r="CC13" s="5"/>
      <c r="CD13" s="5"/>
      <c r="CE13" s="5"/>
      <c r="CF13" s="5"/>
      <c r="CG13" s="5"/>
      <c r="CH13" s="5"/>
    </row>
    <row r="14" spans="1:86" ht="15">
      <c r="A14" s="13" t="s">
        <v>76</v>
      </c>
      <c r="B14" s="45" t="s">
        <v>26</v>
      </c>
      <c r="C14" s="245">
        <v>49.137163999999999</v>
      </c>
      <c r="D14" s="270">
        <v>53.026059799999999</v>
      </c>
      <c r="E14" s="258">
        <v>54.6580601</v>
      </c>
      <c r="F14" s="258">
        <v>54.844238699999998</v>
      </c>
      <c r="G14" s="258">
        <v>54.870608500000003</v>
      </c>
      <c r="H14" s="258">
        <v>56.518982000000001</v>
      </c>
      <c r="I14" s="258">
        <v>59.747209699999999</v>
      </c>
      <c r="J14" s="258">
        <v>63.123837600000002</v>
      </c>
      <c r="K14" s="258">
        <v>64.104199899999998</v>
      </c>
      <c r="L14" s="258">
        <v>62.8184136</v>
      </c>
      <c r="M14" s="258">
        <v>58.687551599999999</v>
      </c>
      <c r="N14" s="258">
        <v>53.508307100000003</v>
      </c>
      <c r="O14" s="258">
        <v>45.074310099999998</v>
      </c>
      <c r="P14" s="258">
        <v>53.805145600000003</v>
      </c>
      <c r="Q14" s="258">
        <v>56.281221600000002</v>
      </c>
      <c r="R14" s="259">
        <v>65.715032899999997</v>
      </c>
      <c r="S14" s="259">
        <v>79.666357399999995</v>
      </c>
      <c r="T14" s="259">
        <v>102.6137111</v>
      </c>
      <c r="U14" s="259">
        <v>107.475903</v>
      </c>
      <c r="V14" s="259">
        <v>107.4980273</v>
      </c>
      <c r="W14" s="259">
        <v>106.5777124</v>
      </c>
      <c r="X14" s="259">
        <v>103.39185790000001</v>
      </c>
      <c r="Y14" s="259">
        <v>99.848352899999995</v>
      </c>
      <c r="Z14" s="245">
        <f t="shared" si="1"/>
        <v>45.074310099999998</v>
      </c>
      <c r="AA14" s="307">
        <v>2008</v>
      </c>
      <c r="AB14" s="5">
        <f t="shared" si="2"/>
        <v>107.4980273</v>
      </c>
      <c r="AC14" s="307"/>
      <c r="AD14" s="246"/>
      <c r="AE14" s="246"/>
      <c r="AF14" s="246"/>
      <c r="AG14" s="246"/>
      <c r="AH14" s="246"/>
      <c r="AI14" s="230"/>
      <c r="AJ14" s="246"/>
      <c r="AK14" s="246"/>
      <c r="AL14" s="246"/>
      <c r="AM14" s="246"/>
      <c r="AN14" s="246"/>
      <c r="AO14" s="246"/>
      <c r="AP14" s="246"/>
      <c r="AQ14" s="246"/>
      <c r="AR14" s="230"/>
      <c r="AS14" s="5"/>
      <c r="AT14" s="5"/>
      <c r="AU14" s="5"/>
      <c r="AV14" s="5"/>
      <c r="AW14" s="5"/>
      <c r="AX14" s="5"/>
      <c r="AY14" s="5"/>
      <c r="AZ14" s="298"/>
      <c r="BA14" s="5"/>
      <c r="BB14" s="5"/>
      <c r="BC14" s="5"/>
      <c r="BD14" s="5"/>
      <c r="BE14" s="5"/>
      <c r="BF14" s="5"/>
      <c r="BG14" s="298"/>
      <c r="BH14" s="387"/>
      <c r="BI14" s="387"/>
      <c r="BJ14" s="5"/>
      <c r="BK14" s="5"/>
      <c r="BL14" s="5"/>
      <c r="BM14" s="5"/>
      <c r="BN14" s="5"/>
      <c r="BO14" s="5"/>
      <c r="BP14" s="5"/>
      <c r="BQ14" s="5"/>
      <c r="BR14" s="298"/>
      <c r="BS14" s="5"/>
      <c r="BT14" s="5"/>
      <c r="BU14" s="5"/>
      <c r="BV14" s="5"/>
      <c r="BW14" s="5"/>
      <c r="BX14" s="5"/>
      <c r="BY14" s="5"/>
      <c r="BZ14" s="5"/>
      <c r="CA14" s="5"/>
      <c r="CB14" s="298"/>
      <c r="CC14" s="5"/>
      <c r="CD14" s="5"/>
      <c r="CE14" s="5"/>
      <c r="CF14" s="5"/>
      <c r="CG14" s="5"/>
      <c r="CH14" s="5"/>
    </row>
    <row r="15" spans="1:86" ht="15">
      <c r="A15" s="13" t="s">
        <v>91</v>
      </c>
      <c r="B15" s="45" t="s">
        <v>47</v>
      </c>
      <c r="C15" s="245">
        <v>13.2552965</v>
      </c>
      <c r="D15" s="270">
        <v>10.646778299999999</v>
      </c>
      <c r="E15" s="258">
        <v>9.0120011000000009</v>
      </c>
      <c r="F15" s="258">
        <v>12.069265100000001</v>
      </c>
      <c r="G15" s="258">
        <v>12.1040131</v>
      </c>
      <c r="H15" s="258">
        <v>13.8402599</v>
      </c>
      <c r="I15" s="258">
        <v>13.020763199999999</v>
      </c>
      <c r="J15" s="258">
        <v>13.727395</v>
      </c>
      <c r="K15" s="258">
        <v>14.0358213</v>
      </c>
      <c r="L15" s="258">
        <v>11.4143101</v>
      </c>
      <c r="M15" s="258">
        <v>9.5576153999999995</v>
      </c>
      <c r="N15" s="258">
        <v>8.0465616000000004</v>
      </c>
      <c r="O15" s="258">
        <v>18.178827900000002</v>
      </c>
      <c r="P15" s="258">
        <v>35.793523899999997</v>
      </c>
      <c r="Q15" s="258">
        <v>46.836861399999997</v>
      </c>
      <c r="R15" s="259">
        <v>42.667942699999998</v>
      </c>
      <c r="S15" s="259">
        <v>41.214524099999998</v>
      </c>
      <c r="T15" s="259">
        <v>39.026111399999998</v>
      </c>
      <c r="U15" s="259">
        <v>40.936913699999998</v>
      </c>
      <c r="V15" s="259">
        <v>36.8142505</v>
      </c>
      <c r="W15" s="259">
        <v>40.486949600000003</v>
      </c>
      <c r="X15" s="259">
        <v>38.4695824</v>
      </c>
      <c r="Y15" s="259">
        <v>35.996233400000001</v>
      </c>
      <c r="Z15" s="245">
        <f t="shared" si="1"/>
        <v>8.0465616000000004</v>
      </c>
      <c r="AA15" s="307">
        <v>2007</v>
      </c>
      <c r="AB15" s="5">
        <f t="shared" si="2"/>
        <v>46.836861399999997</v>
      </c>
      <c r="AC15" s="307"/>
      <c r="AD15" s="246"/>
      <c r="AE15" s="246"/>
      <c r="AF15" s="246"/>
      <c r="AG15" s="246"/>
      <c r="AH15" s="246"/>
      <c r="AI15" s="230"/>
      <c r="AJ15" s="246"/>
      <c r="AK15" s="246"/>
      <c r="AL15" s="246"/>
      <c r="AM15" s="246"/>
      <c r="AN15" s="246"/>
      <c r="AO15" s="246"/>
      <c r="AP15" s="246"/>
      <c r="AQ15" s="246"/>
      <c r="AR15" s="230"/>
      <c r="AS15" s="5"/>
      <c r="AT15" s="5"/>
      <c r="AU15" s="5"/>
      <c r="AV15" s="5"/>
      <c r="AW15" s="5"/>
      <c r="AX15" s="5"/>
      <c r="AY15" s="5"/>
      <c r="AZ15" s="298"/>
      <c r="BA15" s="5"/>
      <c r="BB15" s="5"/>
      <c r="BC15" s="5"/>
      <c r="BD15" s="5"/>
      <c r="BE15" s="5"/>
      <c r="BF15" s="5"/>
      <c r="BG15" s="298"/>
      <c r="BH15" s="387"/>
      <c r="BI15" s="387"/>
      <c r="BJ15" s="5"/>
      <c r="BK15" s="5"/>
      <c r="BL15" s="5"/>
      <c r="BM15" s="5"/>
      <c r="BN15" s="5"/>
      <c r="BO15" s="5"/>
      <c r="BP15" s="5"/>
      <c r="BQ15" s="5"/>
      <c r="BR15" s="298"/>
      <c r="BS15" s="5"/>
      <c r="BT15" s="5"/>
      <c r="BU15" s="5"/>
      <c r="BV15" s="5"/>
      <c r="BW15" s="5"/>
      <c r="BX15" s="5"/>
      <c r="BY15" s="5"/>
      <c r="BZ15" s="5"/>
      <c r="CA15" s="5"/>
      <c r="CB15" s="298"/>
      <c r="CC15" s="5"/>
      <c r="CD15" s="5"/>
      <c r="CE15" s="5"/>
      <c r="CF15" s="5"/>
      <c r="CG15" s="5"/>
      <c r="CH15" s="5"/>
    </row>
    <row r="16" spans="1:86" ht="15">
      <c r="A16" s="13" t="s">
        <v>92</v>
      </c>
      <c r="B16" s="45" t="s">
        <v>48</v>
      </c>
      <c r="C16" s="245">
        <v>13.912694399999999</v>
      </c>
      <c r="D16" s="270">
        <v>15.371441000000001</v>
      </c>
      <c r="E16" s="258">
        <v>16.538984899999999</v>
      </c>
      <c r="F16" s="258">
        <v>22.699668299999999</v>
      </c>
      <c r="G16" s="258">
        <v>23.488313300000002</v>
      </c>
      <c r="H16" s="258">
        <v>22.8946805</v>
      </c>
      <c r="I16" s="258">
        <v>22.1377606</v>
      </c>
      <c r="J16" s="258">
        <v>20.365924199999998</v>
      </c>
      <c r="K16" s="258">
        <v>18.667465</v>
      </c>
      <c r="L16" s="258">
        <v>17.6260276</v>
      </c>
      <c r="M16" s="258">
        <v>17.2426137</v>
      </c>
      <c r="N16" s="258">
        <v>15.873399600000001</v>
      </c>
      <c r="O16" s="258">
        <v>14.564531499999999</v>
      </c>
      <c r="P16" s="258">
        <v>27.95092</v>
      </c>
      <c r="Q16" s="258">
        <v>36.216901399999998</v>
      </c>
      <c r="R16" s="259">
        <v>37.183312600000001</v>
      </c>
      <c r="S16" s="259">
        <v>39.774106600000003</v>
      </c>
      <c r="T16" s="259">
        <v>38.758912100000003</v>
      </c>
      <c r="U16" s="259">
        <v>40.540577499999998</v>
      </c>
      <c r="V16" s="259">
        <v>42.588693599999999</v>
      </c>
      <c r="W16" s="259">
        <v>40.119943200000002</v>
      </c>
      <c r="X16" s="259">
        <v>42.4247595</v>
      </c>
      <c r="Y16" s="259">
        <v>38.893904499999998</v>
      </c>
      <c r="Z16" s="245">
        <f t="shared" si="1"/>
        <v>14.564531499999999</v>
      </c>
      <c r="AA16" s="307">
        <v>2008</v>
      </c>
      <c r="AB16" s="5">
        <f t="shared" si="2"/>
        <v>42.588693599999999</v>
      </c>
      <c r="AC16" s="307"/>
      <c r="AD16" s="246"/>
      <c r="AE16" s="246"/>
      <c r="AF16" s="246"/>
      <c r="AG16" s="246"/>
      <c r="AH16" s="246"/>
      <c r="AI16" s="230"/>
      <c r="AJ16" s="246"/>
      <c r="AK16" s="246"/>
      <c r="AL16" s="246"/>
      <c r="AM16" s="246"/>
      <c r="AN16" s="246"/>
      <c r="AO16" s="246"/>
      <c r="AP16" s="246"/>
      <c r="AQ16" s="246"/>
      <c r="AR16" s="230"/>
      <c r="AS16" s="5"/>
      <c r="AT16" s="5"/>
      <c r="AU16" s="5"/>
      <c r="AV16" s="5"/>
      <c r="AW16" s="5"/>
      <c r="AX16" s="5"/>
      <c r="AY16" s="5"/>
      <c r="AZ16" s="298"/>
      <c r="BA16" s="5"/>
      <c r="BB16" s="5"/>
      <c r="BC16" s="5"/>
      <c r="BD16" s="5"/>
      <c r="BE16" s="5"/>
      <c r="BF16" s="5"/>
      <c r="BG16" s="298"/>
      <c r="BH16" s="387"/>
      <c r="BI16" s="387"/>
      <c r="BJ16" s="5"/>
      <c r="BK16" s="5"/>
      <c r="BL16" s="5"/>
      <c r="BM16" s="5"/>
      <c r="BN16" s="5"/>
      <c r="BO16" s="5"/>
      <c r="BP16" s="5"/>
      <c r="BQ16" s="5"/>
      <c r="BR16" s="298"/>
      <c r="BS16" s="5"/>
      <c r="BT16" s="5"/>
      <c r="BU16" s="5"/>
      <c r="BV16" s="5"/>
      <c r="BW16" s="5"/>
      <c r="BX16" s="5"/>
      <c r="BY16" s="5"/>
      <c r="BZ16" s="5"/>
      <c r="CA16" s="5"/>
      <c r="CB16" s="298"/>
      <c r="CC16" s="5"/>
      <c r="CD16" s="5"/>
      <c r="CE16" s="5"/>
      <c r="CF16" s="5"/>
      <c r="CG16" s="5"/>
      <c r="CH16" s="5"/>
    </row>
    <row r="17" spans="1:86" ht="15">
      <c r="A17" s="13" t="s">
        <v>77</v>
      </c>
      <c r="B17" s="45" t="s">
        <v>28</v>
      </c>
      <c r="C17" s="245">
        <v>9.4587924000000001</v>
      </c>
      <c r="D17" s="270">
        <v>9.2860662000000005</v>
      </c>
      <c r="E17" s="258">
        <v>8.9352441999999996</v>
      </c>
      <c r="F17" s="258">
        <v>7.7975567999999997</v>
      </c>
      <c r="G17" s="258">
        <v>7.2454159999999996</v>
      </c>
      <c r="H17" s="258">
        <v>7.3053808</v>
      </c>
      <c r="I17" s="258">
        <v>7.0465847000000004</v>
      </c>
      <c r="J17" s="258">
        <v>6.9418993000000002</v>
      </c>
      <c r="K17" s="258">
        <v>7.3451263999999998</v>
      </c>
      <c r="L17" s="258">
        <v>7.3828611999999998</v>
      </c>
      <c r="M17" s="258">
        <v>7.7754821999999999</v>
      </c>
      <c r="N17" s="258">
        <v>7.7125529000000004</v>
      </c>
      <c r="O17" s="258">
        <v>14.907268999999999</v>
      </c>
      <c r="P17" s="258">
        <v>15.7263042</v>
      </c>
      <c r="Q17" s="258">
        <v>19.787912800000001</v>
      </c>
      <c r="R17" s="259">
        <v>18.704935599999999</v>
      </c>
      <c r="S17" s="259">
        <v>21.987436599999999</v>
      </c>
      <c r="T17" s="259">
        <v>23.6852564</v>
      </c>
      <c r="U17" s="259">
        <v>22.6629957</v>
      </c>
      <c r="V17" s="259">
        <v>21.968968499999999</v>
      </c>
      <c r="W17" s="259">
        <v>20.797813900000001</v>
      </c>
      <c r="X17" s="259">
        <v>21.984984600000001</v>
      </c>
      <c r="Y17" s="259">
        <v>22.2561593</v>
      </c>
      <c r="Z17" s="245">
        <f t="shared" si="1"/>
        <v>6.9418993000000002</v>
      </c>
      <c r="AA17" s="307">
        <v>2000</v>
      </c>
      <c r="AB17" s="5">
        <f t="shared" si="2"/>
        <v>23.6852564</v>
      </c>
      <c r="AC17" s="307"/>
      <c r="AD17" s="246"/>
      <c r="AE17" s="246"/>
      <c r="AF17" s="246"/>
      <c r="AG17" s="246"/>
      <c r="AH17" s="246"/>
      <c r="AI17" s="230"/>
      <c r="AJ17" s="246"/>
      <c r="AK17" s="246"/>
      <c r="AL17" s="246"/>
      <c r="AM17" s="246"/>
      <c r="AN17" s="246"/>
      <c r="AO17" s="246"/>
      <c r="AP17" s="246"/>
      <c r="AQ17" s="246"/>
      <c r="AR17" s="230"/>
      <c r="AS17" s="5"/>
      <c r="AT17" s="5"/>
      <c r="AU17" s="5"/>
      <c r="AV17" s="5"/>
      <c r="AW17" s="5"/>
      <c r="AX17" s="5"/>
      <c r="AY17" s="5"/>
      <c r="AZ17" s="298"/>
      <c r="BA17" s="5"/>
      <c r="BB17" s="5"/>
      <c r="BC17" s="5"/>
      <c r="BD17" s="5"/>
      <c r="BE17" s="5"/>
      <c r="BF17" s="5"/>
      <c r="BG17" s="298"/>
      <c r="BH17" s="387"/>
      <c r="BI17" s="387"/>
      <c r="BJ17" s="5"/>
      <c r="BK17" s="5"/>
      <c r="BL17" s="5"/>
      <c r="BM17" s="5"/>
      <c r="BN17" s="5"/>
      <c r="BO17" s="5"/>
      <c r="BP17" s="5"/>
      <c r="BQ17" s="5"/>
      <c r="BR17" s="298"/>
      <c r="BS17" s="5"/>
      <c r="BT17" s="5"/>
      <c r="BU17" s="5"/>
      <c r="BV17" s="5"/>
      <c r="BW17" s="5"/>
      <c r="BX17" s="5"/>
      <c r="BY17" s="5"/>
      <c r="BZ17" s="5"/>
      <c r="CA17" s="5"/>
      <c r="CB17" s="298"/>
      <c r="CC17" s="5"/>
      <c r="CD17" s="5"/>
      <c r="CE17" s="5"/>
      <c r="CF17" s="5"/>
      <c r="CG17" s="5"/>
      <c r="CH17" s="5"/>
    </row>
    <row r="18" spans="1:86" ht="15">
      <c r="A18" s="13" t="s">
        <v>78</v>
      </c>
      <c r="B18" s="45" t="s">
        <v>30</v>
      </c>
      <c r="C18" s="245">
        <v>38.676124999999999</v>
      </c>
      <c r="D18" s="270">
        <v>46.6025937</v>
      </c>
      <c r="E18" s="258">
        <v>51.187756100000001</v>
      </c>
      <c r="F18" s="258">
        <v>62.071812000000001</v>
      </c>
      <c r="G18" s="258">
        <v>60.896323299999999</v>
      </c>
      <c r="H18" s="258">
        <v>65.236810599999998</v>
      </c>
      <c r="I18" s="258">
        <v>63.198953899999999</v>
      </c>
      <c r="J18" s="258">
        <v>69.041860400000004</v>
      </c>
      <c r="K18" s="258">
        <v>71.917575299999996</v>
      </c>
      <c r="L18" s="258">
        <v>70.035907600000002</v>
      </c>
      <c r="M18" s="258">
        <v>64.478829000000005</v>
      </c>
      <c r="N18" s="258">
        <v>62.260051300000001</v>
      </c>
      <c r="O18" s="258">
        <v>62.607282499999997</v>
      </c>
      <c r="P18" s="258">
        <v>67.648103300000002</v>
      </c>
      <c r="Q18" s="258">
        <v>67.460766000000007</v>
      </c>
      <c r="R18" s="259">
        <v>70.142358900000005</v>
      </c>
      <c r="S18" s="259">
        <v>67.762808000000007</v>
      </c>
      <c r="T18" s="259">
        <v>68.389359999999996</v>
      </c>
      <c r="U18" s="259">
        <v>63.756296200000001</v>
      </c>
      <c r="V18" s="259">
        <v>58.688927700000001</v>
      </c>
      <c r="W18" s="259">
        <v>56.206450699999998</v>
      </c>
      <c r="X18" s="259">
        <v>55.777097300000001</v>
      </c>
      <c r="Y18" s="259">
        <v>52.471766299999999</v>
      </c>
      <c r="Z18" s="245">
        <f t="shared" si="1"/>
        <v>46.6025937</v>
      </c>
      <c r="AA18" s="307">
        <v>1997</v>
      </c>
      <c r="AB18" s="5">
        <f t="shared" si="2"/>
        <v>71.917575299999996</v>
      </c>
      <c r="AC18" s="307"/>
      <c r="AD18" s="246"/>
      <c r="AE18" s="246"/>
      <c r="AF18" s="246"/>
      <c r="AG18" s="246"/>
      <c r="AH18" s="246"/>
      <c r="AI18" s="230"/>
      <c r="AJ18" s="246"/>
      <c r="AK18" s="246"/>
      <c r="AL18" s="246"/>
      <c r="AM18" s="246"/>
      <c r="AN18" s="246"/>
      <c r="AO18" s="246"/>
      <c r="AP18" s="246"/>
      <c r="AQ18" s="246"/>
      <c r="AR18" s="230"/>
      <c r="AS18" s="5"/>
      <c r="AT18" s="5"/>
      <c r="AU18" s="5"/>
      <c r="AV18" s="5"/>
      <c r="AW18" s="5"/>
      <c r="AX18" s="5"/>
      <c r="AY18" s="5"/>
      <c r="AZ18" s="298"/>
      <c r="BA18" s="5"/>
      <c r="BB18" s="5"/>
      <c r="BC18" s="5"/>
      <c r="BD18" s="5"/>
      <c r="BE18" s="5"/>
      <c r="BF18" s="5"/>
      <c r="BG18" s="298"/>
      <c r="BH18" s="387"/>
      <c r="BI18" s="387"/>
      <c r="BJ18" s="5"/>
      <c r="BK18" s="5"/>
      <c r="BL18" s="5"/>
      <c r="BM18" s="5"/>
      <c r="BN18" s="5"/>
      <c r="BO18" s="5"/>
      <c r="BP18" s="5"/>
      <c r="BQ18" s="5"/>
      <c r="BR18" s="298"/>
      <c r="BS18" s="5"/>
      <c r="BT18" s="5"/>
      <c r="BU18" s="5"/>
      <c r="BV18" s="5"/>
      <c r="BW18" s="5"/>
      <c r="BX18" s="5"/>
      <c r="BY18" s="5"/>
      <c r="BZ18" s="5"/>
      <c r="CA18" s="5"/>
      <c r="CB18" s="298"/>
      <c r="CC18" s="5"/>
      <c r="CD18" s="5"/>
      <c r="CE18" s="5"/>
      <c r="CF18" s="5"/>
      <c r="CG18" s="5"/>
      <c r="CH18" s="5"/>
    </row>
    <row r="19" spans="1:86" ht="15">
      <c r="A19" s="13" t="s">
        <v>79</v>
      </c>
      <c r="B19" s="45" t="s">
        <v>32</v>
      </c>
      <c r="C19" s="245">
        <v>71.501683499999999</v>
      </c>
      <c r="D19" s="270">
        <v>65.792783299999996</v>
      </c>
      <c r="E19" s="258">
        <v>62.716823099999999</v>
      </c>
      <c r="F19" s="258">
        <v>58.449804499999999</v>
      </c>
      <c r="G19" s="258">
        <v>51.678677700000001</v>
      </c>
      <c r="H19" s="258">
        <v>49.076140799999997</v>
      </c>
      <c r="I19" s="258">
        <v>48.447626999999997</v>
      </c>
      <c r="J19" s="258">
        <v>49.574576</v>
      </c>
      <c r="K19" s="258">
        <v>49.774878399999999</v>
      </c>
      <c r="L19" s="258">
        <v>49.195852700000003</v>
      </c>
      <c r="M19" s="258">
        <v>44.738023400000003</v>
      </c>
      <c r="N19" s="258">
        <v>42.650502199999998</v>
      </c>
      <c r="O19" s="258">
        <v>54.745503100000001</v>
      </c>
      <c r="P19" s="258">
        <v>56.7955112</v>
      </c>
      <c r="Q19" s="258">
        <v>59.2761499</v>
      </c>
      <c r="R19" s="259">
        <v>61.551275500000003</v>
      </c>
      <c r="S19" s="259">
        <v>66.303606500000001</v>
      </c>
      <c r="T19" s="259">
        <v>67.796914000000001</v>
      </c>
      <c r="U19" s="259">
        <v>67.965243299999997</v>
      </c>
      <c r="V19" s="259">
        <v>64.5835802</v>
      </c>
      <c r="W19" s="259">
        <v>61.796137700000003</v>
      </c>
      <c r="X19" s="259">
        <v>59.769500100000002</v>
      </c>
      <c r="Y19" s="259">
        <v>57.1992093</v>
      </c>
      <c r="Z19" s="245">
        <f t="shared" si="1"/>
        <v>42.650502199999998</v>
      </c>
      <c r="AA19" s="307">
        <v>2007</v>
      </c>
      <c r="AB19" s="5">
        <f t="shared" si="2"/>
        <v>67.965243299999997</v>
      </c>
      <c r="AC19" s="307"/>
      <c r="AD19" s="246"/>
      <c r="AE19" s="246"/>
      <c r="AF19" s="246"/>
      <c r="AG19" s="246"/>
      <c r="AH19" s="246"/>
      <c r="AI19" s="230"/>
      <c r="AJ19" s="246"/>
      <c r="AK19" s="246"/>
      <c r="AL19" s="246"/>
      <c r="AM19" s="246"/>
      <c r="AN19" s="246"/>
      <c r="AO19" s="246"/>
      <c r="AP19" s="246"/>
      <c r="AQ19" s="246"/>
      <c r="AR19" s="230"/>
      <c r="AS19" s="5"/>
      <c r="AT19" s="5"/>
      <c r="AU19" s="5"/>
      <c r="AV19" s="5"/>
      <c r="AW19" s="5"/>
      <c r="AX19" s="5"/>
      <c r="AY19" s="5"/>
      <c r="AZ19" s="298"/>
      <c r="BA19" s="5"/>
      <c r="BB19" s="5"/>
      <c r="BC19" s="5"/>
      <c r="BD19" s="5"/>
      <c r="BE19" s="5"/>
      <c r="BF19" s="5"/>
      <c r="BG19" s="298"/>
      <c r="BH19" s="387"/>
      <c r="BI19" s="387"/>
      <c r="BJ19" s="5"/>
      <c r="BK19" s="5"/>
      <c r="BL19" s="5"/>
      <c r="BM19" s="5"/>
      <c r="BN19" s="5"/>
      <c r="BO19" s="5"/>
      <c r="BP19" s="5"/>
      <c r="BQ19" s="5"/>
      <c r="BR19" s="298"/>
      <c r="BS19" s="5"/>
      <c r="BT19" s="5"/>
      <c r="BU19" s="5"/>
      <c r="BV19" s="5"/>
      <c r="BW19" s="5"/>
      <c r="BX19" s="5"/>
      <c r="BY19" s="5"/>
      <c r="BZ19" s="5"/>
      <c r="CA19" s="5"/>
      <c r="CB19" s="298"/>
      <c r="CC19" s="5"/>
      <c r="CD19" s="5"/>
      <c r="CE19" s="5"/>
      <c r="CF19" s="5"/>
      <c r="CG19" s="5"/>
      <c r="CH19" s="5"/>
    </row>
    <row r="20" spans="1:86" ht="15">
      <c r="A20" s="13" t="s">
        <v>80</v>
      </c>
      <c r="B20" s="45" t="s">
        <v>34</v>
      </c>
      <c r="C20" s="245">
        <v>68.259559199999998</v>
      </c>
      <c r="D20" s="270">
        <v>63.493383100000003</v>
      </c>
      <c r="E20" s="258">
        <v>63.858958399999999</v>
      </c>
      <c r="F20" s="258">
        <v>66.690514199999996</v>
      </c>
      <c r="G20" s="258">
        <v>66.124164399999998</v>
      </c>
      <c r="H20" s="258">
        <v>66.729017900000002</v>
      </c>
      <c r="I20" s="258">
        <v>66.727996599999997</v>
      </c>
      <c r="J20" s="258">
        <v>65.852855199999993</v>
      </c>
      <c r="K20" s="258">
        <v>65.189393100000004</v>
      </c>
      <c r="L20" s="258">
        <v>68.642506900000001</v>
      </c>
      <c r="M20" s="258">
        <v>67.309007800000003</v>
      </c>
      <c r="N20" s="258">
        <v>65.0312804</v>
      </c>
      <c r="O20" s="258">
        <v>68.698447000000002</v>
      </c>
      <c r="P20" s="258">
        <v>79.853964700000006</v>
      </c>
      <c r="Q20" s="258">
        <v>82.696721400000001</v>
      </c>
      <c r="R20" s="259">
        <v>82.444418400000004</v>
      </c>
      <c r="S20" s="259">
        <v>81.920081499999995</v>
      </c>
      <c r="T20" s="259">
        <v>81.266196600000001</v>
      </c>
      <c r="U20" s="259">
        <v>84.026856300000006</v>
      </c>
      <c r="V20" s="259">
        <v>84.585937999999999</v>
      </c>
      <c r="W20" s="259">
        <v>83.555905100000004</v>
      </c>
      <c r="X20" s="259">
        <v>82.777836699999995</v>
      </c>
      <c r="Y20" s="259">
        <v>81.152672800000005</v>
      </c>
      <c r="Z20" s="245">
        <f t="shared" si="1"/>
        <v>63.493383100000003</v>
      </c>
      <c r="AA20" s="307">
        <v>1997</v>
      </c>
      <c r="AB20" s="5">
        <f t="shared" si="2"/>
        <v>84.585937999999999</v>
      </c>
      <c r="AC20" s="307"/>
      <c r="AD20" s="246"/>
      <c r="AE20" s="246"/>
      <c r="AF20" s="246"/>
      <c r="AG20" s="246"/>
      <c r="AH20" s="246"/>
      <c r="AI20" s="230"/>
      <c r="AJ20" s="246"/>
      <c r="AK20" s="246"/>
      <c r="AL20" s="246"/>
      <c r="AM20" s="246"/>
      <c r="AN20" s="246"/>
      <c r="AO20" s="246"/>
      <c r="AP20" s="246"/>
      <c r="AQ20" s="246"/>
      <c r="AR20" s="230"/>
      <c r="AS20" s="5"/>
      <c r="AT20" s="5"/>
      <c r="AU20" s="5"/>
      <c r="AV20" s="5"/>
      <c r="AW20" s="5"/>
      <c r="AX20" s="5"/>
      <c r="AY20" s="5"/>
      <c r="AZ20" s="298"/>
      <c r="BA20" s="5"/>
      <c r="BB20" s="5"/>
      <c r="BC20" s="5"/>
      <c r="BD20" s="5"/>
      <c r="BE20" s="5"/>
      <c r="BF20" s="5"/>
      <c r="BG20" s="298"/>
      <c r="BH20" s="387"/>
      <c r="BI20" s="387"/>
      <c r="BJ20" s="5"/>
      <c r="BK20" s="5"/>
      <c r="BL20" s="5"/>
      <c r="BM20" s="5"/>
      <c r="BN20" s="5"/>
      <c r="BO20" s="5"/>
      <c r="BP20" s="5"/>
      <c r="BQ20" s="5"/>
      <c r="BR20" s="298"/>
      <c r="BS20" s="5"/>
      <c r="BT20" s="5"/>
      <c r="BU20" s="5"/>
      <c r="BV20" s="5"/>
      <c r="BW20" s="5"/>
      <c r="BX20" s="5"/>
      <c r="BY20" s="5"/>
      <c r="BZ20" s="5"/>
      <c r="CA20" s="5"/>
      <c r="CB20" s="298"/>
      <c r="CC20" s="5"/>
      <c r="CD20" s="5"/>
      <c r="CE20" s="5"/>
      <c r="CF20" s="5"/>
      <c r="CG20" s="5"/>
      <c r="CH20" s="5"/>
    </row>
    <row r="21" spans="1:86" ht="15">
      <c r="A21" s="13" t="s">
        <v>81</v>
      </c>
      <c r="B21" s="45" t="s">
        <v>36</v>
      </c>
      <c r="C21" s="245">
        <v>59.5107353</v>
      </c>
      <c r="D21" s="270">
        <v>55.1841644</v>
      </c>
      <c r="E21" s="258">
        <v>51.827267200000001</v>
      </c>
      <c r="F21" s="258">
        <v>51.049004400000001</v>
      </c>
      <c r="G21" s="258">
        <v>50.317051999999997</v>
      </c>
      <c r="H21" s="258">
        <v>53.416421100000001</v>
      </c>
      <c r="I21" s="258">
        <v>56.182323400000001</v>
      </c>
      <c r="J21" s="258">
        <v>58.652948000000002</v>
      </c>
      <c r="K21" s="258">
        <v>61.989330600000002</v>
      </c>
      <c r="L21" s="258">
        <v>67.392199700000006</v>
      </c>
      <c r="M21" s="258">
        <v>69.174794199999994</v>
      </c>
      <c r="N21" s="258">
        <v>68.439072400000001</v>
      </c>
      <c r="O21" s="258">
        <v>71.666300100000001</v>
      </c>
      <c r="P21" s="258">
        <v>83.609451899999996</v>
      </c>
      <c r="Q21" s="258">
        <v>96.183311700000004</v>
      </c>
      <c r="R21" s="259">
        <v>111.3896915</v>
      </c>
      <c r="S21" s="259">
        <v>126.22242420000001</v>
      </c>
      <c r="T21" s="259">
        <v>129.03953989999999</v>
      </c>
      <c r="U21" s="259">
        <v>130.5995752</v>
      </c>
      <c r="V21" s="259">
        <v>128.75467789999999</v>
      </c>
      <c r="W21" s="259">
        <v>129.8600155</v>
      </c>
      <c r="X21" s="259">
        <v>128.46243089999999</v>
      </c>
      <c r="Y21" s="259">
        <v>126.1925138</v>
      </c>
      <c r="Z21" s="245">
        <f t="shared" si="1"/>
        <v>50.317051999999997</v>
      </c>
      <c r="AA21" s="307">
        <v>2000</v>
      </c>
      <c r="AB21" s="5">
        <f t="shared" si="2"/>
        <v>130.5995752</v>
      </c>
      <c r="AC21" s="307"/>
      <c r="AD21" s="246"/>
      <c r="AE21" s="246"/>
      <c r="AF21" s="246"/>
      <c r="AG21" s="246"/>
      <c r="AH21" s="246"/>
      <c r="AI21" s="230"/>
      <c r="AJ21" s="246"/>
      <c r="AK21" s="246"/>
      <c r="AL21" s="246"/>
      <c r="AM21" s="246"/>
      <c r="AN21" s="246"/>
      <c r="AO21" s="246"/>
      <c r="AP21" s="246"/>
      <c r="AQ21" s="246"/>
      <c r="AR21" s="230"/>
      <c r="AS21" s="5"/>
      <c r="AT21" s="5"/>
      <c r="AU21" s="5"/>
      <c r="AV21" s="5"/>
      <c r="AW21" s="5"/>
      <c r="AX21" s="5"/>
      <c r="AY21" s="5"/>
      <c r="AZ21" s="298"/>
      <c r="BA21" s="5"/>
      <c r="BB21" s="5"/>
      <c r="BC21" s="5"/>
      <c r="BD21" s="5"/>
      <c r="BE21" s="5"/>
      <c r="BF21" s="5"/>
      <c r="BG21" s="298"/>
      <c r="BH21" s="387"/>
      <c r="BI21" s="387"/>
      <c r="BJ21" s="5"/>
      <c r="BK21" s="5"/>
      <c r="BL21" s="5"/>
      <c r="BM21" s="5"/>
      <c r="BN21" s="5"/>
      <c r="BO21" s="5"/>
      <c r="BP21" s="5"/>
      <c r="BQ21" s="5"/>
      <c r="BR21" s="298"/>
      <c r="BS21" s="5"/>
      <c r="BT21" s="5"/>
      <c r="BU21" s="5"/>
      <c r="BV21" s="5"/>
      <c r="BW21" s="5"/>
      <c r="BX21" s="5"/>
      <c r="BY21" s="5"/>
      <c r="BZ21" s="5"/>
      <c r="CA21" s="5"/>
      <c r="CB21" s="298"/>
      <c r="CC21" s="5"/>
      <c r="CD21" s="5"/>
      <c r="CE21" s="5"/>
      <c r="CF21" s="5"/>
      <c r="CG21" s="5"/>
      <c r="CH21" s="5"/>
    </row>
    <row r="22" spans="1:86" ht="15">
      <c r="A22" s="13" t="s">
        <v>82</v>
      </c>
      <c r="B22" s="45" t="s">
        <v>38</v>
      </c>
      <c r="C22" s="245">
        <v>21.5885037</v>
      </c>
      <c r="D22" s="270">
        <v>22.073112299999998</v>
      </c>
      <c r="E22" s="258">
        <v>22.751648800000002</v>
      </c>
      <c r="F22" s="258">
        <v>23.732798200000001</v>
      </c>
      <c r="G22" s="258">
        <v>25.8510092</v>
      </c>
      <c r="H22" s="258">
        <v>26.063460299999999</v>
      </c>
      <c r="I22" s="258">
        <v>27.272315500000001</v>
      </c>
      <c r="J22" s="258">
        <v>26.712184700000002</v>
      </c>
      <c r="K22" s="258">
        <v>26.846386500000001</v>
      </c>
      <c r="L22" s="258">
        <v>26.287115199999999</v>
      </c>
      <c r="M22" s="258">
        <v>25.9999404</v>
      </c>
      <c r="N22" s="258">
        <v>22.829356199999999</v>
      </c>
      <c r="O22" s="258">
        <v>21.803084399999999</v>
      </c>
      <c r="P22" s="258">
        <v>34.6376451</v>
      </c>
      <c r="Q22" s="258">
        <v>38.362559400000002</v>
      </c>
      <c r="R22" s="259">
        <v>46.626978899999997</v>
      </c>
      <c r="S22" s="259">
        <v>53.786399799999998</v>
      </c>
      <c r="T22" s="259">
        <v>70.379368200000002</v>
      </c>
      <c r="U22" s="259">
        <v>80.340299299999998</v>
      </c>
      <c r="V22" s="259">
        <v>82.621518600000002</v>
      </c>
      <c r="W22" s="259">
        <v>78.562152499999996</v>
      </c>
      <c r="X22" s="259">
        <v>77.759492499999993</v>
      </c>
      <c r="Y22" s="259">
        <v>75.495767200000003</v>
      </c>
      <c r="Z22" s="245">
        <f t="shared" si="1"/>
        <v>21.803084399999999</v>
      </c>
      <c r="AA22" s="307">
        <v>2008</v>
      </c>
      <c r="AB22" s="5">
        <f t="shared" si="2"/>
        <v>82.621518600000002</v>
      </c>
      <c r="AC22" s="307"/>
      <c r="AD22" s="246"/>
      <c r="AE22" s="246"/>
      <c r="AF22" s="246"/>
      <c r="AG22" s="246"/>
      <c r="AH22" s="246"/>
      <c r="AI22" s="230"/>
      <c r="AJ22" s="246"/>
      <c r="AK22" s="246"/>
      <c r="AL22" s="246"/>
      <c r="AM22" s="246"/>
      <c r="AN22" s="246"/>
      <c r="AO22" s="246"/>
      <c r="AP22" s="246"/>
      <c r="AQ22" s="246"/>
      <c r="AR22" s="230"/>
      <c r="AS22" s="5"/>
      <c r="AT22" s="5"/>
      <c r="AU22" s="5"/>
      <c r="AV22" s="5"/>
      <c r="AW22" s="5"/>
      <c r="AX22" s="5"/>
      <c r="AY22" s="5"/>
      <c r="AZ22" s="298"/>
      <c r="BA22" s="5"/>
      <c r="BB22" s="5"/>
      <c r="BC22" s="5"/>
      <c r="BD22" s="5"/>
      <c r="BE22" s="5"/>
      <c r="BF22" s="5"/>
      <c r="BG22" s="298"/>
      <c r="BH22" s="387"/>
      <c r="BI22" s="387"/>
      <c r="BJ22" s="5"/>
      <c r="BK22" s="5"/>
      <c r="BL22" s="5"/>
      <c r="BM22" s="5"/>
      <c r="BN22" s="5"/>
      <c r="BO22" s="5"/>
      <c r="BP22" s="5"/>
      <c r="BQ22" s="5"/>
      <c r="BR22" s="298"/>
      <c r="BS22" s="5"/>
      <c r="BT22" s="5"/>
      <c r="BU22" s="5"/>
      <c r="BV22" s="5"/>
      <c r="BW22" s="5"/>
      <c r="BX22" s="5"/>
      <c r="BY22" s="5"/>
      <c r="BZ22" s="5"/>
      <c r="CA22" s="5"/>
      <c r="CB22" s="298"/>
      <c r="CC22" s="5"/>
      <c r="CD22" s="5"/>
      <c r="CE22" s="5"/>
      <c r="CF22" s="5"/>
      <c r="CG22" s="5"/>
      <c r="CH22" s="5"/>
    </row>
    <row r="23" spans="1:86" ht="15">
      <c r="A23" s="13" t="s">
        <v>83</v>
      </c>
      <c r="B23" s="45" t="s">
        <v>40</v>
      </c>
      <c r="C23" s="245">
        <v>30.500435299999999</v>
      </c>
      <c r="D23" s="270">
        <v>32.980539899999997</v>
      </c>
      <c r="E23" s="258">
        <v>33.860947600000003</v>
      </c>
      <c r="F23" s="258">
        <v>47.079948199999997</v>
      </c>
      <c r="G23" s="258">
        <v>49.623607100000001</v>
      </c>
      <c r="H23" s="258">
        <v>48.281406699999998</v>
      </c>
      <c r="I23" s="258">
        <v>42.882265599999997</v>
      </c>
      <c r="J23" s="258">
        <v>41.588746100000002</v>
      </c>
      <c r="K23" s="258">
        <v>40.6392369</v>
      </c>
      <c r="L23" s="258">
        <v>34.119109999999999</v>
      </c>
      <c r="M23" s="258">
        <v>30.975154</v>
      </c>
      <c r="N23" s="258">
        <v>30.1009232</v>
      </c>
      <c r="O23" s="258">
        <v>28.461438099999999</v>
      </c>
      <c r="P23" s="258">
        <v>36.294485100000003</v>
      </c>
      <c r="Q23" s="258">
        <v>41.200645999999999</v>
      </c>
      <c r="R23" s="259">
        <v>43.6756174</v>
      </c>
      <c r="S23" s="259">
        <v>52.1648955</v>
      </c>
      <c r="T23" s="259">
        <v>54.739222300000002</v>
      </c>
      <c r="U23" s="259">
        <v>53.523723799999999</v>
      </c>
      <c r="V23" s="259">
        <v>52.340737300000001</v>
      </c>
      <c r="W23" s="259">
        <v>51.8190855</v>
      </c>
      <c r="X23" s="259">
        <v>51.543101800000002</v>
      </c>
      <c r="Y23" s="259">
        <v>49.785359499999998</v>
      </c>
      <c r="Z23" s="245">
        <f t="shared" si="1"/>
        <v>28.461438099999999</v>
      </c>
      <c r="AA23" s="307">
        <v>2008</v>
      </c>
      <c r="AB23" s="5">
        <f t="shared" si="2"/>
        <v>54.739222300000002</v>
      </c>
      <c r="AC23" s="307"/>
      <c r="AD23" s="246"/>
      <c r="AE23" s="246"/>
      <c r="AF23" s="246"/>
      <c r="AG23" s="246"/>
      <c r="AH23" s="246"/>
      <c r="AI23" s="230"/>
      <c r="AJ23" s="246"/>
      <c r="AK23" s="246"/>
      <c r="AL23" s="246"/>
      <c r="AM23" s="246"/>
      <c r="AN23" s="246"/>
      <c r="AO23" s="246"/>
      <c r="AP23" s="246"/>
      <c r="AQ23" s="246"/>
      <c r="AR23" s="230"/>
      <c r="AS23" s="5"/>
      <c r="AT23" s="5"/>
      <c r="AU23" s="5"/>
      <c r="AV23" s="5"/>
      <c r="AW23" s="5"/>
      <c r="AX23" s="5"/>
      <c r="AY23" s="5"/>
      <c r="AZ23" s="298"/>
      <c r="BA23" s="5"/>
      <c r="BB23" s="5"/>
      <c r="BC23" s="5"/>
      <c r="BD23" s="5"/>
      <c r="BE23" s="5"/>
      <c r="BF23" s="5"/>
      <c r="BG23" s="298"/>
      <c r="BH23" s="387"/>
      <c r="BI23" s="387"/>
      <c r="BJ23" s="5"/>
      <c r="BK23" s="5"/>
      <c r="BL23" s="5"/>
      <c r="BM23" s="5"/>
      <c r="BN23" s="5"/>
      <c r="BO23" s="5"/>
      <c r="BP23" s="5"/>
      <c r="BQ23" s="5"/>
      <c r="BR23" s="298"/>
      <c r="BS23" s="5"/>
      <c r="BT23" s="5"/>
      <c r="BU23" s="5"/>
      <c r="BV23" s="5"/>
      <c r="BW23" s="5"/>
      <c r="BX23" s="5"/>
      <c r="BY23" s="5"/>
      <c r="BZ23" s="5"/>
      <c r="CA23" s="5"/>
      <c r="CB23" s="298"/>
      <c r="CC23" s="5"/>
      <c r="CD23" s="5"/>
      <c r="CE23" s="5"/>
      <c r="CF23" s="5"/>
      <c r="CG23" s="5"/>
      <c r="CH23" s="5"/>
    </row>
    <row r="24" spans="1:86" ht="15">
      <c r="A24" s="13" t="s">
        <v>84</v>
      </c>
      <c r="B24" s="45" t="s">
        <v>42</v>
      </c>
      <c r="C24" s="245">
        <v>55.318146200000001</v>
      </c>
      <c r="D24" s="270">
        <v>52.247647600000001</v>
      </c>
      <c r="E24" s="258">
        <v>46.8625708</v>
      </c>
      <c r="F24" s="258">
        <v>44.052220599999998</v>
      </c>
      <c r="G24" s="258">
        <v>42.511063300000004</v>
      </c>
      <c r="H24" s="258">
        <v>40.977727299999998</v>
      </c>
      <c r="I24" s="258">
        <v>40.232923499999998</v>
      </c>
      <c r="J24" s="258">
        <v>42.798989200000001</v>
      </c>
      <c r="K24" s="258">
        <v>42.7172397</v>
      </c>
      <c r="L24" s="258">
        <v>40.0025549</v>
      </c>
      <c r="M24" s="258">
        <v>38.174192099999999</v>
      </c>
      <c r="N24" s="258">
        <v>33.992732500000002</v>
      </c>
      <c r="O24" s="258">
        <v>32.653798700000003</v>
      </c>
      <c r="P24" s="258">
        <v>41.696081800000002</v>
      </c>
      <c r="Q24" s="258">
        <v>47.119187599999997</v>
      </c>
      <c r="R24" s="259">
        <v>48.504335400000002</v>
      </c>
      <c r="S24" s="259">
        <v>53.9097966</v>
      </c>
      <c r="T24" s="259">
        <v>56.458212400000001</v>
      </c>
      <c r="U24" s="259">
        <v>60.200317300000002</v>
      </c>
      <c r="V24" s="259">
        <v>63.536478299999999</v>
      </c>
      <c r="W24" s="259">
        <v>63.047739999999997</v>
      </c>
      <c r="X24" s="259">
        <v>65.503591299999997</v>
      </c>
      <c r="Y24" s="259">
        <v>66.241591099999994</v>
      </c>
      <c r="Z24" s="245">
        <f t="shared" si="1"/>
        <v>32.653798700000003</v>
      </c>
      <c r="AA24" s="307">
        <v>2008</v>
      </c>
      <c r="AB24" s="5">
        <f t="shared" si="2"/>
        <v>63.536478299999999</v>
      </c>
      <c r="AC24" s="307"/>
      <c r="AD24" s="246"/>
      <c r="AE24" s="246"/>
      <c r="AF24" s="246"/>
      <c r="AG24" s="246"/>
      <c r="AH24" s="246"/>
      <c r="AI24" s="230"/>
      <c r="AJ24" s="246"/>
      <c r="AK24" s="246"/>
      <c r="AL24" s="246"/>
      <c r="AM24" s="246"/>
      <c r="AN24" s="246"/>
      <c r="AO24" s="246"/>
      <c r="AP24" s="246"/>
      <c r="AQ24" s="246"/>
      <c r="AR24" s="230"/>
      <c r="AS24" s="5"/>
      <c r="AT24" s="5"/>
      <c r="AU24" s="5"/>
      <c r="AV24" s="5"/>
      <c r="AW24" s="5"/>
      <c r="AX24" s="5"/>
      <c r="AY24" s="5"/>
      <c r="AZ24" s="298"/>
      <c r="BA24" s="5"/>
      <c r="BB24" s="5"/>
      <c r="BC24" s="5"/>
      <c r="BD24" s="5"/>
      <c r="BE24" s="5"/>
      <c r="BF24" s="5"/>
      <c r="BG24" s="298"/>
      <c r="BH24" s="387"/>
      <c r="BI24" s="387"/>
      <c r="BJ24" s="5"/>
      <c r="BK24" s="5"/>
      <c r="BL24" s="5"/>
      <c r="BM24" s="5"/>
      <c r="BN24" s="5"/>
      <c r="BO24" s="5"/>
      <c r="BP24" s="5"/>
      <c r="BQ24" s="5"/>
      <c r="BR24" s="298"/>
      <c r="BS24" s="5"/>
      <c r="BT24" s="5"/>
      <c r="BU24" s="5"/>
      <c r="BV24" s="5"/>
      <c r="BW24" s="5"/>
      <c r="BX24" s="5"/>
      <c r="BY24" s="5"/>
      <c r="BZ24" s="5"/>
      <c r="CA24" s="5"/>
      <c r="CB24" s="298"/>
      <c r="CC24" s="5"/>
      <c r="CD24" s="5"/>
      <c r="CE24" s="5"/>
      <c r="CF24" s="5"/>
      <c r="CG24" s="5"/>
      <c r="CH24" s="5"/>
    </row>
    <row r="25" spans="1:86" ht="15">
      <c r="A25" s="390" t="s">
        <v>85</v>
      </c>
      <c r="B25" s="400" t="s">
        <v>346</v>
      </c>
      <c r="C25" s="391">
        <v>72.743634700000001</v>
      </c>
      <c r="D25" s="271">
        <v>72.194624500000003</v>
      </c>
      <c r="E25" s="272">
        <v>71.792881699999995</v>
      </c>
      <c r="F25" s="272">
        <v>70.601381399999994</v>
      </c>
      <c r="G25" s="272">
        <v>68.075224399999996</v>
      </c>
      <c r="H25" s="272">
        <v>67.027768199999997</v>
      </c>
      <c r="I25" s="272">
        <v>66.897778500000001</v>
      </c>
      <c r="J25" s="272">
        <v>68.114582799999994</v>
      </c>
      <c r="K25" s="272">
        <v>68.4359295</v>
      </c>
      <c r="L25" s="272">
        <v>69.191387199999994</v>
      </c>
      <c r="M25" s="272">
        <v>67.351204899999999</v>
      </c>
      <c r="N25" s="272">
        <v>64.962610600000005</v>
      </c>
      <c r="O25" s="272">
        <v>68.724312999999995</v>
      </c>
      <c r="P25" s="272">
        <v>79.214427000000001</v>
      </c>
      <c r="Q25" s="272">
        <v>84.786106399999994</v>
      </c>
      <c r="R25" s="401">
        <v>87.3337875</v>
      </c>
      <c r="S25" s="401">
        <v>91.654033799999993</v>
      </c>
      <c r="T25" s="401">
        <v>93.939534199999997</v>
      </c>
      <c r="U25" s="401">
        <v>94.247989500000003</v>
      </c>
      <c r="V25" s="401">
        <v>92.137590799999998</v>
      </c>
      <c r="W25" s="401">
        <v>91.128034299999996</v>
      </c>
      <c r="X25" s="401">
        <v>90.330103500000007</v>
      </c>
      <c r="Y25" s="401">
        <v>89.010029900000006</v>
      </c>
      <c r="Z25" s="288">
        <f t="shared" si="1"/>
        <v>64.962610600000005</v>
      </c>
      <c r="AA25" s="308">
        <v>2007</v>
      </c>
      <c r="AB25" s="208">
        <f t="shared" si="2"/>
        <v>94.247989500000003</v>
      </c>
      <c r="AC25" s="308">
        <v>2014</v>
      </c>
      <c r="AD25" s="246"/>
      <c r="AE25" s="246"/>
      <c r="AF25" s="246"/>
      <c r="AG25" s="246"/>
      <c r="AH25" s="246"/>
      <c r="AI25" s="230"/>
      <c r="AJ25" s="246"/>
      <c r="AK25" s="246"/>
      <c r="AL25" s="246"/>
      <c r="AM25" s="246"/>
      <c r="AN25" s="246"/>
      <c r="AO25" s="246"/>
      <c r="AP25" s="246"/>
      <c r="AQ25" s="246"/>
      <c r="AR25" s="230"/>
      <c r="AS25" s="5"/>
      <c r="AT25" s="5"/>
      <c r="AU25" s="5"/>
      <c r="AV25" s="5"/>
      <c r="AW25" s="5"/>
      <c r="AX25" s="5"/>
      <c r="AY25" s="5"/>
      <c r="AZ25" s="298"/>
      <c r="BA25" s="5"/>
      <c r="BB25" s="5"/>
      <c r="BC25" s="5"/>
      <c r="BD25" s="5"/>
      <c r="BE25" s="5"/>
      <c r="BF25" s="5"/>
      <c r="BG25" s="298"/>
      <c r="BH25" s="387"/>
      <c r="BI25" s="387"/>
      <c r="BJ25" s="5"/>
      <c r="BK25" s="5"/>
      <c r="BL25" s="5"/>
      <c r="BM25" s="5"/>
      <c r="BN25" s="5"/>
      <c r="BO25" s="5"/>
      <c r="BP25" s="5"/>
      <c r="BQ25" s="5"/>
      <c r="BR25" s="298"/>
      <c r="BS25" s="5"/>
      <c r="BT25" s="5"/>
      <c r="BU25" s="5"/>
      <c r="BV25" s="5"/>
      <c r="BW25" s="5"/>
      <c r="BX25" s="5"/>
      <c r="BY25" s="5"/>
      <c r="BZ25" s="5"/>
      <c r="CA25" s="5"/>
      <c r="CB25" s="298"/>
      <c r="CC25" s="5"/>
      <c r="CD25" s="5"/>
      <c r="CE25" s="5"/>
      <c r="CF25" s="5"/>
      <c r="CG25" s="5"/>
      <c r="CH25" s="5"/>
    </row>
    <row r="26" spans="1:86" ht="15">
      <c r="A26" s="13" t="s">
        <v>373</v>
      </c>
      <c r="B26" s="45"/>
      <c r="C26" s="246"/>
      <c r="D26" s="258"/>
      <c r="E26" s="258"/>
      <c r="F26" s="258"/>
      <c r="G26" s="258">
        <f>cross_country_fiscal!G74</f>
        <v>60.022273800000001</v>
      </c>
      <c r="H26" s="258">
        <f>cross_country_fiscal!H74</f>
        <v>59.293705799999998</v>
      </c>
      <c r="I26" s="258">
        <f>cross_country_fiscal!I74</f>
        <v>58.810318299999999</v>
      </c>
      <c r="J26" s="258">
        <f>cross_country_fiscal!J74</f>
        <v>60.324539700000003</v>
      </c>
      <c r="K26" s="258">
        <f>cross_country_fiscal!K74</f>
        <v>60.883772700000002</v>
      </c>
      <c r="L26" s="258">
        <f>cross_country_fiscal!L74</f>
        <v>61.462557400000001</v>
      </c>
      <c r="M26" s="258">
        <f>cross_country_fiscal!M74</f>
        <v>60.079961699999998</v>
      </c>
      <c r="N26" s="258">
        <f>cross_country_fiscal!N74</f>
        <v>57.505624599999997</v>
      </c>
      <c r="O26" s="258">
        <f>cross_country_fiscal!O74</f>
        <v>60.766209099999998</v>
      </c>
      <c r="P26" s="258">
        <f>cross_country_fiscal!P74</f>
        <v>73.359585699999997</v>
      </c>
      <c r="Q26" s="258">
        <f>cross_country_fiscal!Q74</f>
        <v>79.022315899999995</v>
      </c>
      <c r="R26" s="258">
        <f>cross_country_fiscal!R74</f>
        <v>81.985082700000007</v>
      </c>
      <c r="S26" s="258">
        <f>cross_country_fiscal!S74</f>
        <v>85.346588400000002</v>
      </c>
      <c r="T26" s="258">
        <f>cross_country_fiscal!T74</f>
        <v>87.515911799999998</v>
      </c>
      <c r="U26" s="258">
        <f>cross_country_fiscal!U74</f>
        <v>88.257983999999993</v>
      </c>
      <c r="V26" s="258">
        <f>cross_country_fiscal!V74</f>
        <v>86.125961200000006</v>
      </c>
      <c r="W26" s="258">
        <f>cross_country_fiscal!W74</f>
        <v>84.838177799999997</v>
      </c>
      <c r="X26" s="258">
        <f>cross_country_fiscal!X74</f>
        <v>83.116919600000003</v>
      </c>
      <c r="Y26" s="258">
        <f>cross_country_fiscal!Y74</f>
        <v>81.160377400000002</v>
      </c>
      <c r="Z26" s="246">
        <f t="shared" si="1"/>
        <v>57.505624599999997</v>
      </c>
      <c r="AA26" s="307">
        <v>2007</v>
      </c>
      <c r="AB26" s="5">
        <f t="shared" si="2"/>
        <v>88.257983999999993</v>
      </c>
      <c r="AC26" s="307">
        <v>2014</v>
      </c>
      <c r="AD26" s="246"/>
      <c r="AE26" s="246"/>
      <c r="AF26" s="246"/>
      <c r="AG26" s="246"/>
      <c r="AH26" s="246"/>
      <c r="AI26" s="230"/>
      <c r="AJ26" s="246"/>
      <c r="AK26" s="246"/>
      <c r="AL26" s="246"/>
      <c r="AM26" s="246"/>
      <c r="AN26" s="246"/>
      <c r="AO26" s="246"/>
      <c r="AP26" s="246"/>
      <c r="AQ26" s="246"/>
      <c r="AR26" s="230"/>
      <c r="AS26" s="5"/>
      <c r="AT26" s="5"/>
      <c r="AU26" s="5"/>
      <c r="AV26" s="5"/>
      <c r="AW26" s="5"/>
      <c r="AX26" s="5"/>
      <c r="AY26" s="5"/>
      <c r="AZ26" s="298"/>
      <c r="BA26" s="5"/>
      <c r="BB26" s="5"/>
      <c r="BC26" s="5"/>
      <c r="BD26" s="5"/>
      <c r="BE26" s="5"/>
      <c r="BF26" s="5"/>
      <c r="BG26" s="298"/>
      <c r="BH26" s="387"/>
      <c r="BI26" s="387"/>
      <c r="BJ26" s="5"/>
      <c r="BK26" s="5"/>
      <c r="BL26" s="5"/>
      <c r="BM26" s="5"/>
      <c r="BN26" s="5"/>
      <c r="BO26" s="5"/>
      <c r="BP26" s="5"/>
      <c r="BQ26" s="5"/>
      <c r="BR26" s="298"/>
      <c r="BS26" s="5"/>
      <c r="BT26" s="5"/>
      <c r="BU26" s="5"/>
      <c r="BV26" s="5"/>
      <c r="BW26" s="5"/>
      <c r="BX26" s="5"/>
      <c r="BY26" s="5"/>
      <c r="BZ26" s="5"/>
      <c r="CA26" s="5"/>
      <c r="CB26" s="298"/>
      <c r="CC26" s="5"/>
      <c r="CD26" s="5"/>
      <c r="CE26" s="5"/>
      <c r="CF26" s="5"/>
      <c r="CG26" s="5"/>
      <c r="CH26" s="5"/>
    </row>
    <row r="27" spans="1:86" ht="15">
      <c r="A27" s="13" t="s">
        <v>68</v>
      </c>
      <c r="B27" s="45"/>
      <c r="C27" s="246"/>
      <c r="D27" s="258">
        <f>cross_country_fiscal!D75</f>
        <v>107.04306440000001</v>
      </c>
      <c r="E27" s="258">
        <f>cross_country_fiscal!E75</f>
        <v>118.0543608</v>
      </c>
      <c r="F27" s="258">
        <f>cross_country_fiscal!F75</f>
        <v>131.49888060000001</v>
      </c>
      <c r="G27" s="258">
        <f>cross_country_fiscal!G75</f>
        <v>139.00880190000001</v>
      </c>
      <c r="H27" s="258">
        <f>cross_country_fiscal!H75</f>
        <v>147.9839198</v>
      </c>
      <c r="I27" s="258">
        <f>cross_country_fiscal!I75</f>
        <v>157.83501570000001</v>
      </c>
      <c r="J27" s="258">
        <f>cross_country_fiscal!J75</f>
        <v>163.66774430000001</v>
      </c>
      <c r="K27" s="258">
        <f>cross_country_fiscal!K75</f>
        <v>173.83496099999999</v>
      </c>
      <c r="L27" s="258">
        <f>cross_country_fiscal!L75</f>
        <v>184.86087879999999</v>
      </c>
      <c r="M27" s="258">
        <f>cross_country_fiscal!M75</f>
        <v>184.32002600000001</v>
      </c>
      <c r="N27" s="258">
        <f>cross_country_fiscal!N75</f>
        <v>183.34569020000001</v>
      </c>
      <c r="O27" s="258">
        <f>cross_country_fiscal!O75</f>
        <v>191.26390850000001</v>
      </c>
      <c r="P27" s="258">
        <f>cross_country_fiscal!P75</f>
        <v>208.5764278</v>
      </c>
      <c r="Q27" s="258">
        <f>cross_country_fiscal!Q75</f>
        <v>215.90362339999999</v>
      </c>
      <c r="R27" s="258">
        <f>cross_country_fiscal!R75</f>
        <v>230.63276279999999</v>
      </c>
      <c r="S27" s="258">
        <f>cross_country_fiscal!S75</f>
        <v>236.59073960000001</v>
      </c>
      <c r="T27" s="258">
        <f>cross_country_fiscal!T75</f>
        <v>240.49848600000001</v>
      </c>
      <c r="U27" s="258">
        <f>cross_country_fiscal!U75</f>
        <v>242.02903029999999</v>
      </c>
      <c r="V27" s="258">
        <f>cross_country_fiscal!V75</f>
        <v>237.2877058</v>
      </c>
      <c r="W27" s="258">
        <f>cross_country_fiscal!W75</f>
        <v>235.6270438</v>
      </c>
      <c r="X27" s="258">
        <f>cross_country_fiscal!X75</f>
        <v>235.92718210000001</v>
      </c>
      <c r="Y27" s="258">
        <f>cross_country_fiscal!Y75</f>
        <v>234.312612</v>
      </c>
      <c r="Z27" s="246">
        <f t="shared" si="1"/>
        <v>107.04306440000001</v>
      </c>
      <c r="AA27" s="307">
        <v>1997</v>
      </c>
      <c r="AB27" s="5">
        <f t="shared" si="2"/>
        <v>242.02903029999999</v>
      </c>
      <c r="AC27" s="307">
        <v>2016</v>
      </c>
      <c r="AD27" s="246"/>
      <c r="AE27" s="246"/>
      <c r="AF27" s="246"/>
      <c r="AG27" s="246"/>
      <c r="AH27" s="246"/>
      <c r="AI27" s="230"/>
      <c r="AJ27" s="246"/>
      <c r="AK27" s="246"/>
      <c r="AL27" s="246"/>
      <c r="AM27" s="246"/>
      <c r="AN27" s="246"/>
      <c r="AO27" s="246"/>
      <c r="AP27" s="246"/>
      <c r="AQ27" s="246"/>
      <c r="AR27" s="230"/>
      <c r="AS27" s="5"/>
      <c r="AT27" s="5"/>
      <c r="AU27" s="5"/>
      <c r="AV27" s="5"/>
      <c r="AW27" s="5"/>
      <c r="AX27" s="5"/>
      <c r="AY27" s="5"/>
      <c r="AZ27" s="298"/>
      <c r="BA27" s="5"/>
      <c r="BB27" s="5"/>
      <c r="BC27" s="5"/>
      <c r="BD27" s="5"/>
      <c r="BE27" s="5"/>
      <c r="BF27" s="5"/>
      <c r="BG27" s="298"/>
      <c r="BH27" s="387"/>
      <c r="BI27" s="387"/>
      <c r="BJ27" s="5"/>
      <c r="BK27" s="5"/>
      <c r="BL27" s="5"/>
      <c r="BM27" s="5"/>
      <c r="BN27" s="5"/>
      <c r="BO27" s="5"/>
      <c r="BP27" s="5"/>
      <c r="BQ27" s="5"/>
      <c r="BR27" s="298"/>
      <c r="BS27" s="5"/>
      <c r="BT27" s="5"/>
      <c r="BU27" s="5"/>
      <c r="BV27" s="5"/>
      <c r="BW27" s="5"/>
      <c r="BX27" s="5"/>
      <c r="BY27" s="5"/>
      <c r="BZ27" s="5"/>
      <c r="CA27" s="5"/>
      <c r="CB27" s="298"/>
      <c r="CC27" s="5"/>
      <c r="CD27" s="5"/>
      <c r="CE27" s="5"/>
      <c r="CF27" s="5"/>
      <c r="CG27" s="5"/>
      <c r="CH27" s="5"/>
    </row>
    <row r="28" spans="1:86" ht="15">
      <c r="A28" s="13" t="s">
        <v>69</v>
      </c>
      <c r="B28" s="45"/>
      <c r="C28" s="246"/>
      <c r="D28" s="258">
        <f>cross_country_fiscal!D76</f>
        <v>65.620456500000003</v>
      </c>
      <c r="E28" s="258">
        <f>cross_country_fiscal!E76</f>
        <v>62.471658699999999</v>
      </c>
      <c r="F28" s="258">
        <f>cross_country_fiscal!F76</f>
        <v>58.908773799999999</v>
      </c>
      <c r="G28" s="258">
        <f>cross_country_fiscal!G76</f>
        <v>53.057473199999997</v>
      </c>
      <c r="H28" s="258">
        <f>cross_country_fiscal!H76</f>
        <v>53.022067800000002</v>
      </c>
      <c r="I28" s="258">
        <f>cross_country_fiscal!I76</f>
        <v>55.378884100000001</v>
      </c>
      <c r="J28" s="258">
        <f>cross_country_fiscal!J76</f>
        <v>58.515902599999997</v>
      </c>
      <c r="K28" s="258">
        <f>cross_country_fiscal!K76</f>
        <v>65.7684462</v>
      </c>
      <c r="L28" s="258">
        <f>cross_country_fiscal!L76</f>
        <v>65.331395999999998</v>
      </c>
      <c r="M28" s="258">
        <f>cross_country_fiscal!M76</f>
        <v>64.174070299999997</v>
      </c>
      <c r="N28" s="258">
        <f>cross_country_fiscal!N76</f>
        <v>64.687082099999998</v>
      </c>
      <c r="O28" s="258">
        <f>cross_country_fiscal!O76</f>
        <v>73.641365300000004</v>
      </c>
      <c r="P28" s="258">
        <f>cross_country_fiscal!P76</f>
        <v>86.979165899999998</v>
      </c>
      <c r="Q28" s="258">
        <f>cross_country_fiscal!Q76</f>
        <v>95.685861099999997</v>
      </c>
      <c r="R28" s="258">
        <f>cross_country_fiscal!R76</f>
        <v>99.956798300000003</v>
      </c>
      <c r="S28" s="258">
        <f>cross_country_fiscal!S76</f>
        <v>103.40456690000001</v>
      </c>
      <c r="T28" s="258">
        <f>cross_country_fiscal!T76</f>
        <v>105.4115867</v>
      </c>
      <c r="U28" s="258">
        <f>cross_country_fiscal!U76</f>
        <v>105.0526636</v>
      </c>
      <c r="V28" s="258">
        <f>cross_country_fiscal!V76</f>
        <v>105.19836429999999</v>
      </c>
      <c r="W28" s="258">
        <f>cross_country_fiscal!W76</f>
        <v>107.1045129</v>
      </c>
      <c r="X28" s="258">
        <f>cross_country_fiscal!X76</f>
        <v>107.7962235</v>
      </c>
      <c r="Y28" s="258">
        <f>cross_country_fiscal!Y76</f>
        <v>108.09006979999999</v>
      </c>
      <c r="Z28" s="246">
        <f t="shared" si="1"/>
        <v>53.022067800000002</v>
      </c>
      <c r="AA28" s="307">
        <v>2001</v>
      </c>
      <c r="AB28" s="5">
        <f t="shared" si="2"/>
        <v>107.1045129</v>
      </c>
      <c r="AC28" s="307">
        <v>2016</v>
      </c>
      <c r="AD28" s="246"/>
      <c r="AE28" s="246"/>
      <c r="AF28" s="246"/>
      <c r="AG28" s="246"/>
      <c r="AH28" s="246"/>
      <c r="AI28" s="230"/>
      <c r="AJ28" s="246"/>
      <c r="AK28" s="246"/>
      <c r="AL28" s="246"/>
      <c r="AM28" s="246"/>
      <c r="AN28" s="246"/>
      <c r="AO28" s="246"/>
      <c r="AP28" s="246"/>
      <c r="AQ28" s="246"/>
      <c r="AR28" s="230"/>
      <c r="AS28" s="5"/>
      <c r="AT28" s="5"/>
      <c r="AU28" s="5"/>
      <c r="AV28" s="5"/>
      <c r="AW28" s="5"/>
      <c r="AX28" s="5"/>
      <c r="AY28" s="5"/>
      <c r="AZ28" s="298"/>
      <c r="BA28" s="5"/>
      <c r="BB28" s="5"/>
      <c r="BC28" s="5"/>
      <c r="BD28" s="5"/>
      <c r="BE28" s="5"/>
      <c r="BF28" s="5"/>
      <c r="BG28" s="298"/>
      <c r="BH28" s="387"/>
      <c r="BI28" s="387"/>
      <c r="BJ28" s="5"/>
      <c r="BK28" s="5"/>
      <c r="BL28" s="5"/>
      <c r="BM28" s="5"/>
      <c r="BN28" s="5"/>
      <c r="BO28" s="5"/>
      <c r="BP28" s="5"/>
      <c r="BQ28" s="5"/>
      <c r="BR28" s="298"/>
      <c r="BS28" s="5"/>
      <c r="BT28" s="5"/>
      <c r="BU28" s="5"/>
      <c r="BV28" s="5"/>
      <c r="BW28" s="5"/>
      <c r="BX28" s="5"/>
      <c r="BY28" s="5"/>
      <c r="BZ28" s="5"/>
      <c r="CA28" s="5"/>
      <c r="CB28" s="298"/>
      <c r="CC28" s="5"/>
      <c r="CD28" s="5"/>
      <c r="CE28" s="5"/>
      <c r="CF28" s="5"/>
      <c r="CG28" s="5"/>
      <c r="CH28" s="5"/>
    </row>
    <row r="29" spans="1:86" ht="15">
      <c r="A29" s="394" t="s">
        <v>416</v>
      </c>
      <c r="B29" s="394"/>
      <c r="C29" s="278">
        <f>COUNTIF(C6:C24,"&gt;60")</f>
        <v>7</v>
      </c>
      <c r="D29" s="395">
        <f t="shared" ref="D29:Y29" si="3">COUNTIF(D6:D24,"&gt;60")</f>
        <v>8</v>
      </c>
      <c r="E29" s="395">
        <f t="shared" si="3"/>
        <v>7</v>
      </c>
      <c r="F29" s="395">
        <f t="shared" si="3"/>
        <v>7</v>
      </c>
      <c r="G29" s="395">
        <f t="shared" si="3"/>
        <v>5</v>
      </c>
      <c r="H29" s="395">
        <f t="shared" si="3"/>
        <v>5</v>
      </c>
      <c r="I29" s="395">
        <f t="shared" si="3"/>
        <v>6</v>
      </c>
      <c r="J29" s="395">
        <f t="shared" si="3"/>
        <v>8</v>
      </c>
      <c r="K29" s="395">
        <f t="shared" si="3"/>
        <v>9</v>
      </c>
      <c r="L29" s="395">
        <f t="shared" si="3"/>
        <v>9</v>
      </c>
      <c r="M29" s="395">
        <f t="shared" si="3"/>
        <v>8</v>
      </c>
      <c r="N29" s="395">
        <f t="shared" si="3"/>
        <v>8</v>
      </c>
      <c r="O29" s="395">
        <f t="shared" si="3"/>
        <v>8</v>
      </c>
      <c r="P29" s="395">
        <f t="shared" si="3"/>
        <v>9</v>
      </c>
      <c r="Q29" s="395">
        <f t="shared" si="3"/>
        <v>10</v>
      </c>
      <c r="R29" s="395">
        <f t="shared" si="3"/>
        <v>12</v>
      </c>
      <c r="S29" s="395">
        <f t="shared" si="3"/>
        <v>12</v>
      </c>
      <c r="T29" s="395">
        <f t="shared" si="3"/>
        <v>13</v>
      </c>
      <c r="U29" s="395">
        <f t="shared" si="3"/>
        <v>14</v>
      </c>
      <c r="V29" s="395">
        <f t="shared" si="3"/>
        <v>13</v>
      </c>
      <c r="W29" s="395">
        <f t="shared" si="3"/>
        <v>13</v>
      </c>
      <c r="X29" s="395">
        <f t="shared" si="3"/>
        <v>12</v>
      </c>
      <c r="Y29" s="395">
        <f t="shared" si="3"/>
        <v>12</v>
      </c>
      <c r="Z29" s="410"/>
      <c r="AA29" s="278"/>
      <c r="AB29" s="278"/>
      <c r="AC29" s="278"/>
      <c r="AD29" s="246"/>
      <c r="AE29" s="246"/>
      <c r="AF29" s="246"/>
      <c r="AG29" s="246"/>
      <c r="AH29" s="246"/>
      <c r="AI29" s="230"/>
      <c r="AJ29" s="246"/>
      <c r="AK29" s="246"/>
      <c r="AL29" s="246"/>
      <c r="AM29" s="246"/>
      <c r="AN29" s="246"/>
      <c r="AO29" s="246"/>
      <c r="AP29" s="246"/>
      <c r="AQ29" s="246"/>
      <c r="AR29" s="230"/>
      <c r="AS29" s="246"/>
      <c r="AT29" s="246"/>
      <c r="AU29" s="246"/>
      <c r="AV29" s="246"/>
      <c r="AW29" s="246"/>
      <c r="AX29" s="246"/>
      <c r="AY29" s="246"/>
      <c r="AZ29" s="387"/>
      <c r="BA29" s="246"/>
      <c r="BB29" s="246"/>
      <c r="BC29" s="246"/>
      <c r="BD29" s="246"/>
      <c r="BE29" s="246"/>
      <c r="BF29" s="246"/>
      <c r="BG29" s="387"/>
      <c r="BH29" s="387"/>
      <c r="BI29" s="387"/>
      <c r="BJ29" s="246"/>
      <c r="BK29" s="246"/>
      <c r="BL29" s="246"/>
      <c r="BM29" s="246"/>
      <c r="BN29" s="246"/>
      <c r="BO29" s="246"/>
      <c r="BP29" s="246"/>
      <c r="BQ29" s="246"/>
      <c r="BR29" s="387"/>
      <c r="BS29" s="246"/>
      <c r="BT29" s="246"/>
      <c r="BU29" s="246"/>
      <c r="BV29" s="246"/>
      <c r="BW29" s="246"/>
      <c r="BX29" s="246"/>
      <c r="BY29" s="246"/>
      <c r="BZ29" s="246"/>
      <c r="CA29" s="246"/>
      <c r="CB29" s="387"/>
      <c r="CC29" s="246"/>
      <c r="CD29" s="246"/>
      <c r="CE29" s="246"/>
      <c r="CF29" s="246"/>
      <c r="CG29" s="246"/>
      <c r="CH29" s="246"/>
    </row>
    <row r="30" spans="1:86" ht="15">
      <c r="A30" s="411" t="s">
        <v>417</v>
      </c>
      <c r="B30" s="411"/>
      <c r="C30" s="282"/>
      <c r="D30" s="412"/>
      <c r="E30" s="412"/>
      <c r="F30" s="412"/>
      <c r="G30" s="395"/>
      <c r="H30" s="412"/>
      <c r="I30" s="412"/>
      <c r="J30" s="412"/>
      <c r="K30" s="412"/>
      <c r="L30" s="412"/>
      <c r="M30" s="412"/>
      <c r="N30" s="412"/>
      <c r="O30" s="412"/>
      <c r="P30" s="412"/>
      <c r="Q30" s="412"/>
      <c r="R30" s="412"/>
      <c r="S30" s="412"/>
      <c r="T30" s="412"/>
      <c r="U30" s="412"/>
      <c r="V30" s="412"/>
      <c r="W30" s="412"/>
      <c r="X30" s="412"/>
      <c r="Y30" s="412"/>
      <c r="Z30" s="413"/>
      <c r="AA30" s="282"/>
      <c r="AB30" s="282"/>
      <c r="AC30" s="282"/>
      <c r="AD30" s="246"/>
      <c r="AE30" s="246"/>
      <c r="AF30" s="246"/>
      <c r="AG30" s="246"/>
      <c r="AH30" s="246"/>
      <c r="AI30" s="230"/>
      <c r="AJ30" s="246"/>
      <c r="AK30" s="246"/>
      <c r="AL30" s="246"/>
      <c r="AM30" s="246"/>
      <c r="AN30" s="246"/>
      <c r="AO30" s="246"/>
      <c r="AP30" s="246"/>
      <c r="AQ30" s="246"/>
      <c r="AR30" s="230"/>
      <c r="AS30" s="246"/>
      <c r="AT30" s="246"/>
      <c r="AU30" s="246"/>
      <c r="AV30" s="246"/>
      <c r="AW30" s="246"/>
      <c r="AX30" s="246"/>
      <c r="AY30" s="246"/>
      <c r="AZ30" s="387"/>
      <c r="BA30" s="246"/>
      <c r="BB30" s="246"/>
      <c r="BC30" s="246"/>
      <c r="BD30" s="246"/>
      <c r="BE30" s="246"/>
      <c r="BF30" s="246"/>
      <c r="BG30" s="387"/>
      <c r="BH30" s="387"/>
      <c r="BI30" s="387"/>
      <c r="BJ30" s="246"/>
      <c r="BK30" s="246"/>
      <c r="BL30" s="246"/>
      <c r="BM30" s="246"/>
      <c r="BN30" s="246"/>
      <c r="BO30" s="246"/>
      <c r="BP30" s="246"/>
      <c r="BQ30" s="246"/>
      <c r="BR30" s="387"/>
      <c r="BS30" s="246"/>
      <c r="BT30" s="246"/>
      <c r="BU30" s="246"/>
      <c r="BV30" s="246"/>
      <c r="BW30" s="246"/>
      <c r="BX30" s="246"/>
      <c r="BY30" s="246"/>
      <c r="BZ30" s="246"/>
      <c r="CA30" s="246"/>
      <c r="CB30" s="387"/>
      <c r="CC30" s="246"/>
      <c r="CD30" s="246"/>
      <c r="CE30" s="246"/>
      <c r="CF30" s="246"/>
      <c r="CG30" s="246"/>
      <c r="CH30" s="246"/>
    </row>
    <row r="31" spans="1:86" ht="15">
      <c r="A31" s="393"/>
      <c r="B31" s="393"/>
      <c r="C31" s="246"/>
      <c r="D31" s="258"/>
      <c r="E31" s="258"/>
      <c r="F31" s="258"/>
      <c r="G31" s="258"/>
      <c r="H31" s="258"/>
      <c r="I31" s="258"/>
      <c r="J31" s="258"/>
      <c r="K31" s="258"/>
      <c r="L31" s="258"/>
      <c r="M31" s="258"/>
      <c r="N31" s="258"/>
      <c r="O31" s="258"/>
      <c r="P31" s="258"/>
      <c r="Q31" s="258"/>
      <c r="R31" s="258"/>
      <c r="S31" s="258"/>
      <c r="T31" s="258"/>
      <c r="U31" s="258"/>
      <c r="V31" s="258"/>
      <c r="W31" s="258"/>
      <c r="X31" s="258"/>
      <c r="Y31" s="258"/>
      <c r="Z31" s="230"/>
      <c r="AA31" s="246"/>
      <c r="AB31" s="246"/>
      <c r="AC31" s="246"/>
      <c r="AD31" s="246"/>
      <c r="AE31" s="246"/>
      <c r="AF31" s="246"/>
      <c r="AG31" s="246"/>
      <c r="AH31" s="246"/>
      <c r="AI31" s="230"/>
      <c r="AJ31" s="246"/>
      <c r="AK31" s="246"/>
      <c r="AL31" s="246"/>
      <c r="AM31" s="246"/>
      <c r="AN31" s="246"/>
      <c r="AO31" s="246"/>
      <c r="AP31" s="246"/>
      <c r="AQ31" s="246"/>
      <c r="AR31" s="230"/>
      <c r="AS31" s="246"/>
      <c r="AT31" s="246"/>
      <c r="AU31" s="246"/>
      <c r="AV31" s="246"/>
      <c r="AW31" s="246"/>
      <c r="AX31" s="246"/>
      <c r="AY31" s="246"/>
      <c r="AZ31" s="387"/>
      <c r="BA31" s="246"/>
      <c r="BB31" s="246"/>
      <c r="BC31" s="246"/>
      <c r="BD31" s="246"/>
      <c r="BE31" s="246"/>
      <c r="BF31" s="246"/>
      <c r="BG31" s="387"/>
      <c r="BH31" s="387"/>
      <c r="BI31" s="387"/>
      <c r="BJ31" s="246"/>
      <c r="BK31" s="246"/>
      <c r="BL31" s="246"/>
      <c r="BM31" s="246"/>
      <c r="BN31" s="246"/>
      <c r="BO31" s="246"/>
      <c r="BP31" s="246"/>
      <c r="BQ31" s="246"/>
      <c r="BR31" s="387"/>
      <c r="BS31" s="246"/>
      <c r="BT31" s="246"/>
      <c r="BU31" s="246"/>
      <c r="BV31" s="246"/>
      <c r="BW31" s="246"/>
      <c r="BX31" s="246"/>
      <c r="BY31" s="246"/>
      <c r="BZ31" s="246"/>
      <c r="CA31" s="246"/>
      <c r="CB31" s="387"/>
      <c r="CC31" s="246"/>
      <c r="CD31" s="246"/>
      <c r="CE31" s="246"/>
      <c r="CF31" s="246"/>
      <c r="CG31" s="246"/>
      <c r="CH31" s="246"/>
    </row>
    <row r="32" spans="1:86" ht="17.25">
      <c r="A32" s="4" t="s">
        <v>427</v>
      </c>
      <c r="B32" s="393"/>
      <c r="C32" s="246"/>
      <c r="D32" s="258"/>
      <c r="E32" s="258"/>
      <c r="F32" s="258"/>
      <c r="G32" s="258"/>
      <c r="H32" s="258"/>
      <c r="I32" s="258"/>
      <c r="J32" s="258"/>
      <c r="K32" s="258"/>
      <c r="L32" s="258"/>
      <c r="M32" s="258"/>
      <c r="N32" s="258"/>
      <c r="O32" s="258"/>
      <c r="P32" s="258"/>
      <c r="Q32" s="258"/>
      <c r="R32" s="258"/>
      <c r="S32" s="258"/>
      <c r="T32" s="258"/>
      <c r="U32" s="258"/>
      <c r="V32" s="258"/>
      <c r="W32" s="258"/>
      <c r="X32" s="258"/>
      <c r="Y32" s="258"/>
      <c r="Z32" s="230"/>
      <c r="AA32" s="246"/>
      <c r="AB32" s="246"/>
      <c r="AC32" s="246"/>
      <c r="AD32" s="246"/>
      <c r="AE32" s="246"/>
      <c r="AF32" s="246"/>
      <c r="AG32" s="246"/>
      <c r="AH32" s="246"/>
      <c r="AI32" s="230"/>
      <c r="AJ32" s="246"/>
      <c r="AK32" s="246"/>
      <c r="AL32" s="246"/>
      <c r="AM32" s="246"/>
      <c r="AN32" s="246"/>
      <c r="AO32" s="246"/>
      <c r="AP32" s="246"/>
      <c r="AQ32" s="246"/>
      <c r="AR32" s="230"/>
      <c r="AS32" s="246"/>
      <c r="AT32" s="246"/>
      <c r="AU32" s="246"/>
      <c r="AV32" s="246"/>
      <c r="AW32" s="246"/>
      <c r="AX32" s="246"/>
      <c r="AY32" s="246"/>
      <c r="AZ32" s="387"/>
      <c r="BA32" s="246"/>
      <c r="BB32" s="246"/>
      <c r="BC32" s="246"/>
      <c r="BD32" s="246"/>
      <c r="BE32" s="246"/>
      <c r="BF32" s="246"/>
      <c r="BG32" s="387"/>
      <c r="BH32" s="387"/>
      <c r="BI32" s="387"/>
      <c r="BJ32" s="246"/>
      <c r="BK32" s="246"/>
      <c r="BL32" s="246"/>
      <c r="BM32" s="246"/>
      <c r="BN32" s="246"/>
      <c r="BO32" s="246"/>
      <c r="BP32" s="246"/>
      <c r="BQ32" s="246"/>
      <c r="BR32" s="387"/>
      <c r="BS32" s="246"/>
      <c r="BT32" s="246"/>
      <c r="BU32" s="246"/>
      <c r="BV32" s="246"/>
      <c r="BW32" s="246"/>
      <c r="BX32" s="246"/>
      <c r="BY32" s="246"/>
      <c r="BZ32" s="246"/>
      <c r="CA32" s="246"/>
      <c r="CB32" s="387"/>
      <c r="CC32" s="246"/>
      <c r="CD32" s="246"/>
      <c r="CE32" s="246"/>
      <c r="CF32" s="246"/>
      <c r="CG32" s="246"/>
      <c r="CH32" s="246"/>
    </row>
    <row r="34" spans="1:27" ht="15">
      <c r="A34" s="396"/>
      <c r="B34" s="397"/>
      <c r="C34" s="695"/>
      <c r="D34" s="696"/>
      <c r="E34" s="696"/>
      <c r="F34" s="696"/>
      <c r="G34" s="696"/>
      <c r="H34" s="696"/>
      <c r="I34" s="696"/>
      <c r="J34" s="696"/>
      <c r="K34" s="696"/>
      <c r="L34" s="696"/>
      <c r="M34" s="696"/>
      <c r="N34" s="696"/>
      <c r="O34" s="696"/>
      <c r="P34" s="696"/>
      <c r="Q34" s="696"/>
      <c r="R34" s="696"/>
      <c r="S34" s="696"/>
      <c r="T34" s="696"/>
      <c r="U34" s="696"/>
      <c r="V34" s="696"/>
      <c r="W34" s="696"/>
      <c r="X34" s="696"/>
      <c r="Y34" s="696"/>
    </row>
    <row r="35" spans="1:27" ht="15">
      <c r="A35" s="398"/>
      <c r="B35" s="398" t="s">
        <v>106</v>
      </c>
      <c r="C35" s="402">
        <v>1996</v>
      </c>
      <c r="D35" s="399">
        <v>1997</v>
      </c>
      <c r="E35" s="399">
        <v>1998</v>
      </c>
      <c r="F35" s="399">
        <v>1999</v>
      </c>
      <c r="G35" s="399">
        <v>2000</v>
      </c>
      <c r="H35" s="399">
        <v>2001</v>
      </c>
      <c r="I35" s="399">
        <v>2002</v>
      </c>
      <c r="J35" s="399">
        <v>2003</v>
      </c>
      <c r="K35" s="399">
        <v>2004</v>
      </c>
      <c r="L35" s="399">
        <v>2005</v>
      </c>
      <c r="M35" s="399">
        <v>2006</v>
      </c>
      <c r="N35" s="399">
        <v>2007</v>
      </c>
      <c r="O35" s="399">
        <v>2008</v>
      </c>
      <c r="P35" s="399">
        <v>2009</v>
      </c>
      <c r="Q35" s="399">
        <v>2010</v>
      </c>
      <c r="R35" s="399">
        <f t="shared" ref="R35:W35" si="4">Q35+1</f>
        <v>2011</v>
      </c>
      <c r="S35" s="399">
        <f t="shared" si="4"/>
        <v>2012</v>
      </c>
      <c r="T35" s="399">
        <f t="shared" si="4"/>
        <v>2013</v>
      </c>
      <c r="U35" s="399">
        <f t="shared" si="4"/>
        <v>2014</v>
      </c>
      <c r="V35" s="399">
        <f t="shared" si="4"/>
        <v>2015</v>
      </c>
      <c r="W35" s="399">
        <f t="shared" si="4"/>
        <v>2016</v>
      </c>
      <c r="X35" s="403" t="s">
        <v>410</v>
      </c>
      <c r="Y35" s="403" t="s">
        <v>412</v>
      </c>
      <c r="Z35" s="403" t="s">
        <v>411</v>
      </c>
      <c r="AA35" s="332"/>
    </row>
    <row r="36" spans="1:27" ht="15">
      <c r="A36" s="13" t="s">
        <v>8</v>
      </c>
      <c r="B36" s="45" t="s">
        <v>10</v>
      </c>
      <c r="C36" s="245">
        <v>127.97347809999999</v>
      </c>
      <c r="D36" s="258">
        <v>123.20582450000001</v>
      </c>
      <c r="E36" s="258">
        <v>118.1965426</v>
      </c>
      <c r="F36" s="258">
        <v>114.41660589999999</v>
      </c>
      <c r="G36" s="258">
        <v>108.7707477</v>
      </c>
      <c r="H36" s="258">
        <v>107.59310790000001</v>
      </c>
      <c r="I36" s="258">
        <v>104.7126662</v>
      </c>
      <c r="J36" s="258">
        <v>101.1150365</v>
      </c>
      <c r="K36" s="258">
        <v>96.524799200000004</v>
      </c>
      <c r="L36" s="258">
        <v>94.678387900000004</v>
      </c>
      <c r="M36" s="258">
        <v>91.050354499999997</v>
      </c>
      <c r="N36" s="258">
        <v>87.028465800000006</v>
      </c>
      <c r="O36" s="258">
        <v>92.533056700000003</v>
      </c>
      <c r="P36" s="258">
        <v>99.538363700000005</v>
      </c>
      <c r="Q36" s="258">
        <v>99.721309599999998</v>
      </c>
      <c r="R36" s="258">
        <v>102.59338870000001</v>
      </c>
      <c r="S36" s="258">
        <v>104.3336505</v>
      </c>
      <c r="T36" s="258">
        <v>105.4527224</v>
      </c>
      <c r="U36" s="258">
        <v>106.95355499999999</v>
      </c>
      <c r="V36" s="258">
        <v>106.06116609999999</v>
      </c>
      <c r="W36" s="258">
        <v>105.9360882</v>
      </c>
      <c r="X36" s="21">
        <f>AVERAGE(D36:N36)</f>
        <v>104.29932170000001</v>
      </c>
      <c r="Y36" s="21">
        <f>AVERAGE(O36:U36)</f>
        <v>101.58943522857142</v>
      </c>
      <c r="Z36" s="404">
        <f>AVERAGE(V36:W36)</f>
        <v>105.99862715</v>
      </c>
      <c r="AA36" s="332"/>
    </row>
    <row r="37" spans="1:27" ht="15">
      <c r="A37" s="13" t="s">
        <v>70</v>
      </c>
      <c r="B37" s="45" t="s">
        <v>12</v>
      </c>
      <c r="C37" s="245">
        <v>57.645723500000003</v>
      </c>
      <c r="D37" s="258">
        <v>58.688870399999999</v>
      </c>
      <c r="E37" s="258">
        <v>59.422548499999998</v>
      </c>
      <c r="F37" s="258">
        <v>59.9825704</v>
      </c>
      <c r="G37" s="258">
        <v>58.861175199999998</v>
      </c>
      <c r="H37" s="258">
        <v>57.744753099999997</v>
      </c>
      <c r="I37" s="258">
        <v>59.405827199999997</v>
      </c>
      <c r="J37" s="258">
        <v>63.072546899999999</v>
      </c>
      <c r="K37" s="258">
        <v>64.765834900000002</v>
      </c>
      <c r="L37" s="258">
        <v>66.992341999999994</v>
      </c>
      <c r="M37" s="258">
        <v>66.492593799999995</v>
      </c>
      <c r="N37" s="258">
        <v>63.663731499999997</v>
      </c>
      <c r="O37" s="258">
        <v>65.152396400000001</v>
      </c>
      <c r="P37" s="258">
        <v>72.580519300000006</v>
      </c>
      <c r="Q37" s="258">
        <v>80.945985800000003</v>
      </c>
      <c r="R37" s="258">
        <v>78.616524600000005</v>
      </c>
      <c r="S37" s="258">
        <v>79.844068399999998</v>
      </c>
      <c r="T37" s="258">
        <v>77.505661200000006</v>
      </c>
      <c r="U37" s="258">
        <v>74.749401300000002</v>
      </c>
      <c r="V37" s="258">
        <v>71.0257486</v>
      </c>
      <c r="W37" s="258">
        <v>68.239156100000002</v>
      </c>
      <c r="X37" s="21">
        <f t="shared" ref="X37:X55" si="5">AVERAGE(D37:N37)</f>
        <v>61.735708536363632</v>
      </c>
      <c r="Y37" s="21">
        <f t="shared" ref="Y37:Y55" si="6">AVERAGE(O37:U37)</f>
        <v>75.627793857142848</v>
      </c>
      <c r="Z37" s="404">
        <f t="shared" ref="Z37:Z55" si="7">AVERAGE(V37:W37)</f>
        <v>69.632452349999994</v>
      </c>
      <c r="AA37" s="332"/>
    </row>
    <row r="38" spans="1:27" ht="15">
      <c r="A38" s="13" t="s">
        <v>90</v>
      </c>
      <c r="B38" s="45" t="s">
        <v>14</v>
      </c>
      <c r="C38" s="245">
        <v>7.5466940999999998</v>
      </c>
      <c r="D38" s="258">
        <v>6.9947961999999997</v>
      </c>
      <c r="E38" s="258">
        <v>5.9870633</v>
      </c>
      <c r="F38" s="258">
        <v>6.4699648999999999</v>
      </c>
      <c r="G38" s="258">
        <v>5.1144347000000003</v>
      </c>
      <c r="H38" s="258">
        <v>4.7789896000000001</v>
      </c>
      <c r="I38" s="258">
        <v>5.6973130000000003</v>
      </c>
      <c r="J38" s="258">
        <v>5.6229962999999996</v>
      </c>
      <c r="K38" s="258">
        <v>5.0619820000000004</v>
      </c>
      <c r="L38" s="258">
        <v>4.5488043999999999</v>
      </c>
      <c r="M38" s="258">
        <v>4.4040287999999999</v>
      </c>
      <c r="N38" s="258">
        <v>3.6635808999999999</v>
      </c>
      <c r="O38" s="258">
        <v>4.4868189000000003</v>
      </c>
      <c r="P38" s="258">
        <v>7.0381016000000001</v>
      </c>
      <c r="Q38" s="258">
        <v>6.5531752000000001</v>
      </c>
      <c r="R38" s="258">
        <v>6.0662494000000002</v>
      </c>
      <c r="S38" s="258">
        <v>9.7324266000000001</v>
      </c>
      <c r="T38" s="258">
        <v>10.1609526</v>
      </c>
      <c r="U38" s="258">
        <v>10.666639699999999</v>
      </c>
      <c r="V38" s="258">
        <v>10.0011303</v>
      </c>
      <c r="W38" s="258">
        <v>9.4168724000000008</v>
      </c>
      <c r="X38" s="21">
        <f t="shared" si="5"/>
        <v>5.3039958272727272</v>
      </c>
      <c r="Y38" s="21">
        <f t="shared" si="6"/>
        <v>7.8149091428571422</v>
      </c>
      <c r="Z38" s="404">
        <f t="shared" si="7"/>
        <v>9.7090013500000012</v>
      </c>
      <c r="AA38" s="332"/>
    </row>
    <row r="39" spans="1:27" ht="15">
      <c r="A39" s="13" t="s">
        <v>71</v>
      </c>
      <c r="B39" s="45" t="s">
        <v>16</v>
      </c>
      <c r="C39" s="245">
        <v>69.851692700000001</v>
      </c>
      <c r="D39" s="258">
        <v>61.600416699999997</v>
      </c>
      <c r="E39" s="258">
        <v>51.480993400000003</v>
      </c>
      <c r="F39" s="258">
        <v>46.649951799999997</v>
      </c>
      <c r="G39" s="258">
        <v>36.071020599999997</v>
      </c>
      <c r="H39" s="258">
        <v>33.2283671</v>
      </c>
      <c r="I39" s="258">
        <v>30.553185500000001</v>
      </c>
      <c r="J39" s="258">
        <v>29.9237115</v>
      </c>
      <c r="K39" s="258">
        <v>28.214994699999998</v>
      </c>
      <c r="L39" s="258">
        <v>26.076592300000002</v>
      </c>
      <c r="M39" s="258">
        <v>23.618076299999998</v>
      </c>
      <c r="N39" s="258">
        <v>23.908399599999999</v>
      </c>
      <c r="O39" s="258">
        <v>42.405844799999997</v>
      </c>
      <c r="P39" s="258">
        <v>61.543914100000002</v>
      </c>
      <c r="Q39" s="258">
        <v>86.062950799999996</v>
      </c>
      <c r="R39" s="258">
        <v>110.34429369999999</v>
      </c>
      <c r="S39" s="258">
        <v>119.6253351</v>
      </c>
      <c r="T39" s="258">
        <v>119.4342231</v>
      </c>
      <c r="U39" s="258">
        <v>104.5330359</v>
      </c>
      <c r="V39" s="258">
        <v>76.947481400000001</v>
      </c>
      <c r="W39" s="258">
        <v>72.828939399999996</v>
      </c>
      <c r="X39" s="21">
        <f t="shared" si="5"/>
        <v>35.575064499999996</v>
      </c>
      <c r="Y39" s="21">
        <f t="shared" si="6"/>
        <v>91.992799642857136</v>
      </c>
      <c r="Z39" s="404">
        <f t="shared" si="7"/>
        <v>74.888210399999991</v>
      </c>
      <c r="AA39" s="332"/>
    </row>
    <row r="40" spans="1:27" ht="15">
      <c r="A40" s="13" t="s">
        <v>72</v>
      </c>
      <c r="B40" s="45" t="s">
        <v>18</v>
      </c>
      <c r="C40" s="245">
        <v>101.3357967</v>
      </c>
      <c r="D40" s="258">
        <v>99.451514200000005</v>
      </c>
      <c r="E40" s="258">
        <v>97.4249686</v>
      </c>
      <c r="F40" s="258">
        <v>98.906686699999995</v>
      </c>
      <c r="G40" s="258">
        <v>104.93441009999999</v>
      </c>
      <c r="H40" s="258">
        <v>107.0812064</v>
      </c>
      <c r="I40" s="258">
        <v>104.8630876</v>
      </c>
      <c r="J40" s="258">
        <v>101.4561368</v>
      </c>
      <c r="K40" s="258">
        <v>102.87027670000001</v>
      </c>
      <c r="L40" s="258">
        <v>107.3918486</v>
      </c>
      <c r="M40" s="258">
        <v>103.57402639999999</v>
      </c>
      <c r="N40" s="258">
        <v>103.1029557</v>
      </c>
      <c r="O40" s="258">
        <v>109.415502</v>
      </c>
      <c r="P40" s="258">
        <v>126.7447068</v>
      </c>
      <c r="Q40" s="258">
        <v>146.2495595</v>
      </c>
      <c r="R40" s="258">
        <v>172.0701962</v>
      </c>
      <c r="S40" s="258">
        <v>159.5600215</v>
      </c>
      <c r="T40" s="258">
        <v>177.40958029999999</v>
      </c>
      <c r="U40" s="258">
        <v>178.90750940000001</v>
      </c>
      <c r="V40" s="258">
        <v>176.80248649999999</v>
      </c>
      <c r="W40" s="258">
        <v>180.8328406</v>
      </c>
      <c r="X40" s="21">
        <f t="shared" si="5"/>
        <v>102.82337434545452</v>
      </c>
      <c r="Y40" s="21">
        <f t="shared" si="6"/>
        <v>152.90815367142858</v>
      </c>
      <c r="Z40" s="404">
        <f t="shared" si="7"/>
        <v>178.81766354999999</v>
      </c>
      <c r="AA40" s="332"/>
    </row>
    <row r="41" spans="1:27" ht="15">
      <c r="A41" s="13" t="s">
        <v>73</v>
      </c>
      <c r="B41" s="45" t="s">
        <v>20</v>
      </c>
      <c r="C41" s="245">
        <v>65.569927399999997</v>
      </c>
      <c r="D41" s="258">
        <v>64.400664800000001</v>
      </c>
      <c r="E41" s="258">
        <v>62.525404199999997</v>
      </c>
      <c r="F41" s="258">
        <v>60.9478796</v>
      </c>
      <c r="G41" s="258">
        <v>57.958530000000003</v>
      </c>
      <c r="H41" s="258">
        <v>54.162663999999999</v>
      </c>
      <c r="I41" s="258">
        <v>51.268003800000002</v>
      </c>
      <c r="J41" s="258">
        <v>47.640116900000002</v>
      </c>
      <c r="K41" s="258">
        <v>45.261080499999998</v>
      </c>
      <c r="L41" s="258">
        <v>42.2838359</v>
      </c>
      <c r="M41" s="258">
        <v>38.902987600000003</v>
      </c>
      <c r="N41" s="258">
        <v>35.590257999999999</v>
      </c>
      <c r="O41" s="258">
        <v>39.474209899999998</v>
      </c>
      <c r="P41" s="258">
        <v>52.781052299999999</v>
      </c>
      <c r="Q41" s="258">
        <v>60.140433999999999</v>
      </c>
      <c r="R41" s="258">
        <v>69.533719000000005</v>
      </c>
      <c r="S41" s="258">
        <v>85.736597399999994</v>
      </c>
      <c r="T41" s="258">
        <v>95.450685500000006</v>
      </c>
      <c r="U41" s="258">
        <v>100.36653750000001</v>
      </c>
      <c r="V41" s="258">
        <v>99.438517500000003</v>
      </c>
      <c r="W41" s="258">
        <v>98.989559400000005</v>
      </c>
      <c r="X41" s="21">
        <f t="shared" si="5"/>
        <v>50.994675027272713</v>
      </c>
      <c r="Y41" s="21">
        <f t="shared" si="6"/>
        <v>71.926176514285714</v>
      </c>
      <c r="Z41" s="404">
        <f t="shared" si="7"/>
        <v>99.214038450000004</v>
      </c>
      <c r="AA41" s="332"/>
    </row>
    <row r="42" spans="1:27" ht="15">
      <c r="A42" s="13" t="s">
        <v>74</v>
      </c>
      <c r="B42" s="45" t="s">
        <v>22</v>
      </c>
      <c r="C42" s="245">
        <v>59.679892000000002</v>
      </c>
      <c r="D42" s="258">
        <v>61.095958500000002</v>
      </c>
      <c r="E42" s="258">
        <v>61.036697699999998</v>
      </c>
      <c r="F42" s="258">
        <v>60.188870700000003</v>
      </c>
      <c r="G42" s="258">
        <v>58.616053399999998</v>
      </c>
      <c r="H42" s="258">
        <v>58.101071500000003</v>
      </c>
      <c r="I42" s="258">
        <v>60.014966200000003</v>
      </c>
      <c r="J42" s="258">
        <v>64.146306600000003</v>
      </c>
      <c r="K42" s="258">
        <v>65.679288700000001</v>
      </c>
      <c r="L42" s="258">
        <v>67.152018799999993</v>
      </c>
      <c r="M42" s="258">
        <v>64.432485999999997</v>
      </c>
      <c r="N42" s="258">
        <v>64.392574300000007</v>
      </c>
      <c r="O42" s="258">
        <v>68.658766900000003</v>
      </c>
      <c r="P42" s="258">
        <v>82.925832999999997</v>
      </c>
      <c r="Q42" s="258">
        <v>85.118897799999999</v>
      </c>
      <c r="R42" s="258">
        <v>87.793670000000006</v>
      </c>
      <c r="S42" s="258">
        <v>90.683104200000002</v>
      </c>
      <c r="T42" s="258">
        <v>93.497099199999994</v>
      </c>
      <c r="U42" s="258">
        <v>94.887206800000001</v>
      </c>
      <c r="V42" s="258">
        <v>95.579515700000002</v>
      </c>
      <c r="W42" s="258">
        <v>96.5877306</v>
      </c>
      <c r="X42" s="21">
        <f t="shared" si="5"/>
        <v>62.259662945454551</v>
      </c>
      <c r="Y42" s="21">
        <f t="shared" si="6"/>
        <v>86.223511128571431</v>
      </c>
      <c r="Z42" s="404">
        <f t="shared" si="7"/>
        <v>96.083623149999994</v>
      </c>
      <c r="AA42" s="332"/>
    </row>
    <row r="43" spans="1:27" ht="15">
      <c r="A43" s="13" t="s">
        <v>75</v>
      </c>
      <c r="B43" s="45" t="s">
        <v>24</v>
      </c>
      <c r="C43" s="245">
        <v>116.34088010000001</v>
      </c>
      <c r="D43" s="258">
        <v>113.7639453</v>
      </c>
      <c r="E43" s="258">
        <v>110.8078515</v>
      </c>
      <c r="F43" s="258">
        <v>109.6554795</v>
      </c>
      <c r="G43" s="258">
        <v>105.1063843</v>
      </c>
      <c r="H43" s="258">
        <v>104.7267429</v>
      </c>
      <c r="I43" s="258">
        <v>101.9233996</v>
      </c>
      <c r="J43" s="258">
        <v>100.4854213</v>
      </c>
      <c r="K43" s="258">
        <v>100.0893354</v>
      </c>
      <c r="L43" s="258">
        <v>101.9409079</v>
      </c>
      <c r="M43" s="258">
        <v>102.5572864</v>
      </c>
      <c r="N43" s="258">
        <v>99.792016500000003</v>
      </c>
      <c r="O43" s="258">
        <v>102.4048023</v>
      </c>
      <c r="P43" s="258">
        <v>112.54715</v>
      </c>
      <c r="Q43" s="258">
        <v>115.41291150000001</v>
      </c>
      <c r="R43" s="258">
        <v>116.521956</v>
      </c>
      <c r="S43" s="258">
        <v>123.3603717</v>
      </c>
      <c r="T43" s="258">
        <v>129.0200026</v>
      </c>
      <c r="U43" s="258">
        <v>131.78467069999999</v>
      </c>
      <c r="V43" s="258">
        <v>131.51143200000001</v>
      </c>
      <c r="W43" s="258">
        <v>132.04130269999999</v>
      </c>
      <c r="X43" s="21">
        <f t="shared" si="5"/>
        <v>104.62261550909092</v>
      </c>
      <c r="Y43" s="21">
        <f t="shared" si="6"/>
        <v>118.72169497142856</v>
      </c>
      <c r="Z43" s="404">
        <f t="shared" si="7"/>
        <v>131.77636734999999</v>
      </c>
      <c r="AA43" s="332"/>
    </row>
    <row r="44" spans="1:27" ht="15">
      <c r="A44" s="13" t="s">
        <v>76</v>
      </c>
      <c r="B44" s="45" t="s">
        <v>26</v>
      </c>
      <c r="C44" s="245">
        <v>49.137163999999999</v>
      </c>
      <c r="D44" s="258">
        <v>53.026059799999999</v>
      </c>
      <c r="E44" s="258">
        <v>54.6580601</v>
      </c>
      <c r="F44" s="258">
        <v>54.844238699999998</v>
      </c>
      <c r="G44" s="258">
        <v>54.870608500000003</v>
      </c>
      <c r="H44" s="258">
        <v>56.518982000000001</v>
      </c>
      <c r="I44" s="258">
        <v>59.747209699999999</v>
      </c>
      <c r="J44" s="258">
        <v>63.123837600000002</v>
      </c>
      <c r="K44" s="258">
        <v>64.104199899999998</v>
      </c>
      <c r="L44" s="258">
        <v>62.8184136</v>
      </c>
      <c r="M44" s="258">
        <v>58.687551599999999</v>
      </c>
      <c r="N44" s="258">
        <v>53.508307100000003</v>
      </c>
      <c r="O44" s="258">
        <v>45.074310099999998</v>
      </c>
      <c r="P44" s="258">
        <v>53.805145600000003</v>
      </c>
      <c r="Q44" s="258">
        <v>56.281221600000002</v>
      </c>
      <c r="R44" s="258">
        <v>65.715032899999997</v>
      </c>
      <c r="S44" s="258">
        <v>79.666357399999995</v>
      </c>
      <c r="T44" s="258">
        <v>102.6137111</v>
      </c>
      <c r="U44" s="258">
        <v>107.475903</v>
      </c>
      <c r="V44" s="258">
        <v>107.4980273</v>
      </c>
      <c r="W44" s="258">
        <v>106.5777124</v>
      </c>
      <c r="X44" s="21">
        <f t="shared" si="5"/>
        <v>57.809769872727273</v>
      </c>
      <c r="Y44" s="21">
        <f t="shared" si="6"/>
        <v>72.947383099999996</v>
      </c>
      <c r="Z44" s="404">
        <f t="shared" si="7"/>
        <v>107.03786984999999</v>
      </c>
      <c r="AA44" s="332"/>
    </row>
    <row r="45" spans="1:27" ht="15">
      <c r="A45" s="13" t="s">
        <v>91</v>
      </c>
      <c r="B45" s="45" t="s">
        <v>47</v>
      </c>
      <c r="C45" s="245">
        <v>13.2552965</v>
      </c>
      <c r="D45" s="258">
        <v>10.646778299999999</v>
      </c>
      <c r="E45" s="258">
        <v>9.0120011000000009</v>
      </c>
      <c r="F45" s="258">
        <v>12.069265100000001</v>
      </c>
      <c r="G45" s="258">
        <v>12.1040131</v>
      </c>
      <c r="H45" s="258">
        <v>13.8402599</v>
      </c>
      <c r="I45" s="258">
        <v>13.020763199999999</v>
      </c>
      <c r="J45" s="258">
        <v>13.727395</v>
      </c>
      <c r="K45" s="258">
        <v>14.0358213</v>
      </c>
      <c r="L45" s="258">
        <v>11.4143101</v>
      </c>
      <c r="M45" s="258">
        <v>9.5576153999999995</v>
      </c>
      <c r="N45" s="258">
        <v>8.0465616000000004</v>
      </c>
      <c r="O45" s="258">
        <v>18.178827900000002</v>
      </c>
      <c r="P45" s="258">
        <v>35.793523899999997</v>
      </c>
      <c r="Q45" s="258">
        <v>46.836861399999997</v>
      </c>
      <c r="R45" s="258">
        <v>42.667942699999998</v>
      </c>
      <c r="S45" s="258">
        <v>41.214524099999998</v>
      </c>
      <c r="T45" s="258">
        <v>39.026111399999998</v>
      </c>
      <c r="U45" s="258">
        <v>40.936913699999998</v>
      </c>
      <c r="V45" s="258">
        <v>36.8142505</v>
      </c>
      <c r="W45" s="258">
        <v>40.486949600000003</v>
      </c>
      <c r="X45" s="21">
        <f t="shared" si="5"/>
        <v>11.588616736363635</v>
      </c>
      <c r="Y45" s="21">
        <f t="shared" si="6"/>
        <v>37.807815014285715</v>
      </c>
      <c r="Z45" s="404">
        <f t="shared" si="7"/>
        <v>38.650600050000001</v>
      </c>
      <c r="AA45" s="332"/>
    </row>
    <row r="46" spans="1:27" ht="15">
      <c r="A46" s="13" t="s">
        <v>92</v>
      </c>
      <c r="B46" s="45" t="s">
        <v>48</v>
      </c>
      <c r="C46" s="245">
        <v>13.912694399999999</v>
      </c>
      <c r="D46" s="258">
        <v>15.371441000000001</v>
      </c>
      <c r="E46" s="258">
        <v>16.538984899999999</v>
      </c>
      <c r="F46" s="258">
        <v>22.699668299999999</v>
      </c>
      <c r="G46" s="258">
        <v>23.488313300000002</v>
      </c>
      <c r="H46" s="258">
        <v>22.8946805</v>
      </c>
      <c r="I46" s="258">
        <v>22.1377606</v>
      </c>
      <c r="J46" s="258">
        <v>20.365924199999998</v>
      </c>
      <c r="K46" s="258">
        <v>18.667465</v>
      </c>
      <c r="L46" s="258">
        <v>17.6260276</v>
      </c>
      <c r="M46" s="258">
        <v>17.2426137</v>
      </c>
      <c r="N46" s="258">
        <v>15.873399600000001</v>
      </c>
      <c r="O46" s="258">
        <v>14.564531499999999</v>
      </c>
      <c r="P46" s="258">
        <v>27.95092</v>
      </c>
      <c r="Q46" s="258">
        <v>36.216901399999998</v>
      </c>
      <c r="R46" s="258">
        <v>37.183312600000001</v>
      </c>
      <c r="S46" s="258">
        <v>39.774106600000003</v>
      </c>
      <c r="T46" s="258">
        <v>38.758912100000003</v>
      </c>
      <c r="U46" s="258">
        <v>40.540577499999998</v>
      </c>
      <c r="V46" s="258">
        <v>42.588693599999999</v>
      </c>
      <c r="W46" s="258">
        <v>40.119943200000002</v>
      </c>
      <c r="X46" s="21">
        <f t="shared" si="5"/>
        <v>19.355116245454546</v>
      </c>
      <c r="Y46" s="21">
        <f t="shared" si="6"/>
        <v>33.569894528571425</v>
      </c>
      <c r="Z46" s="404">
        <f t="shared" si="7"/>
        <v>41.354318399999997</v>
      </c>
      <c r="AA46" s="332"/>
    </row>
    <row r="47" spans="1:27" ht="15">
      <c r="A47" s="13" t="s">
        <v>77</v>
      </c>
      <c r="B47" s="45" t="s">
        <v>28</v>
      </c>
      <c r="C47" s="245">
        <v>9.4587924000000001</v>
      </c>
      <c r="D47" s="258">
        <v>9.2860662000000005</v>
      </c>
      <c r="E47" s="258">
        <v>8.9352441999999996</v>
      </c>
      <c r="F47" s="258">
        <v>7.7975567999999997</v>
      </c>
      <c r="G47" s="258">
        <v>7.2454159999999996</v>
      </c>
      <c r="H47" s="258">
        <v>7.3053808</v>
      </c>
      <c r="I47" s="258">
        <v>7.0465847000000004</v>
      </c>
      <c r="J47" s="258">
        <v>6.9418993000000002</v>
      </c>
      <c r="K47" s="258">
        <v>7.3451263999999998</v>
      </c>
      <c r="L47" s="258">
        <v>7.3828611999999998</v>
      </c>
      <c r="M47" s="258">
        <v>7.7754821999999999</v>
      </c>
      <c r="N47" s="258">
        <v>7.7125529000000004</v>
      </c>
      <c r="O47" s="258">
        <v>14.907268999999999</v>
      </c>
      <c r="P47" s="258">
        <v>15.7263042</v>
      </c>
      <c r="Q47" s="258">
        <v>19.787912800000001</v>
      </c>
      <c r="R47" s="258">
        <v>18.704935599999999</v>
      </c>
      <c r="S47" s="258">
        <v>21.987436599999999</v>
      </c>
      <c r="T47" s="258">
        <v>23.6852564</v>
      </c>
      <c r="U47" s="258">
        <v>22.6629957</v>
      </c>
      <c r="V47" s="258">
        <v>21.968968499999999</v>
      </c>
      <c r="W47" s="258">
        <v>20.797813900000001</v>
      </c>
      <c r="X47" s="21">
        <f t="shared" si="5"/>
        <v>7.7067427909090904</v>
      </c>
      <c r="Y47" s="21">
        <f t="shared" si="6"/>
        <v>19.63744432857143</v>
      </c>
      <c r="Z47" s="404">
        <f t="shared" si="7"/>
        <v>21.383391199999998</v>
      </c>
      <c r="AA47" s="332"/>
    </row>
    <row r="48" spans="1:27" ht="15">
      <c r="A48" s="13" t="s">
        <v>78</v>
      </c>
      <c r="B48" s="45" t="s">
        <v>30</v>
      </c>
      <c r="C48" s="245">
        <v>38.676124999999999</v>
      </c>
      <c r="D48" s="258">
        <v>46.6025937</v>
      </c>
      <c r="E48" s="258">
        <v>51.187756100000001</v>
      </c>
      <c r="F48" s="258">
        <v>62.071812000000001</v>
      </c>
      <c r="G48" s="258">
        <v>60.896323299999999</v>
      </c>
      <c r="H48" s="258">
        <v>65.236810599999998</v>
      </c>
      <c r="I48" s="258">
        <v>63.198953899999999</v>
      </c>
      <c r="J48" s="258">
        <v>69.041860400000004</v>
      </c>
      <c r="K48" s="258">
        <v>71.917575299999996</v>
      </c>
      <c r="L48" s="258">
        <v>70.035907600000002</v>
      </c>
      <c r="M48" s="258">
        <v>64.478829000000005</v>
      </c>
      <c r="N48" s="258">
        <v>62.260051300000001</v>
      </c>
      <c r="O48" s="258">
        <v>62.607282499999997</v>
      </c>
      <c r="P48" s="258">
        <v>67.648103300000002</v>
      </c>
      <c r="Q48" s="258">
        <v>67.460766000000007</v>
      </c>
      <c r="R48" s="258">
        <v>70.142358900000005</v>
      </c>
      <c r="S48" s="258">
        <v>67.762808000000007</v>
      </c>
      <c r="T48" s="258">
        <v>68.389359999999996</v>
      </c>
      <c r="U48" s="258">
        <v>63.756296200000001</v>
      </c>
      <c r="V48" s="258">
        <v>58.688927700000001</v>
      </c>
      <c r="W48" s="258">
        <v>56.206450699999998</v>
      </c>
      <c r="X48" s="21">
        <f t="shared" si="5"/>
        <v>62.448043018181814</v>
      </c>
      <c r="Y48" s="21">
        <f t="shared" si="6"/>
        <v>66.823853557142868</v>
      </c>
      <c r="Z48" s="404">
        <f t="shared" si="7"/>
        <v>57.447689199999999</v>
      </c>
      <c r="AA48" s="332"/>
    </row>
    <row r="49" spans="1:27" ht="15">
      <c r="A49" s="13" t="s">
        <v>79</v>
      </c>
      <c r="B49" s="45" t="s">
        <v>32</v>
      </c>
      <c r="C49" s="245">
        <v>71.501683499999999</v>
      </c>
      <c r="D49" s="258">
        <v>65.792783299999996</v>
      </c>
      <c r="E49" s="258">
        <v>62.716823099999999</v>
      </c>
      <c r="F49" s="258">
        <v>58.449804499999999</v>
      </c>
      <c r="G49" s="258">
        <v>51.678677700000001</v>
      </c>
      <c r="H49" s="258">
        <v>49.076140799999997</v>
      </c>
      <c r="I49" s="258">
        <v>48.447626999999997</v>
      </c>
      <c r="J49" s="258">
        <v>49.574576</v>
      </c>
      <c r="K49" s="258">
        <v>49.774878399999999</v>
      </c>
      <c r="L49" s="258">
        <v>49.195852700000003</v>
      </c>
      <c r="M49" s="258">
        <v>44.738023400000003</v>
      </c>
      <c r="N49" s="258">
        <v>42.650502199999998</v>
      </c>
      <c r="O49" s="258">
        <v>54.745503100000001</v>
      </c>
      <c r="P49" s="258">
        <v>56.7955112</v>
      </c>
      <c r="Q49" s="258">
        <v>59.2761499</v>
      </c>
      <c r="R49" s="258">
        <v>61.551275500000003</v>
      </c>
      <c r="S49" s="258">
        <v>66.303606500000001</v>
      </c>
      <c r="T49" s="258">
        <v>67.796914000000001</v>
      </c>
      <c r="U49" s="258">
        <v>67.965243299999997</v>
      </c>
      <c r="V49" s="258">
        <v>64.5835802</v>
      </c>
      <c r="W49" s="258">
        <v>61.796137700000003</v>
      </c>
      <c r="X49" s="21">
        <f t="shared" si="5"/>
        <v>52.008699009090904</v>
      </c>
      <c r="Y49" s="21">
        <f t="shared" si="6"/>
        <v>62.062029071428576</v>
      </c>
      <c r="Z49" s="404">
        <f t="shared" si="7"/>
        <v>63.189858950000001</v>
      </c>
      <c r="AA49" s="332"/>
    </row>
    <row r="50" spans="1:27" ht="15">
      <c r="A50" s="13" t="s">
        <v>80</v>
      </c>
      <c r="B50" s="45" t="s">
        <v>34</v>
      </c>
      <c r="C50" s="245">
        <v>68.259559199999998</v>
      </c>
      <c r="D50" s="258">
        <v>63.493383100000003</v>
      </c>
      <c r="E50" s="258">
        <v>63.858958399999999</v>
      </c>
      <c r="F50" s="258">
        <v>66.690514199999996</v>
      </c>
      <c r="G50" s="258">
        <v>66.124164399999998</v>
      </c>
      <c r="H50" s="258">
        <v>66.729017900000002</v>
      </c>
      <c r="I50" s="258">
        <v>66.727996599999997</v>
      </c>
      <c r="J50" s="258">
        <v>65.852855199999993</v>
      </c>
      <c r="K50" s="258">
        <v>65.189393100000004</v>
      </c>
      <c r="L50" s="258">
        <v>68.642506900000001</v>
      </c>
      <c r="M50" s="258">
        <v>67.309007800000003</v>
      </c>
      <c r="N50" s="258">
        <v>65.0312804</v>
      </c>
      <c r="O50" s="258">
        <v>68.698447000000002</v>
      </c>
      <c r="P50" s="258">
        <v>79.853964700000006</v>
      </c>
      <c r="Q50" s="258">
        <v>82.696721400000001</v>
      </c>
      <c r="R50" s="258">
        <v>82.444418400000004</v>
      </c>
      <c r="S50" s="258">
        <v>81.920081499999995</v>
      </c>
      <c r="T50" s="258">
        <v>81.266196600000001</v>
      </c>
      <c r="U50" s="258">
        <v>84.026856300000006</v>
      </c>
      <c r="V50" s="258">
        <v>84.585937999999999</v>
      </c>
      <c r="W50" s="258">
        <v>83.555905100000004</v>
      </c>
      <c r="X50" s="21">
        <f t="shared" si="5"/>
        <v>65.968097999999998</v>
      </c>
      <c r="Y50" s="21">
        <f t="shared" si="6"/>
        <v>80.129526557142853</v>
      </c>
      <c r="Z50" s="404">
        <f t="shared" si="7"/>
        <v>84.070921550000008</v>
      </c>
      <c r="AA50" s="332"/>
    </row>
    <row r="51" spans="1:27" ht="15">
      <c r="A51" s="13" t="s">
        <v>81</v>
      </c>
      <c r="B51" s="45" t="s">
        <v>36</v>
      </c>
      <c r="C51" s="245">
        <v>59.5107353</v>
      </c>
      <c r="D51" s="258">
        <v>55.1841644</v>
      </c>
      <c r="E51" s="258">
        <v>51.827267200000001</v>
      </c>
      <c r="F51" s="258">
        <v>51.049004400000001</v>
      </c>
      <c r="G51" s="258">
        <v>50.317051999999997</v>
      </c>
      <c r="H51" s="258">
        <v>53.416421100000001</v>
      </c>
      <c r="I51" s="258">
        <v>56.182323400000001</v>
      </c>
      <c r="J51" s="258">
        <v>58.652948000000002</v>
      </c>
      <c r="K51" s="258">
        <v>61.989330600000002</v>
      </c>
      <c r="L51" s="258">
        <v>67.392199700000006</v>
      </c>
      <c r="M51" s="258">
        <v>69.174794199999994</v>
      </c>
      <c r="N51" s="258">
        <v>68.439072400000001</v>
      </c>
      <c r="O51" s="258">
        <v>71.666300100000001</v>
      </c>
      <c r="P51" s="258">
        <v>83.609451899999996</v>
      </c>
      <c r="Q51" s="258">
        <v>96.183311700000004</v>
      </c>
      <c r="R51" s="258">
        <v>111.3896915</v>
      </c>
      <c r="S51" s="258">
        <v>126.22242420000001</v>
      </c>
      <c r="T51" s="258">
        <v>129.03953989999999</v>
      </c>
      <c r="U51" s="258">
        <v>130.5995752</v>
      </c>
      <c r="V51" s="258">
        <v>128.75467789999999</v>
      </c>
      <c r="W51" s="258">
        <v>129.8600155</v>
      </c>
      <c r="X51" s="21">
        <f t="shared" si="5"/>
        <v>58.511325218181817</v>
      </c>
      <c r="Y51" s="21">
        <f t="shared" si="6"/>
        <v>106.9586135</v>
      </c>
      <c r="Z51" s="404">
        <f t="shared" si="7"/>
        <v>129.30734669999998</v>
      </c>
      <c r="AA51" s="332"/>
    </row>
    <row r="52" spans="1:27" ht="15">
      <c r="A52" s="13" t="s">
        <v>82</v>
      </c>
      <c r="B52" s="45" t="s">
        <v>38</v>
      </c>
      <c r="C52" s="245">
        <v>21.5885037</v>
      </c>
      <c r="D52" s="258">
        <v>22.073112299999998</v>
      </c>
      <c r="E52" s="258">
        <v>22.751648800000002</v>
      </c>
      <c r="F52" s="258">
        <v>23.732798200000001</v>
      </c>
      <c r="G52" s="258">
        <v>25.8510092</v>
      </c>
      <c r="H52" s="258">
        <v>26.063460299999999</v>
      </c>
      <c r="I52" s="258">
        <v>27.272315500000001</v>
      </c>
      <c r="J52" s="258">
        <v>26.712184700000002</v>
      </c>
      <c r="K52" s="258">
        <v>26.846386500000001</v>
      </c>
      <c r="L52" s="258">
        <v>26.287115199999999</v>
      </c>
      <c r="M52" s="258">
        <v>25.9999404</v>
      </c>
      <c r="N52" s="258">
        <v>22.829356199999999</v>
      </c>
      <c r="O52" s="258">
        <v>21.803084399999999</v>
      </c>
      <c r="P52" s="258">
        <v>34.6376451</v>
      </c>
      <c r="Q52" s="258">
        <v>38.362559400000002</v>
      </c>
      <c r="R52" s="258">
        <v>46.626978899999997</v>
      </c>
      <c r="S52" s="258">
        <v>53.786399799999998</v>
      </c>
      <c r="T52" s="258">
        <v>70.379368200000002</v>
      </c>
      <c r="U52" s="258">
        <v>80.340299299999998</v>
      </c>
      <c r="V52" s="258">
        <v>82.621518600000002</v>
      </c>
      <c r="W52" s="258">
        <v>78.562152499999996</v>
      </c>
      <c r="X52" s="21">
        <f t="shared" si="5"/>
        <v>25.129029754545453</v>
      </c>
      <c r="Y52" s="21">
        <f t="shared" si="6"/>
        <v>49.419476442857153</v>
      </c>
      <c r="Z52" s="404">
        <f t="shared" si="7"/>
        <v>80.591835549999999</v>
      </c>
      <c r="AA52" s="332"/>
    </row>
    <row r="53" spans="1:27" ht="15">
      <c r="A53" s="13" t="s">
        <v>83</v>
      </c>
      <c r="B53" s="45" t="s">
        <v>40</v>
      </c>
      <c r="C53" s="245">
        <v>30.500435299999999</v>
      </c>
      <c r="D53" s="258">
        <v>32.980539899999997</v>
      </c>
      <c r="E53" s="258">
        <v>33.860947600000003</v>
      </c>
      <c r="F53" s="258">
        <v>47.079948199999997</v>
      </c>
      <c r="G53" s="258">
        <v>49.623607100000001</v>
      </c>
      <c r="H53" s="258">
        <v>48.281406699999998</v>
      </c>
      <c r="I53" s="258">
        <v>42.882265599999997</v>
      </c>
      <c r="J53" s="258">
        <v>41.588746100000002</v>
      </c>
      <c r="K53" s="258">
        <v>40.6392369</v>
      </c>
      <c r="L53" s="258">
        <v>34.119109999999999</v>
      </c>
      <c r="M53" s="258">
        <v>30.975154</v>
      </c>
      <c r="N53" s="258">
        <v>30.1009232</v>
      </c>
      <c r="O53" s="258">
        <v>28.461438099999999</v>
      </c>
      <c r="P53" s="258">
        <v>36.294485100000003</v>
      </c>
      <c r="Q53" s="258">
        <v>41.200645999999999</v>
      </c>
      <c r="R53" s="258">
        <v>43.6756174</v>
      </c>
      <c r="S53" s="258">
        <v>52.1648955</v>
      </c>
      <c r="T53" s="258">
        <v>54.739222300000002</v>
      </c>
      <c r="U53" s="258">
        <v>53.523723799999999</v>
      </c>
      <c r="V53" s="258">
        <v>52.340737300000001</v>
      </c>
      <c r="W53" s="258">
        <v>51.8190855</v>
      </c>
      <c r="X53" s="21">
        <f t="shared" si="5"/>
        <v>39.28471684545454</v>
      </c>
      <c r="Y53" s="21">
        <f t="shared" si="6"/>
        <v>44.294289742857146</v>
      </c>
      <c r="Z53" s="404">
        <f t="shared" si="7"/>
        <v>52.0799114</v>
      </c>
      <c r="AA53" s="332"/>
    </row>
    <row r="54" spans="1:27" ht="15">
      <c r="A54" s="13" t="s">
        <v>84</v>
      </c>
      <c r="B54" s="45" t="s">
        <v>42</v>
      </c>
      <c r="C54" s="245">
        <v>55.318146200000001</v>
      </c>
      <c r="D54" s="258">
        <v>52.247647600000001</v>
      </c>
      <c r="E54" s="258">
        <v>46.8625708</v>
      </c>
      <c r="F54" s="258">
        <v>44.052220599999998</v>
      </c>
      <c r="G54" s="258">
        <v>42.511063300000004</v>
      </c>
      <c r="H54" s="258">
        <v>40.977727299999998</v>
      </c>
      <c r="I54" s="258">
        <v>40.232923499999998</v>
      </c>
      <c r="J54" s="258">
        <v>42.798989200000001</v>
      </c>
      <c r="K54" s="258">
        <v>42.7172397</v>
      </c>
      <c r="L54" s="258">
        <v>40.0025549</v>
      </c>
      <c r="M54" s="258">
        <v>38.174192099999999</v>
      </c>
      <c r="N54" s="258">
        <v>33.992732500000002</v>
      </c>
      <c r="O54" s="258">
        <v>32.653798700000003</v>
      </c>
      <c r="P54" s="258">
        <v>41.696081800000002</v>
      </c>
      <c r="Q54" s="258">
        <v>47.119187599999997</v>
      </c>
      <c r="R54" s="258">
        <v>48.504335400000002</v>
      </c>
      <c r="S54" s="258">
        <v>53.9097966</v>
      </c>
      <c r="T54" s="258">
        <v>56.458212400000001</v>
      </c>
      <c r="U54" s="258">
        <v>60.200317300000002</v>
      </c>
      <c r="V54" s="258">
        <v>63.536478299999999</v>
      </c>
      <c r="W54" s="258">
        <v>63.047739999999997</v>
      </c>
      <c r="X54" s="21">
        <f t="shared" si="5"/>
        <v>42.23362377272727</v>
      </c>
      <c r="Y54" s="21">
        <f t="shared" si="6"/>
        <v>48.648818542857143</v>
      </c>
      <c r="Z54" s="404">
        <f t="shared" si="7"/>
        <v>63.292109150000002</v>
      </c>
      <c r="AA54" s="332"/>
    </row>
    <row r="55" spans="1:27" ht="15">
      <c r="A55" s="389" t="s">
        <v>85</v>
      </c>
      <c r="B55" s="400" t="s">
        <v>346</v>
      </c>
      <c r="C55" s="285">
        <v>72.743634700000001</v>
      </c>
      <c r="D55" s="272">
        <v>72.194624500000003</v>
      </c>
      <c r="E55" s="272">
        <v>71.792881699999995</v>
      </c>
      <c r="F55" s="272">
        <v>70.601381399999994</v>
      </c>
      <c r="G55" s="272">
        <v>68.075224399999996</v>
      </c>
      <c r="H55" s="272">
        <v>67.027768199999997</v>
      </c>
      <c r="I55" s="272">
        <v>66.897778500000001</v>
      </c>
      <c r="J55" s="272">
        <v>68.114582799999994</v>
      </c>
      <c r="K55" s="272">
        <v>68.4359295</v>
      </c>
      <c r="L55" s="272">
        <v>69.191387199999994</v>
      </c>
      <c r="M55" s="272">
        <v>67.351204899999999</v>
      </c>
      <c r="N55" s="272">
        <v>64.962610600000005</v>
      </c>
      <c r="O55" s="272">
        <v>68.724312999999995</v>
      </c>
      <c r="P55" s="272">
        <v>79.214427000000001</v>
      </c>
      <c r="Q55" s="272">
        <v>84.786106399999994</v>
      </c>
      <c r="R55" s="272">
        <v>87.3337875</v>
      </c>
      <c r="S55" s="272">
        <v>91.654033799999993</v>
      </c>
      <c r="T55" s="272">
        <v>93.939534199999997</v>
      </c>
      <c r="U55" s="272">
        <v>94.247989500000003</v>
      </c>
      <c r="V55" s="272">
        <v>92.137590799999998</v>
      </c>
      <c r="W55" s="272">
        <v>91.128034299999996</v>
      </c>
      <c r="X55" s="286">
        <f t="shared" si="5"/>
        <v>68.60412488181818</v>
      </c>
      <c r="Y55" s="286">
        <f t="shared" si="6"/>
        <v>85.700027342857155</v>
      </c>
      <c r="Z55" s="405">
        <f t="shared" si="7"/>
        <v>91.632812549999997</v>
      </c>
      <c r="AA55" s="332"/>
    </row>
    <row r="56" spans="1:27" ht="15">
      <c r="A56" s="13" t="s">
        <v>413</v>
      </c>
      <c r="X56" s="21">
        <f>AVERAGE(cross_country_fiscal!D139:N139)</f>
        <v>4.1841599621155128</v>
      </c>
      <c r="Y56" s="21">
        <f>AVERAGE(cross_country_fiscal!O139:U139)</f>
        <v>1.1308177396796379</v>
      </c>
      <c r="Z56" s="404">
        <f>AVERAGE(cross_country_fiscal!V139:W139)</f>
        <v>3.0676382945353686</v>
      </c>
    </row>
    <row r="60" spans="1:27">
      <c r="C60">
        <v>2017</v>
      </c>
      <c r="D60">
        <f>C60+1</f>
        <v>2018</v>
      </c>
      <c r="E60">
        <f t="shared" ref="E60:Z60" si="8">D60+1</f>
        <v>2019</v>
      </c>
      <c r="F60">
        <f t="shared" si="8"/>
        <v>2020</v>
      </c>
      <c r="G60">
        <f t="shared" si="8"/>
        <v>2021</v>
      </c>
      <c r="H60">
        <f t="shared" si="8"/>
        <v>2022</v>
      </c>
      <c r="I60">
        <f t="shared" si="8"/>
        <v>2023</v>
      </c>
      <c r="J60">
        <f t="shared" si="8"/>
        <v>2024</v>
      </c>
      <c r="K60">
        <f t="shared" si="8"/>
        <v>2025</v>
      </c>
      <c r="L60">
        <f t="shared" si="8"/>
        <v>2026</v>
      </c>
      <c r="M60">
        <f t="shared" si="8"/>
        <v>2027</v>
      </c>
      <c r="N60">
        <f t="shared" si="8"/>
        <v>2028</v>
      </c>
      <c r="O60">
        <f t="shared" si="8"/>
        <v>2029</v>
      </c>
      <c r="P60">
        <f t="shared" si="8"/>
        <v>2030</v>
      </c>
      <c r="Q60">
        <f t="shared" si="8"/>
        <v>2031</v>
      </c>
      <c r="R60">
        <f t="shared" si="8"/>
        <v>2032</v>
      </c>
      <c r="S60">
        <f t="shared" si="8"/>
        <v>2033</v>
      </c>
      <c r="T60">
        <f t="shared" si="8"/>
        <v>2034</v>
      </c>
      <c r="U60">
        <f t="shared" si="8"/>
        <v>2035</v>
      </c>
      <c r="V60">
        <f t="shared" si="8"/>
        <v>2036</v>
      </c>
      <c r="W60">
        <f t="shared" si="8"/>
        <v>2037</v>
      </c>
      <c r="X60">
        <f t="shared" si="8"/>
        <v>2038</v>
      </c>
      <c r="Y60">
        <f t="shared" si="8"/>
        <v>2039</v>
      </c>
      <c r="Z60">
        <f t="shared" si="8"/>
        <v>2040</v>
      </c>
    </row>
    <row r="61" spans="1:27">
      <c r="C61" s="456">
        <f>X25</f>
        <v>90.330103500000007</v>
      </c>
      <c r="D61" s="456">
        <f>Y25</f>
        <v>89.010029900000006</v>
      </c>
      <c r="E61">
        <f>D61-D61*0.035</f>
        <v>85.894678853500011</v>
      </c>
      <c r="F61">
        <f t="shared" ref="F61:P61" si="9">E61-E61*0.035</f>
        <v>82.888365093627513</v>
      </c>
      <c r="G61">
        <f t="shared" si="9"/>
        <v>79.987272315350552</v>
      </c>
      <c r="H61">
        <f t="shared" si="9"/>
        <v>77.187717784313278</v>
      </c>
      <c r="I61">
        <f t="shared" si="9"/>
        <v>74.486147661862319</v>
      </c>
      <c r="J61">
        <f t="shared" si="9"/>
        <v>71.879132493697142</v>
      </c>
      <c r="K61">
        <f t="shared" si="9"/>
        <v>69.363362856417737</v>
      </c>
      <c r="L61">
        <f t="shared" si="9"/>
        <v>66.935645156443115</v>
      </c>
      <c r="M61">
        <f t="shared" si="9"/>
        <v>64.592897575967612</v>
      </c>
      <c r="N61">
        <f t="shared" si="9"/>
        <v>62.332146160808747</v>
      </c>
      <c r="O61">
        <f t="shared" si="9"/>
        <v>60.15052104518044</v>
      </c>
      <c r="P61">
        <f t="shared" si="9"/>
        <v>58.045252808599123</v>
      </c>
    </row>
  </sheetData>
  <mergeCells count="9">
    <mergeCell ref="BS4:CA4"/>
    <mergeCell ref="CC4:CH4"/>
    <mergeCell ref="C4:Y4"/>
    <mergeCell ref="C34:Y34"/>
    <mergeCell ref="AA4:AH4"/>
    <mergeCell ref="AJ4:AQ4"/>
    <mergeCell ref="AS4:AY4"/>
    <mergeCell ref="BA4:BF4"/>
    <mergeCell ref="BJ4:BQ4"/>
  </mergeCells>
  <conditionalFormatting sqref="R16:Y16 CC7:CH31 CB7:CB32 AJ16:AQ16 BS7:CA31 BG6:BQ32 AS6:AZ32 BR6:CH6 BR7:BR32 AA16 AC16:AH16 C6:Q6 C7:C32 C36:W55">
    <cfRule type="cellIs" dxfId="21" priority="26" stopIfTrue="1" operator="equal">
      <formula>"ND"</formula>
    </cfRule>
  </conditionalFormatting>
  <conditionalFormatting sqref="BS32:CA32 CC32:CH32">
    <cfRule type="cellIs" dxfId="20" priority="25" stopIfTrue="1" operator="equal">
      <formula>"ND"</formula>
    </cfRule>
  </conditionalFormatting>
  <conditionalFormatting sqref="Z6:AH6 Z29:AH31 AA17:AA28 AA7:AA15 AC7:AH15 AC17:AH28 Z7:Z28 AB7:AB28">
    <cfRule type="cellIs" dxfId="19" priority="24" stopIfTrue="1" operator="equal">
      <formula>"ND"</formula>
    </cfRule>
  </conditionalFormatting>
  <conditionalFormatting sqref="Z32:AH32">
    <cfRule type="cellIs" dxfId="18" priority="23" stopIfTrue="1" operator="equal">
      <formula>"ND"</formula>
    </cfRule>
  </conditionalFormatting>
  <conditionalFormatting sqref="AJ32:AQ32">
    <cfRule type="cellIs" dxfId="17" priority="20" stopIfTrue="1" operator="equal">
      <formula>"ND"</formula>
    </cfRule>
  </conditionalFormatting>
  <conditionalFormatting sqref="AJ6:AQ14">
    <cfRule type="cellIs" dxfId="16" priority="21" stopIfTrue="1" operator="equal">
      <formula>"ND"</formula>
    </cfRule>
  </conditionalFormatting>
  <conditionalFormatting sqref="AJ15:AQ15 AJ17:AQ31">
    <cfRule type="cellIs" dxfId="15" priority="22" stopIfTrue="1" operator="equal">
      <formula>"ND"</formula>
    </cfRule>
  </conditionalFormatting>
  <conditionalFormatting sqref="R17:Y25 R6:Y15 R31:Y31">
    <cfRule type="cellIs" dxfId="14" priority="19" stopIfTrue="1" operator="equal">
      <formula>"ND"</formula>
    </cfRule>
  </conditionalFormatting>
  <conditionalFormatting sqref="R32:Y32">
    <cfRule type="cellIs" dxfId="13" priority="18" stopIfTrue="1" operator="equal">
      <formula>"ND"</formula>
    </cfRule>
  </conditionalFormatting>
  <conditionalFormatting sqref="BA6:BF24 BA29:BF32">
    <cfRule type="cellIs" dxfId="12" priority="17" stopIfTrue="1" operator="equal">
      <formula>"ND"</formula>
    </cfRule>
  </conditionalFormatting>
  <conditionalFormatting sqref="BA25:BF28">
    <cfRule type="cellIs" dxfId="11" priority="16" stopIfTrue="1" operator="equal">
      <formula>"ND"</formula>
    </cfRule>
  </conditionalFormatting>
  <conditionalFormatting sqref="D16:Q16">
    <cfRule type="cellIs" dxfId="10" priority="13" stopIfTrue="1" operator="equal">
      <formula>"ND"</formula>
    </cfRule>
  </conditionalFormatting>
  <conditionalFormatting sqref="D17:Q25 D7:Q15 D31:Q31 D26:Y30">
    <cfRule type="cellIs" dxfId="9" priority="12" stopIfTrue="1" operator="equal">
      <formula>"ND"</formula>
    </cfRule>
  </conditionalFormatting>
  <conditionalFormatting sqref="D32:Q32">
    <cfRule type="cellIs" dxfId="8" priority="11" stopIfTrue="1" operator="equal">
      <formula>"ND"</formula>
    </cfRule>
  </conditionalFormatting>
  <conditionalFormatting sqref="AI16">
    <cfRule type="cellIs" dxfId="7" priority="10" stopIfTrue="1" operator="equal">
      <formula>"ND"</formula>
    </cfRule>
  </conditionalFormatting>
  <conditionalFormatting sqref="AI6:AI15 AI17:AI31">
    <cfRule type="cellIs" dxfId="6" priority="9" stopIfTrue="1" operator="equal">
      <formula>"ND"</formula>
    </cfRule>
  </conditionalFormatting>
  <conditionalFormatting sqref="AI32">
    <cfRule type="cellIs" dxfId="5" priority="8" stopIfTrue="1" operator="equal">
      <formula>"ND"</formula>
    </cfRule>
  </conditionalFormatting>
  <conditionalFormatting sqref="AR16">
    <cfRule type="cellIs" dxfId="4" priority="7" stopIfTrue="1" operator="equal">
      <formula>"ND"</formula>
    </cfRule>
  </conditionalFormatting>
  <conditionalFormatting sqref="AR6:AR15 AR17:AR31">
    <cfRule type="cellIs" dxfId="3" priority="6" stopIfTrue="1" operator="equal">
      <formula>"ND"</formula>
    </cfRule>
  </conditionalFormatting>
  <conditionalFormatting sqref="AR32">
    <cfRule type="cellIs" dxfId="2" priority="5" stopIfTrue="1" operator="equal">
      <formula>"ND"</formula>
    </cfRule>
  </conditionalFormatting>
  <conditionalFormatting sqref="X36:Y56">
    <cfRule type="cellIs" dxfId="1" priority="3" stopIfTrue="1" operator="equal">
      <formula>"ND"</formula>
    </cfRule>
  </conditionalFormatting>
  <pageMargins left="0.7" right="0.7" top="0.75" bottom="0.75" header="0.3" footer="0.3"/>
  <pageSetup paperSize="9"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K10"/>
  <sheetViews>
    <sheetView workbookViewId="0">
      <selection activeCell="F24" sqref="F24"/>
    </sheetView>
  </sheetViews>
  <sheetFormatPr baseColWidth="10" defaultColWidth="9.33203125" defaultRowHeight="12.75"/>
  <cols>
    <col min="1" max="1" width="12.5" customWidth="1"/>
    <col min="2" max="4" width="9.6640625" customWidth="1"/>
    <col min="5" max="5" width="18.1640625" customWidth="1"/>
    <col min="6" max="6" width="16.33203125" bestFit="1" customWidth="1"/>
    <col min="7" max="7" width="46.1640625" bestFit="1" customWidth="1"/>
  </cols>
  <sheetData>
    <row r="1" spans="1:11" s="189" customFormat="1">
      <c r="A1" s="189" t="s">
        <v>377</v>
      </c>
      <c r="F1" s="329"/>
      <c r="G1" s="329"/>
      <c r="H1" s="329"/>
      <c r="I1" s="329"/>
      <c r="J1" s="329"/>
      <c r="K1" s="329"/>
    </row>
    <row r="2" spans="1:11" ht="14.25" customHeight="1">
      <c r="A2" s="444"/>
      <c r="B2" s="445">
        <v>1998</v>
      </c>
      <c r="C2" s="445">
        <v>2007</v>
      </c>
      <c r="D2" s="446">
        <v>2017</v>
      </c>
      <c r="E2" s="447" t="s">
        <v>376</v>
      </c>
      <c r="F2" s="330"/>
      <c r="G2" s="331"/>
      <c r="H2" s="332"/>
      <c r="I2" s="332"/>
      <c r="J2" s="332"/>
      <c r="K2" s="332"/>
    </row>
    <row r="3" spans="1:11">
      <c r="A3" s="430" t="s">
        <v>85</v>
      </c>
      <c r="B3" s="432">
        <f>'Nominal BB performance'!E42</f>
        <v>0</v>
      </c>
      <c r="C3" s="432">
        <f>'Nominal BB performance'!N42</f>
        <v>0</v>
      </c>
      <c r="D3" s="432">
        <f>'Nominal BB performance'!X42</f>
        <v>0</v>
      </c>
      <c r="E3" s="448">
        <f>'Nominal BB performance'!P42</f>
        <v>0</v>
      </c>
      <c r="F3" s="330"/>
      <c r="G3" s="331"/>
      <c r="H3" s="332"/>
      <c r="I3" s="332"/>
      <c r="J3" s="332"/>
      <c r="K3" s="332"/>
    </row>
    <row r="4" spans="1:11" ht="13.5" thickBot="1">
      <c r="A4" s="440" t="s">
        <v>373</v>
      </c>
      <c r="B4" s="442">
        <f>'Nominal BB performance'!E43</f>
        <v>0</v>
      </c>
      <c r="C4" s="442">
        <f>'Nominal BB performance'!N43</f>
        <v>0</v>
      </c>
      <c r="D4" s="442">
        <f>'Nominal BB performance'!X43</f>
        <v>0</v>
      </c>
      <c r="E4" s="449">
        <f>'Nominal BB performance'!Q43</f>
        <v>0</v>
      </c>
      <c r="F4" s="330"/>
      <c r="G4" s="331"/>
    </row>
    <row r="5" spans="1:11" ht="13.5" thickTop="1"/>
    <row r="6" spans="1:11">
      <c r="A6" s="332"/>
      <c r="B6" s="332"/>
      <c r="C6" s="332"/>
      <c r="D6" s="332"/>
      <c r="E6" s="332"/>
      <c r="F6" s="332"/>
      <c r="G6" s="332"/>
    </row>
    <row r="7" spans="1:11">
      <c r="A7" s="329"/>
      <c r="B7" s="329"/>
      <c r="C7" s="329"/>
      <c r="D7" s="329"/>
      <c r="E7" s="329"/>
      <c r="F7" s="329"/>
      <c r="G7" s="332"/>
    </row>
    <row r="8" spans="1:11">
      <c r="A8" s="430"/>
      <c r="B8" s="624"/>
      <c r="C8" s="624"/>
      <c r="D8" s="624"/>
      <c r="E8" s="462"/>
      <c r="F8" s="330"/>
      <c r="G8" s="332"/>
    </row>
    <row r="9" spans="1:11">
      <c r="A9" s="430"/>
      <c r="B9" s="432"/>
      <c r="C9" s="432"/>
      <c r="D9" s="432"/>
      <c r="E9" s="471"/>
      <c r="F9" s="330"/>
      <c r="G9" s="332"/>
    </row>
    <row r="10" spans="1:11">
      <c r="A10" s="430"/>
      <c r="B10" s="432"/>
      <c r="C10" s="432"/>
      <c r="D10" s="432"/>
      <c r="E10" s="471"/>
      <c r="F10" s="330"/>
      <c r="G10" s="332"/>
    </row>
  </sheetData>
  <pageMargins left="0.7" right="0.7" top="0.75" bottom="0.75" header="0.3" footer="0.3"/>
  <pageSetup paperSize="9" orientation="portrait" horizontalDpi="4294967294" verticalDpi="429496729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4">
    <tabColor rgb="FF92D050"/>
  </sheetPr>
  <dimension ref="A1:AB33"/>
  <sheetViews>
    <sheetView workbookViewId="0">
      <selection activeCell="L7" sqref="L7"/>
    </sheetView>
  </sheetViews>
  <sheetFormatPr baseColWidth="10" defaultColWidth="9.33203125" defaultRowHeight="15"/>
  <cols>
    <col min="1" max="1" width="9.33203125" style="337"/>
    <col min="2" max="8" width="10" style="337" bestFit="1" customWidth="1"/>
    <col min="9" max="16384" width="9.33203125" style="337"/>
  </cols>
  <sheetData>
    <row r="1" spans="1:8" ht="18" thickBot="1">
      <c r="A1" s="352" t="s">
        <v>383</v>
      </c>
      <c r="B1" s="347"/>
    </row>
    <row r="2" spans="1:8" ht="15.75" thickTop="1">
      <c r="A2" s="348"/>
      <c r="B2" s="359"/>
      <c r="C2" s="359"/>
      <c r="D2" s="359"/>
      <c r="E2" s="359"/>
      <c r="F2" s="359"/>
      <c r="G2" s="359"/>
      <c r="H2" s="359"/>
    </row>
    <row r="3" spans="1:8">
      <c r="A3" s="346"/>
      <c r="B3" s="344">
        <v>2011</v>
      </c>
      <c r="C3" s="344">
        <v>2012</v>
      </c>
      <c r="D3" s="344">
        <v>2013</v>
      </c>
      <c r="E3" s="344">
        <v>2014</v>
      </c>
      <c r="F3" s="344">
        <v>2015</v>
      </c>
      <c r="G3" s="344">
        <v>2016</v>
      </c>
      <c r="H3" s="344">
        <v>2017</v>
      </c>
    </row>
    <row r="4" spans="1:8">
      <c r="A4" s="343" t="s">
        <v>8</v>
      </c>
      <c r="B4" s="626">
        <v>1.25</v>
      </c>
      <c r="C4" s="626">
        <v>1.25</v>
      </c>
      <c r="D4" s="626">
        <v>0.7</v>
      </c>
      <c r="E4" s="626">
        <f>0.5</f>
        <v>0.5</v>
      </c>
      <c r="F4" s="626">
        <v>0.6</v>
      </c>
      <c r="G4" s="626">
        <v>0.6</v>
      </c>
      <c r="H4" s="626">
        <v>0.6</v>
      </c>
    </row>
    <row r="5" spans="1:8">
      <c r="A5" s="341" t="s">
        <v>70</v>
      </c>
      <c r="B5" s="626">
        <v>0.5</v>
      </c>
      <c r="C5" s="626">
        <v>0.5</v>
      </c>
      <c r="D5" s="626">
        <v>0</v>
      </c>
      <c r="E5" s="626">
        <v>0</v>
      </c>
      <c r="F5" s="626">
        <v>0</v>
      </c>
      <c r="G5" s="626">
        <v>0</v>
      </c>
      <c r="H5" s="626">
        <v>0</v>
      </c>
    </row>
    <row r="6" spans="1:8">
      <c r="A6" s="341" t="s">
        <v>90</v>
      </c>
      <c r="B6" s="627">
        <v>0.5</v>
      </c>
      <c r="C6" s="627">
        <v>0.5</v>
      </c>
      <c r="D6" s="627">
        <v>0</v>
      </c>
      <c r="E6" s="627">
        <v>0.2</v>
      </c>
      <c r="F6" s="627">
        <v>0</v>
      </c>
      <c r="G6" s="627">
        <v>0</v>
      </c>
      <c r="H6" s="626">
        <v>0</v>
      </c>
    </row>
    <row r="7" spans="1:8">
      <c r="A7" s="341" t="s">
        <v>71</v>
      </c>
      <c r="B7" s="628">
        <v>1.7</v>
      </c>
      <c r="C7" s="628">
        <v>1.8</v>
      </c>
      <c r="D7" s="628">
        <v>0.9</v>
      </c>
      <c r="E7" s="628">
        <v>2.4</v>
      </c>
      <c r="F7" s="628">
        <v>1.95</v>
      </c>
      <c r="G7" s="627">
        <v>0.6</v>
      </c>
      <c r="H7" s="626">
        <v>0.6</v>
      </c>
    </row>
    <row r="8" spans="1:8">
      <c r="A8" s="341" t="s">
        <v>73</v>
      </c>
      <c r="B8" s="626">
        <v>1.8</v>
      </c>
      <c r="C8" s="626">
        <v>1.8</v>
      </c>
      <c r="D8" s="626">
        <v>1.1000000000000001</v>
      </c>
      <c r="E8" s="626">
        <v>0.8</v>
      </c>
      <c r="F8" s="626">
        <v>0.8</v>
      </c>
      <c r="G8" s="626">
        <v>-0.4</v>
      </c>
      <c r="H8" s="626">
        <v>0.5</v>
      </c>
    </row>
    <row r="9" spans="1:8">
      <c r="A9" s="341" t="s">
        <v>74</v>
      </c>
      <c r="B9" s="626">
        <v>1.2</v>
      </c>
      <c r="C9" s="626">
        <v>1.2</v>
      </c>
      <c r="D9" s="626">
        <v>1.2</v>
      </c>
      <c r="E9" s="626">
        <v>0.8</v>
      </c>
      <c r="F9" s="626">
        <v>0.5</v>
      </c>
      <c r="G9" s="626">
        <v>0.8</v>
      </c>
      <c r="H9" s="626">
        <v>0.9</v>
      </c>
    </row>
    <row r="10" spans="1:8">
      <c r="A10" s="341" t="s">
        <v>75</v>
      </c>
      <c r="B10" s="626">
        <v>0.77</v>
      </c>
      <c r="C10" s="626">
        <v>0.77</v>
      </c>
      <c r="D10" s="626">
        <v>0.5</v>
      </c>
      <c r="E10" s="626">
        <v>0.5</v>
      </c>
      <c r="F10" s="627">
        <v>0.5</v>
      </c>
      <c r="G10" s="627">
        <v>0.5</v>
      </c>
      <c r="H10" s="627">
        <v>0.6</v>
      </c>
    </row>
    <row r="11" spans="1:8">
      <c r="A11" s="341" t="s">
        <v>76</v>
      </c>
      <c r="B11" s="626">
        <v>1.5</v>
      </c>
      <c r="C11" s="626">
        <v>1.5</v>
      </c>
      <c r="D11" s="626">
        <v>1.3</v>
      </c>
      <c r="E11" s="626">
        <v>0.3</v>
      </c>
      <c r="F11" s="626">
        <v>0.7</v>
      </c>
      <c r="G11" s="626">
        <v>0</v>
      </c>
      <c r="H11" s="626">
        <v>-0.6</v>
      </c>
    </row>
    <row r="12" spans="1:8">
      <c r="A12" s="341" t="s">
        <v>91</v>
      </c>
      <c r="B12" s="626">
        <v>2.75</v>
      </c>
      <c r="C12" s="626">
        <v>2.75</v>
      </c>
      <c r="D12" s="626">
        <v>0</v>
      </c>
      <c r="E12" s="626">
        <v>0</v>
      </c>
      <c r="F12" s="626">
        <v>0.4</v>
      </c>
      <c r="G12" s="626">
        <v>0.6</v>
      </c>
      <c r="H12" s="626">
        <v>0</v>
      </c>
    </row>
    <row r="13" spans="1:8">
      <c r="A13" s="341" t="s">
        <v>92</v>
      </c>
      <c r="B13" s="626">
        <v>2.25</v>
      </c>
      <c r="C13" s="626">
        <v>2.25</v>
      </c>
      <c r="D13" s="626">
        <v>0</v>
      </c>
      <c r="E13" s="626">
        <v>0.5</v>
      </c>
      <c r="F13" s="626">
        <v>0.2</v>
      </c>
      <c r="G13" s="626">
        <v>0</v>
      </c>
      <c r="H13" s="626">
        <v>-0.1</v>
      </c>
    </row>
    <row r="14" spans="1:8">
      <c r="A14" s="341" t="s">
        <v>77</v>
      </c>
      <c r="B14" s="626">
        <v>0</v>
      </c>
      <c r="C14" s="626">
        <v>0</v>
      </c>
      <c r="D14" s="626">
        <v>0</v>
      </c>
      <c r="E14" s="626">
        <v>0</v>
      </c>
      <c r="F14" s="626">
        <v>0</v>
      </c>
      <c r="G14" s="626">
        <v>0</v>
      </c>
      <c r="H14" s="626">
        <v>0</v>
      </c>
    </row>
    <row r="15" spans="1:8">
      <c r="A15" s="341" t="s">
        <v>78</v>
      </c>
      <c r="B15" s="626">
        <v>0.75</v>
      </c>
      <c r="C15" s="626">
        <v>0.5</v>
      </c>
      <c r="D15" s="626">
        <v>0.7</v>
      </c>
      <c r="E15" s="626">
        <v>0.7</v>
      </c>
      <c r="F15" s="626">
        <v>0.6</v>
      </c>
      <c r="G15" s="626">
        <v>0.6</v>
      </c>
      <c r="H15" s="626">
        <v>0.6</v>
      </c>
    </row>
    <row r="16" spans="1:8">
      <c r="A16" s="341" t="s">
        <v>79</v>
      </c>
      <c r="B16" s="626">
        <v>0.75</v>
      </c>
      <c r="C16" s="626">
        <v>0.75</v>
      </c>
      <c r="D16" s="626">
        <v>0.75</v>
      </c>
      <c r="E16" s="626">
        <v>0</v>
      </c>
      <c r="F16" s="626">
        <v>0</v>
      </c>
      <c r="G16" s="626">
        <v>0</v>
      </c>
      <c r="H16" s="626">
        <v>0</v>
      </c>
    </row>
    <row r="17" spans="1:8">
      <c r="A17" s="341" t="s">
        <v>80</v>
      </c>
      <c r="B17" s="626">
        <v>0.75</v>
      </c>
      <c r="C17" s="626">
        <v>0.75</v>
      </c>
      <c r="D17" s="626">
        <v>0.75</v>
      </c>
      <c r="E17" s="626">
        <v>0.6</v>
      </c>
      <c r="F17" s="626">
        <v>-0.1</v>
      </c>
      <c r="G17" s="626">
        <v>-0.5</v>
      </c>
      <c r="H17" s="626">
        <v>-0.1</v>
      </c>
    </row>
    <row r="18" spans="1:8">
      <c r="A18" s="341" t="s">
        <v>81</v>
      </c>
      <c r="B18" s="626">
        <v>1.25</v>
      </c>
      <c r="C18" s="626">
        <v>2.2999999999999998</v>
      </c>
      <c r="D18" s="626">
        <v>0.6</v>
      </c>
      <c r="E18" s="626">
        <v>1.4</v>
      </c>
      <c r="F18" s="626">
        <v>0.5</v>
      </c>
      <c r="G18" s="626">
        <v>0</v>
      </c>
      <c r="H18" s="626">
        <v>0.6</v>
      </c>
    </row>
    <row r="19" spans="1:8">
      <c r="A19" s="341" t="s">
        <v>82</v>
      </c>
      <c r="B19" s="626">
        <v>1.25</v>
      </c>
      <c r="C19" s="626">
        <v>1.25</v>
      </c>
      <c r="D19" s="626">
        <v>0.7</v>
      </c>
      <c r="E19" s="626">
        <v>0.5</v>
      </c>
      <c r="F19" s="626">
        <f>0.5</f>
        <v>0.5</v>
      </c>
      <c r="G19" s="626">
        <v>0.6</v>
      </c>
      <c r="H19" s="626">
        <v>0.6</v>
      </c>
    </row>
    <row r="20" spans="1:8">
      <c r="A20" s="341" t="s">
        <v>83</v>
      </c>
      <c r="B20" s="626">
        <v>1.1000000000000001</v>
      </c>
      <c r="C20" s="626">
        <v>1.1000000000000001</v>
      </c>
      <c r="D20" s="626">
        <v>1.1000000000000001</v>
      </c>
      <c r="E20" s="626">
        <v>0</v>
      </c>
      <c r="F20" s="626">
        <v>0</v>
      </c>
      <c r="G20" s="626">
        <v>0.25</v>
      </c>
      <c r="H20" s="626">
        <v>0.5</v>
      </c>
    </row>
    <row r="21" spans="1:8">
      <c r="A21" s="341" t="s">
        <v>84</v>
      </c>
      <c r="B21" s="626">
        <v>0.5</v>
      </c>
      <c r="C21" s="629">
        <v>0.5</v>
      </c>
      <c r="D21" s="626">
        <v>0</v>
      </c>
      <c r="E21" s="626">
        <v>0</v>
      </c>
      <c r="F21" s="626">
        <v>0.1</v>
      </c>
      <c r="G21" s="626">
        <v>0.5</v>
      </c>
      <c r="H21" s="626">
        <v>0.6</v>
      </c>
    </row>
    <row r="22" spans="1:8">
      <c r="A22" s="353" t="s">
        <v>85</v>
      </c>
      <c r="B22" s="625">
        <f t="shared" ref="B22:H22" si="0">B24</f>
        <v>0</v>
      </c>
      <c r="C22" s="625">
        <f t="shared" si="0"/>
        <v>0</v>
      </c>
      <c r="D22" s="625">
        <f t="shared" si="0"/>
        <v>0</v>
      </c>
      <c r="E22" s="625">
        <f t="shared" si="0"/>
        <v>0</v>
      </c>
      <c r="F22" s="625">
        <f t="shared" si="0"/>
        <v>0</v>
      </c>
      <c r="G22" s="625">
        <f t="shared" si="0"/>
        <v>0</v>
      </c>
      <c r="H22" s="625">
        <f t="shared" si="0"/>
        <v>0</v>
      </c>
    </row>
    <row r="25" spans="1:8" ht="17.25">
      <c r="A25" s="352"/>
    </row>
    <row r="26" spans="1:8">
      <c r="A26" s="351"/>
    </row>
    <row r="33" spans="1:28">
      <c r="A33" s="350"/>
      <c r="B33" s="350"/>
      <c r="C33" s="350"/>
      <c r="D33" s="350"/>
      <c r="E33" s="350"/>
      <c r="F33" s="350"/>
      <c r="G33" s="350"/>
      <c r="X33" s="349"/>
      <c r="AB33" s="349"/>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5">
    <tabColor rgb="FF92D050"/>
  </sheetPr>
  <dimension ref="A1:AC36"/>
  <sheetViews>
    <sheetView workbookViewId="0">
      <selection activeCell="D4" sqref="D4:H21"/>
    </sheetView>
  </sheetViews>
  <sheetFormatPr baseColWidth="10" defaultColWidth="9.33203125" defaultRowHeight="15"/>
  <cols>
    <col min="1" max="1" width="47.5" style="337" customWidth="1"/>
    <col min="2" max="2" width="9.83203125" style="337" bestFit="1" customWidth="1"/>
    <col min="3" max="9" width="9.33203125" style="337"/>
    <col min="10" max="19" width="0" style="337" hidden="1" customWidth="1"/>
    <col min="20" max="20" width="10.6640625" style="337" hidden="1" customWidth="1"/>
    <col min="21" max="21" width="25.83203125" style="337" hidden="1" customWidth="1"/>
    <col min="22" max="22" width="26.1640625" style="337" hidden="1" customWidth="1"/>
    <col min="23" max="23" width="14.83203125" style="337" hidden="1" customWidth="1"/>
    <col min="24" max="24" width="23.83203125" style="349" hidden="1" customWidth="1"/>
    <col min="25" max="25" width="27.6640625" style="337" hidden="1" customWidth="1"/>
    <col min="26" max="26" width="11.6640625" style="337" hidden="1" customWidth="1"/>
    <col min="27" max="27" width="33" style="337" hidden="1" customWidth="1"/>
    <col min="28" max="28" width="35.1640625" style="349" hidden="1" customWidth="1"/>
    <col min="29" max="29" width="29" style="337" hidden="1" customWidth="1"/>
    <col min="30" max="16384" width="9.33203125" style="337"/>
  </cols>
  <sheetData>
    <row r="1" spans="1:29" ht="18" thickBot="1">
      <c r="A1" s="352" t="s">
        <v>407</v>
      </c>
      <c r="B1" s="347"/>
    </row>
    <row r="2" spans="1:29" ht="15.75" thickTop="1">
      <c r="A2" s="348"/>
      <c r="B2" s="359"/>
      <c r="C2" s="359"/>
      <c r="D2" s="359"/>
      <c r="E2" s="359"/>
      <c r="F2" s="359"/>
      <c r="G2" s="359"/>
      <c r="H2" s="359"/>
      <c r="V2" s="697" t="s">
        <v>406</v>
      </c>
      <c r="W2" s="698"/>
    </row>
    <row r="3" spans="1:29">
      <c r="A3" s="346"/>
      <c r="B3" s="344">
        <v>2011</v>
      </c>
      <c r="C3" s="344">
        <v>2012</v>
      </c>
      <c r="D3" s="344">
        <v>2013</v>
      </c>
      <c r="E3" s="344">
        <v>2014</v>
      </c>
      <c r="F3" s="344">
        <v>2015</v>
      </c>
      <c r="G3" s="344">
        <v>2016</v>
      </c>
      <c r="H3" s="344">
        <v>2017</v>
      </c>
      <c r="J3" s="346"/>
      <c r="K3" s="345" t="s">
        <v>106</v>
      </c>
      <c r="L3" s="345"/>
      <c r="M3" s="345">
        <v>2010</v>
      </c>
      <c r="N3" s="344">
        <v>2011</v>
      </c>
      <c r="O3" s="344">
        <v>2012</v>
      </c>
      <c r="P3" s="344">
        <v>2013</v>
      </c>
      <c r="Q3" s="344">
        <v>2014</v>
      </c>
      <c r="R3" s="344">
        <v>2015</v>
      </c>
      <c r="S3" s="344">
        <v>2016</v>
      </c>
      <c r="T3" s="344">
        <v>2017</v>
      </c>
      <c r="U3" s="385" t="s">
        <v>405</v>
      </c>
      <c r="V3" s="382" t="s">
        <v>404</v>
      </c>
      <c r="W3" s="382" t="s">
        <v>403</v>
      </c>
      <c r="X3" s="383" t="s">
        <v>402</v>
      </c>
      <c r="Y3" s="384" t="s">
        <v>401</v>
      </c>
      <c r="Z3" s="383" t="s">
        <v>400</v>
      </c>
      <c r="AA3" s="383" t="s">
        <v>399</v>
      </c>
      <c r="AB3" s="382" t="s">
        <v>398</v>
      </c>
      <c r="AC3" s="381" t="s">
        <v>397</v>
      </c>
    </row>
    <row r="4" spans="1:29">
      <c r="A4" s="343" t="s">
        <v>8</v>
      </c>
      <c r="B4" s="354">
        <v>1.25</v>
      </c>
      <c r="C4" s="354">
        <v>1.25</v>
      </c>
      <c r="D4" s="354">
        <v>0.7</v>
      </c>
      <c r="E4" s="354">
        <f>0.5</f>
        <v>0.5</v>
      </c>
      <c r="F4" s="354">
        <v>0.6</v>
      </c>
      <c r="G4" s="354">
        <v>0.4</v>
      </c>
      <c r="H4" s="354">
        <v>0.6</v>
      </c>
      <c r="J4" s="343" t="s">
        <v>8</v>
      </c>
      <c r="K4" s="342" t="s">
        <v>10</v>
      </c>
      <c r="L4" s="356" t="e">
        <v>#NAME?</v>
      </c>
      <c r="M4" s="354" t="e">
        <f>#REF!-'Requ_EA with flex'!#REF!</f>
        <v>#REF!</v>
      </c>
      <c r="N4" s="354" t="e">
        <f>#REF!-'Requ_EA with flex'!B4</f>
        <v>#REF!</v>
      </c>
      <c r="O4" s="354" t="e">
        <f>#REF!-'Requ_EA with flex'!C4</f>
        <v>#REF!</v>
      </c>
      <c r="P4" s="354" t="e">
        <f>#REF!-'Requ_EA with flex'!D4</f>
        <v>#REF!</v>
      </c>
      <c r="Q4" s="369" t="e">
        <f>#REF!-'Requ_EA with flex'!E4</f>
        <v>#REF!</v>
      </c>
      <c r="R4" s="369" t="e">
        <f>#REF!-'Requ_EA with flex'!F4</f>
        <v>#REF!</v>
      </c>
      <c r="S4" s="369" t="e">
        <f>#REF!-'Requ_EA with flex'!G4</f>
        <v>#REF!</v>
      </c>
      <c r="T4" s="367" t="e">
        <f>#REF!-'Requ_EA with flex'!H4</f>
        <v>#REF!</v>
      </c>
      <c r="U4" s="380">
        <v>2014</v>
      </c>
      <c r="V4" s="349">
        <v>3</v>
      </c>
      <c r="W4" s="349">
        <v>3</v>
      </c>
      <c r="X4" s="365" t="e">
        <f>SUM(Q4:S4)</f>
        <v>#REF!</v>
      </c>
      <c r="Y4" s="363" t="e">
        <f>X4/V4</f>
        <v>#REF!</v>
      </c>
      <c r="AA4" s="363" t="e">
        <f>SUM(S4:T4)</f>
        <v>#REF!</v>
      </c>
      <c r="AB4" s="379" t="e">
        <f>AA4/2</f>
        <v>#REF!</v>
      </c>
      <c r="AC4" s="361" t="s">
        <v>389</v>
      </c>
    </row>
    <row r="5" spans="1:29">
      <c r="A5" s="341" t="s">
        <v>70</v>
      </c>
      <c r="B5" s="354">
        <v>0.5</v>
      </c>
      <c r="C5" s="354">
        <v>0.5</v>
      </c>
      <c r="D5" s="354">
        <v>0</v>
      </c>
      <c r="E5" s="354">
        <v>0</v>
      </c>
      <c r="F5" s="354">
        <v>0</v>
      </c>
      <c r="G5" s="354">
        <v>0</v>
      </c>
      <c r="H5" s="354">
        <v>0</v>
      </c>
      <c r="J5" s="341" t="s">
        <v>70</v>
      </c>
      <c r="K5" s="340" t="s">
        <v>12</v>
      </c>
      <c r="L5" s="356" t="e">
        <v>#NAME?</v>
      </c>
      <c r="M5" s="354" t="e">
        <f>#REF!-'Requ_EA with flex'!#REF!</f>
        <v>#REF!</v>
      </c>
      <c r="N5" s="354" t="e">
        <f>#REF!-'Requ_EA with flex'!B5</f>
        <v>#REF!</v>
      </c>
      <c r="O5" s="369" t="e">
        <f>#REF!-'Requ_EA with flex'!C5</f>
        <v>#REF!</v>
      </c>
      <c r="P5" s="369" t="e">
        <f>#REF!-'Requ_EA with flex'!D5</f>
        <v>#REF!</v>
      </c>
      <c r="Q5" s="369" t="e">
        <f>#REF!-'Requ_EA with flex'!E5</f>
        <v>#REF!</v>
      </c>
      <c r="R5" s="369" t="e">
        <f>#REF!-'Requ_EA with flex'!F5</f>
        <v>#REF!</v>
      </c>
      <c r="S5" s="369" t="e">
        <f>#REF!-'Requ_EA with flex'!G5</f>
        <v>#REF!</v>
      </c>
      <c r="T5" s="367" t="e">
        <f>#REF!-'Requ_EA with flex'!H5</f>
        <v>#REF!</v>
      </c>
      <c r="U5" s="366">
        <v>2012</v>
      </c>
      <c r="V5" s="349">
        <v>5</v>
      </c>
      <c r="W5" s="349">
        <v>5</v>
      </c>
      <c r="X5" s="365" t="e">
        <f>SUM(O5:S5)</f>
        <v>#REF!</v>
      </c>
      <c r="Y5" s="374" t="e">
        <f>X5/V5</f>
        <v>#REF!</v>
      </c>
      <c r="AA5" s="374" t="s">
        <v>393</v>
      </c>
      <c r="AB5" s="374" t="s">
        <v>393</v>
      </c>
      <c r="AC5" s="375" t="s">
        <v>392</v>
      </c>
    </row>
    <row r="6" spans="1:29">
      <c r="A6" s="341" t="s">
        <v>90</v>
      </c>
      <c r="B6" s="357">
        <v>0.5</v>
      </c>
      <c r="C6" s="357">
        <v>0.5</v>
      </c>
      <c r="D6" s="357">
        <v>0</v>
      </c>
      <c r="E6" s="357">
        <v>0.2</v>
      </c>
      <c r="F6" s="357">
        <v>0</v>
      </c>
      <c r="G6" s="357">
        <v>0</v>
      </c>
      <c r="H6" s="354">
        <v>0</v>
      </c>
      <c r="J6" s="341" t="s">
        <v>90</v>
      </c>
      <c r="K6" s="340" t="s">
        <v>14</v>
      </c>
      <c r="L6" s="356" t="e">
        <v>#NAME?</v>
      </c>
      <c r="M6" s="369" t="e">
        <f>#REF!-'Requ_EA with flex'!#REF!</f>
        <v>#REF!</v>
      </c>
      <c r="N6" s="369" t="e">
        <f>#REF!-'Requ_EA with flex'!B6</f>
        <v>#REF!</v>
      </c>
      <c r="O6" s="369" t="e">
        <f>#REF!-'Requ_EA with flex'!C6</f>
        <v>#REF!</v>
      </c>
      <c r="P6" s="369" t="e">
        <f>#REF!-'Requ_EA with flex'!D6</f>
        <v>#REF!</v>
      </c>
      <c r="Q6" s="369" t="e">
        <f>#REF!-'Requ_EA with flex'!E6</f>
        <v>#REF!</v>
      </c>
      <c r="R6" s="369" t="e">
        <f>#REF!-'Requ_EA with flex'!F6</f>
        <v>#REF!</v>
      </c>
      <c r="S6" s="369" t="e">
        <f>#REF!-'Requ_EA with flex'!G6</f>
        <v>#REF!</v>
      </c>
      <c r="T6" s="367" t="e">
        <f>#REF!-'Requ_EA with flex'!H6</f>
        <v>#REF!</v>
      </c>
      <c r="U6" s="366" t="s">
        <v>367</v>
      </c>
      <c r="V6" s="349" t="s">
        <v>367</v>
      </c>
      <c r="W6" s="349" t="s">
        <v>367</v>
      </c>
      <c r="X6" s="365" t="s">
        <v>367</v>
      </c>
      <c r="Y6" s="371" t="s">
        <v>396</v>
      </c>
      <c r="Z6" s="376" t="e">
        <f>SUM(O6:S6)/5</f>
        <v>#REF!</v>
      </c>
      <c r="AA6" s="374" t="s">
        <v>393</v>
      </c>
      <c r="AB6" s="374" t="s">
        <v>393</v>
      </c>
      <c r="AC6" s="375" t="s">
        <v>392</v>
      </c>
    </row>
    <row r="7" spans="1:29">
      <c r="A7" s="341" t="s">
        <v>71</v>
      </c>
      <c r="B7" s="358">
        <v>1.7</v>
      </c>
      <c r="C7" s="358">
        <v>1.8</v>
      </c>
      <c r="D7" s="358">
        <v>0.9</v>
      </c>
      <c r="E7" s="358">
        <v>2.4</v>
      </c>
      <c r="F7" s="358">
        <v>1.95</v>
      </c>
      <c r="G7" s="357">
        <v>0.6</v>
      </c>
      <c r="H7" s="354">
        <v>0.6</v>
      </c>
      <c r="J7" s="341" t="s">
        <v>71</v>
      </c>
      <c r="K7" s="340" t="s">
        <v>16</v>
      </c>
      <c r="L7" s="356" t="e">
        <v>#NAME?</v>
      </c>
      <c r="M7" s="354" t="e">
        <f>#REF!-'Requ_EA with flex'!#REF!</f>
        <v>#REF!</v>
      </c>
      <c r="N7" s="354" t="e">
        <f>#REF!-'Requ_EA with flex'!B7</f>
        <v>#REF!</v>
      </c>
      <c r="O7" s="354" t="e">
        <f>#REF!-'Requ_EA with flex'!C7</f>
        <v>#REF!</v>
      </c>
      <c r="P7" s="354" t="e">
        <f>#REF!-'Requ_EA with flex'!D7</f>
        <v>#REF!</v>
      </c>
      <c r="Q7" s="354" t="e">
        <f>#REF!-'Requ_EA with flex'!E7</f>
        <v>#REF!</v>
      </c>
      <c r="R7" s="354" t="e">
        <f>#REF!-'Requ_EA with flex'!F7</f>
        <v>#REF!</v>
      </c>
      <c r="S7" s="369" t="e">
        <f>#REF!-'Requ_EA with flex'!G7</f>
        <v>#REF!</v>
      </c>
      <c r="T7" s="367" t="e">
        <f>#REF!-'Requ_EA with flex'!H7</f>
        <v>#REF!</v>
      </c>
      <c r="U7" s="366">
        <v>2016</v>
      </c>
      <c r="V7" s="349">
        <v>1</v>
      </c>
      <c r="W7" s="349">
        <v>1</v>
      </c>
      <c r="X7" s="365" t="e">
        <f>S7</f>
        <v>#REF!</v>
      </c>
      <c r="Y7" s="378" t="e">
        <f>X7/V7</f>
        <v>#REF!</v>
      </c>
      <c r="AA7" s="363" t="e">
        <f>SUM(S7:T7)</f>
        <v>#REF!</v>
      </c>
      <c r="AB7" s="362" t="e">
        <f>AA7/2</f>
        <v>#REF!</v>
      </c>
      <c r="AC7" s="370" t="s">
        <v>390</v>
      </c>
    </row>
    <row r="8" spans="1:29">
      <c r="A8" s="341" t="s">
        <v>73</v>
      </c>
      <c r="B8" s="354">
        <v>1.8</v>
      </c>
      <c r="C8" s="354">
        <v>1.8</v>
      </c>
      <c r="D8" s="354">
        <v>1.1000000000000001</v>
      </c>
      <c r="E8" s="354">
        <v>0.8</v>
      </c>
      <c r="F8" s="354">
        <v>0.8</v>
      </c>
      <c r="G8" s="354">
        <v>-0.4</v>
      </c>
      <c r="H8" s="354">
        <v>0.5</v>
      </c>
      <c r="J8" s="341" t="s">
        <v>73</v>
      </c>
      <c r="K8" s="340" t="s">
        <v>20</v>
      </c>
      <c r="L8" s="356" t="e">
        <v>#NAME?</v>
      </c>
      <c r="M8" s="354" t="e">
        <f>#REF!-'Requ_EA with flex'!#REF!</f>
        <v>#REF!</v>
      </c>
      <c r="N8" s="354" t="e">
        <f>#REF!-'Requ_EA with flex'!B8</f>
        <v>#REF!</v>
      </c>
      <c r="O8" s="354" t="e">
        <f>#REF!-'Requ_EA with flex'!C8</f>
        <v>#REF!</v>
      </c>
      <c r="P8" s="354" t="e">
        <f>#REF!-'Requ_EA with flex'!D8</f>
        <v>#REF!</v>
      </c>
      <c r="Q8" s="354" t="e">
        <f>#REF!-'Requ_EA with flex'!E8</f>
        <v>#REF!</v>
      </c>
      <c r="R8" s="354" t="e">
        <f>#REF!-'Requ_EA with flex'!F8</f>
        <v>#REF!</v>
      </c>
      <c r="S8" s="354" t="e">
        <f>#REF!-'Requ_EA with flex'!G8</f>
        <v>#REF!</v>
      </c>
      <c r="T8" s="367" t="e">
        <f>#REF!-'Requ_EA with flex'!H8</f>
        <v>#REF!</v>
      </c>
      <c r="U8" s="357" t="s">
        <v>391</v>
      </c>
      <c r="V8" s="357" t="s">
        <v>391</v>
      </c>
      <c r="W8" s="357" t="s">
        <v>391</v>
      </c>
      <c r="X8" s="357" t="s">
        <v>391</v>
      </c>
      <c r="Y8" s="357" t="s">
        <v>391</v>
      </c>
      <c r="AA8" s="358" t="s">
        <v>391</v>
      </c>
      <c r="AB8" s="358" t="s">
        <v>391</v>
      </c>
      <c r="AC8" s="358" t="s">
        <v>391</v>
      </c>
    </row>
    <row r="9" spans="1:29">
      <c r="A9" s="341" t="s">
        <v>74</v>
      </c>
      <c r="B9" s="354">
        <v>1.2</v>
      </c>
      <c r="C9" s="354">
        <v>1.2</v>
      </c>
      <c r="D9" s="354">
        <v>1.2</v>
      </c>
      <c r="E9" s="354">
        <v>0.8</v>
      </c>
      <c r="F9" s="354">
        <v>0.5</v>
      </c>
      <c r="G9" s="354">
        <v>0.8</v>
      </c>
      <c r="H9" s="354">
        <v>0.9</v>
      </c>
      <c r="J9" s="341" t="s">
        <v>74</v>
      </c>
      <c r="K9" s="340" t="s">
        <v>22</v>
      </c>
      <c r="L9" s="356" t="e">
        <v>#NAME?</v>
      </c>
      <c r="M9" s="354" t="e">
        <f>#REF!-'Requ_EA with flex'!#REF!</f>
        <v>#REF!</v>
      </c>
      <c r="N9" s="354" t="e">
        <f>#REF!-'Requ_EA with flex'!B9</f>
        <v>#REF!</v>
      </c>
      <c r="O9" s="354" t="e">
        <f>#REF!-'Requ_EA with flex'!C9</f>
        <v>#REF!</v>
      </c>
      <c r="P9" s="354" t="e">
        <f>#REF!-'Requ_EA with flex'!D9</f>
        <v>#REF!</v>
      </c>
      <c r="Q9" s="354" t="e">
        <f>#REF!-'Requ_EA with flex'!E9</f>
        <v>#REF!</v>
      </c>
      <c r="R9" s="354" t="e">
        <f>#REF!-'Requ_EA with flex'!F9</f>
        <v>#REF!</v>
      </c>
      <c r="S9" s="354" t="e">
        <f>#REF!-'Requ_EA with flex'!G9</f>
        <v>#REF!</v>
      </c>
      <c r="T9" s="367" t="e">
        <f>#REF!-'Requ_EA with flex'!H9</f>
        <v>#REF!</v>
      </c>
      <c r="U9" s="366" t="s">
        <v>391</v>
      </c>
      <c r="V9" s="349" t="s">
        <v>391</v>
      </c>
      <c r="W9" s="349" t="s">
        <v>391</v>
      </c>
      <c r="X9" s="373" t="s">
        <v>391</v>
      </c>
      <c r="Y9" s="372" t="s">
        <v>391</v>
      </c>
      <c r="AA9" s="372" t="s">
        <v>391</v>
      </c>
      <c r="AB9" s="372" t="s">
        <v>391</v>
      </c>
      <c r="AC9" s="372" t="s">
        <v>391</v>
      </c>
    </row>
    <row r="10" spans="1:29">
      <c r="A10" s="341" t="s">
        <v>75</v>
      </c>
      <c r="B10" s="354">
        <v>0.77</v>
      </c>
      <c r="C10" s="354">
        <v>0.77</v>
      </c>
      <c r="D10" s="354">
        <v>0</v>
      </c>
      <c r="E10" s="354">
        <v>0</v>
      </c>
      <c r="F10" s="357">
        <v>0.25</v>
      </c>
      <c r="G10" s="357">
        <v>-0.36</v>
      </c>
      <c r="H10" s="357">
        <v>0.28000000000000003</v>
      </c>
      <c r="J10" s="341" t="s">
        <v>75</v>
      </c>
      <c r="K10" s="340" t="s">
        <v>24</v>
      </c>
      <c r="L10" s="356" t="e">
        <v>#NAME?</v>
      </c>
      <c r="M10" s="354" t="e">
        <f>#REF!-'Requ_EA with flex'!#REF!</f>
        <v>#REF!</v>
      </c>
      <c r="N10" s="354" t="e">
        <f>#REF!-'Requ_EA with flex'!B10</f>
        <v>#REF!</v>
      </c>
      <c r="O10" s="354" t="e">
        <f>#REF!-'Requ_EA with flex'!C10</f>
        <v>#REF!</v>
      </c>
      <c r="P10" s="368" t="e">
        <f>#REF!-'Requ_EA with flex'!D10</f>
        <v>#REF!</v>
      </c>
      <c r="Q10" s="368" t="e">
        <f>#REF!-'Requ_EA with flex'!E10</f>
        <v>#REF!</v>
      </c>
      <c r="R10" s="368" t="e">
        <f>#REF!-'Requ_EA with flex'!F10</f>
        <v>#REF!</v>
      </c>
      <c r="S10" s="369" t="e">
        <f>#REF!-'Requ_EA with flex'!G10</f>
        <v>#REF!</v>
      </c>
      <c r="T10" s="367" t="e">
        <f>#REF!-'Requ_EA with flex'!H10</f>
        <v>#REF!</v>
      </c>
      <c r="U10" s="366">
        <v>2013</v>
      </c>
      <c r="V10" s="349">
        <v>4</v>
      </c>
      <c r="W10" s="349">
        <v>1</v>
      </c>
      <c r="X10" s="365" t="e">
        <f>SUM(P10:S10)</f>
        <v>#REF!</v>
      </c>
      <c r="Y10" s="374" t="e">
        <f>X10/V10</f>
        <v>#REF!</v>
      </c>
      <c r="AA10" s="363" t="e">
        <f>SUM(S10:T10)</f>
        <v>#REF!</v>
      </c>
      <c r="AB10" s="362" t="e">
        <f>AA10/2</f>
        <v>#REF!</v>
      </c>
      <c r="AC10" s="377" t="s">
        <v>395</v>
      </c>
    </row>
    <row r="11" spans="1:29">
      <c r="A11" s="341" t="s">
        <v>76</v>
      </c>
      <c r="B11" s="354">
        <v>1.5</v>
      </c>
      <c r="C11" s="354">
        <v>1.5</v>
      </c>
      <c r="D11" s="354">
        <v>1.3</v>
      </c>
      <c r="E11" s="354">
        <v>0.3</v>
      </c>
      <c r="F11" s="354">
        <v>0.7</v>
      </c>
      <c r="G11" s="354">
        <v>0</v>
      </c>
      <c r="H11" s="354">
        <v>-0.6</v>
      </c>
      <c r="J11" s="341" t="s">
        <v>76</v>
      </c>
      <c r="K11" s="340" t="s">
        <v>26</v>
      </c>
      <c r="L11" s="356" t="e">
        <v>#NAME?</v>
      </c>
      <c r="M11" s="354" t="e">
        <f>#REF!-'Requ_EA with flex'!#REF!</f>
        <v>#REF!</v>
      </c>
      <c r="N11" s="354" t="e">
        <f>#REF!-'Requ_EA with flex'!B11</f>
        <v>#REF!</v>
      </c>
      <c r="O11" s="354" t="e">
        <f>#REF!-'Requ_EA with flex'!C11</f>
        <v>#REF!</v>
      </c>
      <c r="P11" s="354" t="e">
        <f>#REF!-'Requ_EA with flex'!D11</f>
        <v>#REF!</v>
      </c>
      <c r="Q11" s="354" t="e">
        <f>#REF!-'Requ_EA with flex'!E11</f>
        <v>#REF!</v>
      </c>
      <c r="R11" s="354" t="e">
        <f>#REF!-'Requ_EA with flex'!F11</f>
        <v>#REF!</v>
      </c>
      <c r="S11" s="369" t="e">
        <f>#REF!-'Requ_EA with flex'!G11</f>
        <v>#REF!</v>
      </c>
      <c r="T11" s="367" t="e">
        <f>#REF!-'Requ_EA with flex'!H11</f>
        <v>#REF!</v>
      </c>
      <c r="U11" s="366">
        <v>2016</v>
      </c>
      <c r="V11" s="349">
        <v>1</v>
      </c>
      <c r="W11" s="349">
        <v>1</v>
      </c>
      <c r="X11" s="365" t="e">
        <f>S11</f>
        <v>#REF!</v>
      </c>
      <c r="Y11" s="363" t="e">
        <f>X11/V11</f>
        <v>#REF!</v>
      </c>
      <c r="AA11" s="363" t="e">
        <f>SUM(S11:T11)</f>
        <v>#REF!</v>
      </c>
      <c r="AB11" s="362" t="e">
        <f>AA11/2</f>
        <v>#REF!</v>
      </c>
      <c r="AC11" s="361" t="s">
        <v>389</v>
      </c>
    </row>
    <row r="12" spans="1:29">
      <c r="A12" s="341" t="s">
        <v>91</v>
      </c>
      <c r="B12" s="354">
        <v>2.75</v>
      </c>
      <c r="C12" s="354">
        <v>2.75</v>
      </c>
      <c r="D12" s="354">
        <v>0</v>
      </c>
      <c r="E12" s="354">
        <v>0</v>
      </c>
      <c r="F12" s="354">
        <v>-0.4</v>
      </c>
      <c r="G12" s="354">
        <v>0</v>
      </c>
      <c r="H12" s="354">
        <v>-1</v>
      </c>
      <c r="J12" s="341" t="s">
        <v>91</v>
      </c>
      <c r="K12" s="340" t="s">
        <v>47</v>
      </c>
      <c r="L12" s="356" t="e">
        <v>#NAME?</v>
      </c>
      <c r="M12" s="354" t="e">
        <f>#REF!-'Requ_EA with flex'!#REF!</f>
        <v>#REF!</v>
      </c>
      <c r="N12" s="354" t="e">
        <f>#REF!-'Requ_EA with flex'!B12</f>
        <v>#REF!</v>
      </c>
      <c r="O12" s="354" t="e">
        <f>#REF!-'Requ_EA with flex'!C12</f>
        <v>#REF!</v>
      </c>
      <c r="P12" s="369" t="e">
        <f>#REF!-'Requ_EA with flex'!D12</f>
        <v>#REF!</v>
      </c>
      <c r="Q12" s="369" t="e">
        <f>#REF!-'Requ_EA with flex'!E12</f>
        <v>#REF!</v>
      </c>
      <c r="R12" s="369" t="e">
        <f>#REF!-'Requ_EA with flex'!F12</f>
        <v>#REF!</v>
      </c>
      <c r="S12" s="369" t="e">
        <f>#REF!-'Requ_EA with flex'!G12</f>
        <v>#REF!</v>
      </c>
      <c r="T12" s="367" t="e">
        <f>#REF!-'Requ_EA with flex'!H12</f>
        <v>#REF!</v>
      </c>
      <c r="U12" s="366">
        <v>2013</v>
      </c>
      <c r="V12" s="349">
        <v>4</v>
      </c>
      <c r="W12" s="349">
        <v>4</v>
      </c>
      <c r="X12" s="365" t="e">
        <f>SUM(P12:S12)</f>
        <v>#REF!</v>
      </c>
      <c r="Y12" s="374" t="e">
        <f>X12/V12</f>
        <v>#REF!</v>
      </c>
      <c r="AA12" s="371" t="e">
        <f>SUM(S12:T12)</f>
        <v>#REF!</v>
      </c>
      <c r="AB12" s="371" t="e">
        <f>AA12/2</f>
        <v>#REF!</v>
      </c>
      <c r="AC12" s="370" t="s">
        <v>390</v>
      </c>
    </row>
    <row r="13" spans="1:29">
      <c r="A13" s="341" t="s">
        <v>92</v>
      </c>
      <c r="B13" s="354">
        <v>2.25</v>
      </c>
      <c r="C13" s="354">
        <v>2.25</v>
      </c>
      <c r="D13" s="354">
        <v>0</v>
      </c>
      <c r="E13" s="354">
        <v>0.5</v>
      </c>
      <c r="F13" s="354">
        <v>0.2</v>
      </c>
      <c r="G13" s="354">
        <v>0</v>
      </c>
      <c r="H13" s="354">
        <v>-0.2</v>
      </c>
      <c r="J13" s="341" t="s">
        <v>92</v>
      </c>
      <c r="K13" s="340" t="s">
        <v>48</v>
      </c>
      <c r="L13" s="356" t="e">
        <v>#NAME?</v>
      </c>
      <c r="M13" s="354" t="e">
        <f>#REF!-'Requ_EA with flex'!#REF!</f>
        <v>#REF!</v>
      </c>
      <c r="N13" s="354" t="e">
        <f>#REF!-'Requ_EA with flex'!B13</f>
        <v>#REF!</v>
      </c>
      <c r="O13" s="354" t="e">
        <f>#REF!-'Requ_EA with flex'!C13</f>
        <v>#REF!</v>
      </c>
      <c r="P13" s="369" t="e">
        <f>#REF!-'Requ_EA with flex'!D13</f>
        <v>#REF!</v>
      </c>
      <c r="Q13" s="369" t="e">
        <f>#REF!-'Requ_EA with flex'!E13</f>
        <v>#REF!</v>
      </c>
      <c r="R13" s="369" t="e">
        <f>#REF!-'Requ_EA with flex'!F13</f>
        <v>#REF!</v>
      </c>
      <c r="S13" s="369" t="e">
        <f>#REF!-'Requ_EA with flex'!G13</f>
        <v>#REF!</v>
      </c>
      <c r="T13" s="367" t="e">
        <f>#REF!-'Requ_EA with flex'!H13</f>
        <v>#REF!</v>
      </c>
      <c r="U13" s="366">
        <v>2013</v>
      </c>
      <c r="V13" s="349">
        <v>4</v>
      </c>
      <c r="W13" s="349">
        <v>4</v>
      </c>
      <c r="X13" s="365" t="e">
        <f>SUM(P13:S13)</f>
        <v>#REF!</v>
      </c>
      <c r="Y13" s="374" t="e">
        <f>X13/V13</f>
        <v>#REF!</v>
      </c>
      <c r="AA13" s="363" t="e">
        <f>SUM(S13:T13)</f>
        <v>#REF!</v>
      </c>
      <c r="AB13" s="362" t="e">
        <f>AA13/2</f>
        <v>#REF!</v>
      </c>
      <c r="AC13" s="370" t="s">
        <v>390</v>
      </c>
    </row>
    <row r="14" spans="1:29">
      <c r="A14" s="341" t="s">
        <v>77</v>
      </c>
      <c r="B14" s="354">
        <v>0</v>
      </c>
      <c r="C14" s="354">
        <v>0</v>
      </c>
      <c r="D14" s="354">
        <v>0</v>
      </c>
      <c r="E14" s="354">
        <v>0</v>
      </c>
      <c r="F14" s="354">
        <v>0</v>
      </c>
      <c r="G14" s="354">
        <v>0</v>
      </c>
      <c r="H14" s="354">
        <v>0</v>
      </c>
      <c r="J14" s="341" t="s">
        <v>77</v>
      </c>
      <c r="K14" s="340" t="s">
        <v>28</v>
      </c>
      <c r="L14" s="356" t="e">
        <v>#NAME?</v>
      </c>
      <c r="M14" s="369" t="e">
        <f>#REF!-'Requ_EA with flex'!#REF!</f>
        <v>#REF!</v>
      </c>
      <c r="N14" s="369" t="e">
        <f>#REF!-'Requ_EA with flex'!B14</f>
        <v>#REF!</v>
      </c>
      <c r="O14" s="368" t="e">
        <f>#REF!-'Requ_EA with flex'!C14</f>
        <v>#REF!</v>
      </c>
      <c r="P14" s="368" t="e">
        <f>#REF!-'Requ_EA with flex'!D14</f>
        <v>#REF!</v>
      </c>
      <c r="Q14" s="368" t="e">
        <f>#REF!-'Requ_EA with flex'!E14</f>
        <v>#REF!</v>
      </c>
      <c r="R14" s="368" t="e">
        <f>#REF!-'Requ_EA with flex'!F14</f>
        <v>#REF!</v>
      </c>
      <c r="S14" s="369" t="e">
        <f>#REF!-'Requ_EA with flex'!G14</f>
        <v>#REF!</v>
      </c>
      <c r="T14" s="367" t="e">
        <f>#REF!-'Requ_EA with flex'!H14</f>
        <v>#REF!</v>
      </c>
      <c r="U14" s="366" t="s">
        <v>367</v>
      </c>
      <c r="V14" s="349" t="s">
        <v>367</v>
      </c>
      <c r="W14" s="349" t="s">
        <v>367</v>
      </c>
      <c r="X14" s="365" t="s">
        <v>367</v>
      </c>
      <c r="Y14" s="371" t="s">
        <v>394</v>
      </c>
      <c r="Z14" s="376" t="e">
        <f>SUM(O14:S14)/5</f>
        <v>#REF!</v>
      </c>
      <c r="AA14" s="374" t="s">
        <v>393</v>
      </c>
      <c r="AB14" s="374" t="s">
        <v>393</v>
      </c>
      <c r="AC14" s="370" t="s">
        <v>390</v>
      </c>
    </row>
    <row r="15" spans="1:29">
      <c r="A15" s="341" t="s">
        <v>78</v>
      </c>
      <c r="B15" s="354">
        <v>0.75</v>
      </c>
      <c r="C15" s="354">
        <v>0.5</v>
      </c>
      <c r="D15" s="354">
        <v>0.7</v>
      </c>
      <c r="E15" s="354">
        <v>0.7</v>
      </c>
      <c r="F15" s="354">
        <v>0.6</v>
      </c>
      <c r="G15" s="354">
        <v>0.6</v>
      </c>
      <c r="H15" s="354">
        <v>0.6</v>
      </c>
      <c r="J15" s="341" t="s">
        <v>78</v>
      </c>
      <c r="K15" s="340" t="s">
        <v>30</v>
      </c>
      <c r="L15" s="356" t="e">
        <v>#NAME?</v>
      </c>
      <c r="M15" s="354" t="e">
        <f>#REF!-'Requ_EA with flex'!#REF!</f>
        <v>#REF!</v>
      </c>
      <c r="N15" s="354" t="e">
        <f>#REF!-'Requ_EA with flex'!B15</f>
        <v>#REF!</v>
      </c>
      <c r="O15" s="354" t="e">
        <f>#REF!-'Requ_EA with flex'!C15</f>
        <v>#REF!</v>
      </c>
      <c r="P15" s="354" t="e">
        <f>#REF!-'Requ_EA with flex'!D15</f>
        <v>#REF!</v>
      </c>
      <c r="Q15" s="354" t="e">
        <f>#REF!-'Requ_EA with flex'!E15</f>
        <v>#REF!</v>
      </c>
      <c r="R15" s="369" t="e">
        <f>#REF!-'Requ_EA with flex'!F15</f>
        <v>#REF!</v>
      </c>
      <c r="S15" s="369" t="e">
        <f>#REF!-'Requ_EA with flex'!G15</f>
        <v>#REF!</v>
      </c>
      <c r="T15" s="367" t="e">
        <f>#REF!-'Requ_EA with flex'!H15</f>
        <v>#REF!</v>
      </c>
      <c r="U15" s="366">
        <v>2015</v>
      </c>
      <c r="V15" s="349">
        <v>2</v>
      </c>
      <c r="W15" s="349">
        <v>2</v>
      </c>
      <c r="X15" s="365" t="e">
        <f>SUM(R15:S15)</f>
        <v>#REF!</v>
      </c>
      <c r="Y15" s="374" t="e">
        <f>X15/V15</f>
        <v>#REF!</v>
      </c>
      <c r="AA15" s="371" t="e">
        <f>SUM(S15:T15)</f>
        <v>#REF!</v>
      </c>
      <c r="AB15" s="371" t="e">
        <f>AA15/2</f>
        <v>#REF!</v>
      </c>
      <c r="AC15" s="375" t="s">
        <v>392</v>
      </c>
    </row>
    <row r="16" spans="1:29">
      <c r="A16" s="341" t="s">
        <v>79</v>
      </c>
      <c r="B16" s="354">
        <v>0.75</v>
      </c>
      <c r="C16" s="354">
        <v>0.75</v>
      </c>
      <c r="D16" s="354">
        <v>0.75</v>
      </c>
      <c r="E16" s="354">
        <v>0</v>
      </c>
      <c r="F16" s="354">
        <v>0</v>
      </c>
      <c r="G16" s="354">
        <v>0</v>
      </c>
      <c r="H16" s="354">
        <v>0</v>
      </c>
      <c r="J16" s="341" t="s">
        <v>79</v>
      </c>
      <c r="K16" s="340" t="s">
        <v>32</v>
      </c>
      <c r="L16" s="356" t="e">
        <v>#NAME?</v>
      </c>
      <c r="M16" s="354" t="e">
        <f>#REF!-'Requ_EA with flex'!#REF!</f>
        <v>#REF!</v>
      </c>
      <c r="N16" s="354" t="e">
        <f>#REF!-'Requ_EA with flex'!B16</f>
        <v>#REF!</v>
      </c>
      <c r="O16" s="354" t="e">
        <f>#REF!-'Requ_EA with flex'!C16</f>
        <v>#REF!</v>
      </c>
      <c r="P16" s="354" t="e">
        <f>#REF!-'Requ_EA with flex'!D16</f>
        <v>#REF!</v>
      </c>
      <c r="Q16" s="369" t="e">
        <f>#REF!-'Requ_EA with flex'!E16</f>
        <v>#REF!</v>
      </c>
      <c r="R16" s="369" t="e">
        <f>#REF!-'Requ_EA with flex'!F16</f>
        <v>#REF!</v>
      </c>
      <c r="S16" s="369" t="e">
        <f>#REF!-'Requ_EA with flex'!G16</f>
        <v>#REF!</v>
      </c>
      <c r="T16" s="367" t="e">
        <f>#REF!-'Requ_EA with flex'!H16</f>
        <v>#REF!</v>
      </c>
      <c r="U16" s="366">
        <v>2014</v>
      </c>
      <c r="V16" s="349">
        <v>3</v>
      </c>
      <c r="W16" s="349">
        <v>3</v>
      </c>
      <c r="X16" s="365" t="e">
        <f>SUM(Q16:S16)</f>
        <v>#REF!</v>
      </c>
      <c r="Y16" s="374" t="e">
        <f>X16/V16</f>
        <v>#REF!</v>
      </c>
      <c r="AA16" s="374" t="s">
        <v>393</v>
      </c>
      <c r="AB16" s="374" t="s">
        <v>393</v>
      </c>
      <c r="AC16" s="375" t="s">
        <v>392</v>
      </c>
    </row>
    <row r="17" spans="1:29">
      <c r="A17" s="341" t="s">
        <v>80</v>
      </c>
      <c r="B17" s="354">
        <v>0.75</v>
      </c>
      <c r="C17" s="354">
        <v>0.75</v>
      </c>
      <c r="D17" s="354">
        <v>0.75</v>
      </c>
      <c r="E17" s="354">
        <v>0.6</v>
      </c>
      <c r="F17" s="354">
        <v>-0.2</v>
      </c>
      <c r="G17" s="354">
        <v>-1</v>
      </c>
      <c r="H17" s="354">
        <v>-0.1</v>
      </c>
      <c r="J17" s="341" t="s">
        <v>80</v>
      </c>
      <c r="K17" s="340" t="s">
        <v>34</v>
      </c>
      <c r="L17" s="356" t="e">
        <v>#NAME?</v>
      </c>
      <c r="M17" s="354" t="e">
        <f>#REF!-'Requ_EA with flex'!#REF!</f>
        <v>#REF!</v>
      </c>
      <c r="N17" s="354" t="e">
        <f>#REF!-'Requ_EA with flex'!B17</f>
        <v>#REF!</v>
      </c>
      <c r="O17" s="354" t="e">
        <f>#REF!-'Requ_EA with flex'!C17</f>
        <v>#REF!</v>
      </c>
      <c r="P17" s="354" t="e">
        <f>#REF!-'Requ_EA with flex'!D17</f>
        <v>#REF!</v>
      </c>
      <c r="Q17" s="369" t="e">
        <f>#REF!-'Requ_EA with flex'!E17</f>
        <v>#REF!</v>
      </c>
      <c r="R17" s="369" t="e">
        <f>#REF!-'Requ_EA with flex'!F17</f>
        <v>#REF!</v>
      </c>
      <c r="S17" s="369" t="e">
        <f>#REF!-'Requ_EA with flex'!G17</f>
        <v>#REF!</v>
      </c>
      <c r="T17" s="367" t="e">
        <f>#REF!-'Requ_EA with flex'!H17</f>
        <v>#REF!</v>
      </c>
      <c r="U17" s="366">
        <v>2014</v>
      </c>
      <c r="V17" s="349">
        <v>3</v>
      </c>
      <c r="W17" s="349">
        <v>3</v>
      </c>
      <c r="X17" s="365" t="e">
        <f>SUM(Q17:S17)</f>
        <v>#REF!</v>
      </c>
      <c r="Y17" s="374" t="e">
        <f>X17/V17</f>
        <v>#REF!</v>
      </c>
      <c r="AA17" s="371" t="e">
        <f>SUM(S17:T17)</f>
        <v>#REF!</v>
      </c>
      <c r="AB17" s="371" t="e">
        <f>AA17/2</f>
        <v>#REF!</v>
      </c>
      <c r="AC17" s="370" t="s">
        <v>390</v>
      </c>
    </row>
    <row r="18" spans="1:29">
      <c r="A18" s="341" t="s">
        <v>81</v>
      </c>
      <c r="B18" s="354">
        <v>1.25</v>
      </c>
      <c r="C18" s="354">
        <v>2.2999999999999998</v>
      </c>
      <c r="D18" s="354">
        <v>0.6</v>
      </c>
      <c r="E18" s="354">
        <v>1.4</v>
      </c>
      <c r="F18" s="354">
        <v>0.5</v>
      </c>
      <c r="G18" s="354">
        <v>0</v>
      </c>
      <c r="H18" s="354">
        <v>0.6</v>
      </c>
      <c r="J18" s="341" t="s">
        <v>81</v>
      </c>
      <c r="K18" s="340" t="s">
        <v>36</v>
      </c>
      <c r="L18" s="356" t="e">
        <v>#NAME?</v>
      </c>
      <c r="M18" s="354" t="e">
        <f>#REF!-'Requ_EA with flex'!#REF!</f>
        <v>#REF!</v>
      </c>
      <c r="N18" s="354" t="e">
        <f>#REF!-'Requ_EA with flex'!B18</f>
        <v>#REF!</v>
      </c>
      <c r="O18" s="354" t="e">
        <f>#REF!-'Requ_EA with flex'!C18</f>
        <v>#REF!</v>
      </c>
      <c r="P18" s="354" t="e">
        <f>#REF!-'Requ_EA with flex'!D18</f>
        <v>#REF!</v>
      </c>
      <c r="Q18" s="354" t="e">
        <f>#REF!-'Requ_EA with flex'!E18</f>
        <v>#REF!</v>
      </c>
      <c r="R18" s="354" t="e">
        <f>#REF!-'Requ_EA with flex'!F18</f>
        <v>#REF!</v>
      </c>
      <c r="S18" s="354" t="e">
        <f>#REF!-'Requ_EA with flex'!G18</f>
        <v>#REF!</v>
      </c>
      <c r="T18" s="367" t="e">
        <f>#REF!-'Requ_EA with flex'!H18</f>
        <v>#REF!</v>
      </c>
      <c r="U18" s="366" t="s">
        <v>391</v>
      </c>
      <c r="V18" s="349" t="s">
        <v>391</v>
      </c>
      <c r="W18" s="349" t="s">
        <v>391</v>
      </c>
      <c r="X18" s="373" t="s">
        <v>391</v>
      </c>
      <c r="Y18" s="372" t="s">
        <v>391</v>
      </c>
      <c r="AA18" s="372" t="s">
        <v>391</v>
      </c>
      <c r="AB18" s="372" t="s">
        <v>391</v>
      </c>
      <c r="AC18" s="370" t="s">
        <v>391</v>
      </c>
    </row>
    <row r="19" spans="1:29">
      <c r="A19" s="341" t="s">
        <v>82</v>
      </c>
      <c r="B19" s="354">
        <v>1.25</v>
      </c>
      <c r="C19" s="354">
        <v>1.25</v>
      </c>
      <c r="D19" s="354">
        <v>0.7</v>
      </c>
      <c r="E19" s="354">
        <v>0.5</v>
      </c>
      <c r="F19" s="354">
        <f>0.5</f>
        <v>0.5</v>
      </c>
      <c r="G19" s="354">
        <v>0.5</v>
      </c>
      <c r="H19" s="354">
        <v>0.6</v>
      </c>
      <c r="J19" s="341" t="s">
        <v>82</v>
      </c>
      <c r="K19" s="340" t="s">
        <v>38</v>
      </c>
      <c r="L19" s="356" t="e">
        <v>#NAME?</v>
      </c>
      <c r="M19" s="354" t="e">
        <f>#REF!-'Requ_EA with flex'!#REF!</f>
        <v>#REF!</v>
      </c>
      <c r="N19" s="354" t="e">
        <f>#REF!-'Requ_EA with flex'!B19</f>
        <v>#REF!</v>
      </c>
      <c r="O19" s="354" t="e">
        <f>#REF!-'Requ_EA with flex'!C19</f>
        <v>#REF!</v>
      </c>
      <c r="P19" s="354" t="e">
        <f>#REF!-'Requ_EA with flex'!D19</f>
        <v>#REF!</v>
      </c>
      <c r="Q19" s="354" t="e">
        <f>#REF!-'Requ_EA with flex'!E19</f>
        <v>#REF!</v>
      </c>
      <c r="R19" s="354" t="e">
        <f>#REF!-'Requ_EA with flex'!F19</f>
        <v>#REF!</v>
      </c>
      <c r="S19" s="369" t="e">
        <f>#REF!-'Requ_EA with flex'!G19</f>
        <v>#REF!</v>
      </c>
      <c r="T19" s="367" t="e">
        <f>#REF!-'Requ_EA with flex'!H19</f>
        <v>#REF!</v>
      </c>
      <c r="U19" s="366">
        <v>2016</v>
      </c>
      <c r="V19" s="349">
        <v>1</v>
      </c>
      <c r="W19" s="349">
        <v>1</v>
      </c>
      <c r="X19" s="365" t="e">
        <f>S19</f>
        <v>#REF!</v>
      </c>
      <c r="Y19" s="363" t="e">
        <f>X19/V19</f>
        <v>#REF!</v>
      </c>
      <c r="AA19" s="363" t="e">
        <f>SUM(S19:T19)</f>
        <v>#REF!</v>
      </c>
      <c r="AB19" s="362" t="e">
        <f>AA19/2</f>
        <v>#REF!</v>
      </c>
      <c r="AC19" s="370" t="s">
        <v>390</v>
      </c>
    </row>
    <row r="20" spans="1:29">
      <c r="A20" s="341" t="s">
        <v>83</v>
      </c>
      <c r="B20" s="354">
        <v>1.1000000000000001</v>
      </c>
      <c r="C20" s="354">
        <v>1.1000000000000001</v>
      </c>
      <c r="D20" s="354">
        <v>1.1000000000000001</v>
      </c>
      <c r="E20" s="354">
        <v>0</v>
      </c>
      <c r="F20" s="354">
        <v>0</v>
      </c>
      <c r="G20" s="354">
        <v>0.25</v>
      </c>
      <c r="H20" s="354">
        <v>0.5</v>
      </c>
      <c r="J20" s="341" t="s">
        <v>83</v>
      </c>
      <c r="K20" s="340" t="s">
        <v>40</v>
      </c>
      <c r="L20" s="356" t="e">
        <v>#NAME?</v>
      </c>
      <c r="M20" s="354" t="e">
        <f>#REF!-'Requ_EA with flex'!#REF!</f>
        <v>#REF!</v>
      </c>
      <c r="N20" s="354" t="e">
        <f>#REF!-'Requ_EA with flex'!B20</f>
        <v>#REF!</v>
      </c>
      <c r="O20" s="354" t="e">
        <f>#REF!-'Requ_EA with flex'!C20</f>
        <v>#REF!</v>
      </c>
      <c r="P20" s="354" t="e">
        <f>#REF!-'Requ_EA with flex'!D20</f>
        <v>#REF!</v>
      </c>
      <c r="Q20" s="368" t="e">
        <f>#REF!-'Requ_EA with flex'!E20</f>
        <v>#REF!</v>
      </c>
      <c r="R20" s="369" t="e">
        <f>#REF!-'Requ_EA with flex'!F20</f>
        <v>#REF!</v>
      </c>
      <c r="S20" s="369" t="e">
        <f>#REF!-'Requ_EA with flex'!G20</f>
        <v>#REF!</v>
      </c>
      <c r="T20" s="367" t="e">
        <f>#REF!-'Requ_EA with flex'!H20</f>
        <v>#REF!</v>
      </c>
      <c r="U20" s="366">
        <v>2014</v>
      </c>
      <c r="V20" s="349">
        <v>3</v>
      </c>
      <c r="W20" s="349">
        <v>2</v>
      </c>
      <c r="X20" s="365" t="e">
        <f>SUM(Q20:S20)</f>
        <v>#REF!</v>
      </c>
      <c r="Y20" s="364" t="e">
        <f>X20/V20</f>
        <v>#REF!</v>
      </c>
      <c r="AA20" s="371" t="e">
        <f>SUM(S20:T20)</f>
        <v>#REF!</v>
      </c>
      <c r="AB20" s="371" t="e">
        <f>AA20/2</f>
        <v>#REF!</v>
      </c>
      <c r="AC20" s="370" t="s">
        <v>390</v>
      </c>
    </row>
    <row r="21" spans="1:29">
      <c r="A21" s="341" t="s">
        <v>84</v>
      </c>
      <c r="B21" s="354">
        <v>0.5</v>
      </c>
      <c r="C21" s="355">
        <v>0.5</v>
      </c>
      <c r="D21" s="354">
        <v>0</v>
      </c>
      <c r="E21" s="354">
        <v>0</v>
      </c>
      <c r="F21" s="354">
        <v>0.1</v>
      </c>
      <c r="G21" s="354">
        <v>0.2</v>
      </c>
      <c r="H21" s="354">
        <v>0.6</v>
      </c>
      <c r="J21" s="339" t="s">
        <v>84</v>
      </c>
      <c r="K21" s="338" t="s">
        <v>42</v>
      </c>
      <c r="L21" s="356" t="e">
        <v>#NAME?</v>
      </c>
      <c r="M21" s="354" t="e">
        <f>#REF!-'Requ_EA with flex'!#REF!</f>
        <v>#REF!</v>
      </c>
      <c r="N21" s="354" t="e">
        <f>#REF!-'Requ_EA with flex'!B21</f>
        <v>#REF!</v>
      </c>
      <c r="O21" s="369" t="e">
        <f>#REF!-'Requ_EA with flex'!C21</f>
        <v>#REF!</v>
      </c>
      <c r="P21" s="368" t="e">
        <f>#REF!-'Requ_EA with flex'!D21</f>
        <v>#REF!</v>
      </c>
      <c r="Q21" s="368" t="e">
        <f>#REF!-'Requ_EA with flex'!E21</f>
        <v>#REF!</v>
      </c>
      <c r="R21" s="368" t="e">
        <f>#REF!-'Requ_EA with flex'!F21</f>
        <v>#REF!</v>
      </c>
      <c r="S21" s="368" t="e">
        <f>#REF!-'Requ_EA with flex'!G21</f>
        <v>#REF!</v>
      </c>
      <c r="T21" s="367" t="e">
        <f>#REF!-'Requ_EA with flex'!H21</f>
        <v>#REF!</v>
      </c>
      <c r="U21" s="366">
        <v>2012</v>
      </c>
      <c r="V21" s="349">
        <v>5</v>
      </c>
      <c r="W21" s="349">
        <v>1</v>
      </c>
      <c r="X21" s="365" t="e">
        <f>SUM(O21:S21)</f>
        <v>#REF!</v>
      </c>
      <c r="Y21" s="364" t="e">
        <f>X21/V21</f>
        <v>#REF!</v>
      </c>
      <c r="AA21" s="363" t="e">
        <f>SUM(S21:T21)</f>
        <v>#REF!</v>
      </c>
      <c r="AB21" s="362" t="e">
        <f>AA21/2</f>
        <v>#REF!</v>
      </c>
      <c r="AC21" s="361" t="s">
        <v>389</v>
      </c>
    </row>
    <row r="22" spans="1:29">
      <c r="A22" s="353" t="s">
        <v>85</v>
      </c>
      <c r="B22" s="630">
        <f t="shared" ref="B22:H22" si="0">B24</f>
        <v>0</v>
      </c>
      <c r="C22" s="630">
        <f t="shared" si="0"/>
        <v>0</v>
      </c>
      <c r="D22" s="630">
        <f t="shared" si="0"/>
        <v>0</v>
      </c>
      <c r="E22" s="630">
        <f t="shared" si="0"/>
        <v>0</v>
      </c>
      <c r="F22" s="630">
        <f t="shared" si="0"/>
        <v>0</v>
      </c>
      <c r="G22" s="630">
        <f t="shared" si="0"/>
        <v>0</v>
      </c>
      <c r="H22" s="630">
        <f t="shared" si="0"/>
        <v>0</v>
      </c>
    </row>
    <row r="25" spans="1:29" ht="17.25">
      <c r="A25" s="352"/>
    </row>
    <row r="27" spans="1:29" s="350" customFormat="1">
      <c r="A27" s="360" t="s">
        <v>388</v>
      </c>
      <c r="X27" s="354"/>
      <c r="AB27" s="354"/>
    </row>
    <row r="28" spans="1:29">
      <c r="A28" s="337" t="s">
        <v>382</v>
      </c>
    </row>
    <row r="29" spans="1:29">
      <c r="A29" s="337" t="s">
        <v>381</v>
      </c>
    </row>
    <row r="30" spans="1:29">
      <c r="A30" s="337" t="s">
        <v>380</v>
      </c>
    </row>
    <row r="31" spans="1:29">
      <c r="A31" s="337" t="s">
        <v>379</v>
      </c>
    </row>
    <row r="32" spans="1:29">
      <c r="A32" s="337" t="s">
        <v>387</v>
      </c>
    </row>
    <row r="33" spans="1:7">
      <c r="A33" s="337" t="s">
        <v>386</v>
      </c>
    </row>
    <row r="34" spans="1:7">
      <c r="A34" s="350" t="s">
        <v>378</v>
      </c>
      <c r="B34" s="350"/>
      <c r="C34" s="350"/>
      <c r="D34" s="350"/>
      <c r="E34" s="350"/>
      <c r="F34" s="350"/>
      <c r="G34" s="350"/>
    </row>
    <row r="35" spans="1:7">
      <c r="A35" s="337" t="s">
        <v>385</v>
      </c>
    </row>
    <row r="36" spans="1:7">
      <c r="A36" s="337" t="s">
        <v>384</v>
      </c>
    </row>
  </sheetData>
  <mergeCells count="1">
    <mergeCell ref="V2:W2"/>
  </mergeCells>
  <conditionalFormatting sqref="Y4">
    <cfRule type="cellIs" dxfId="0" priority="1" operator="greaterThan">
      <formula>0</formula>
    </cfRule>
  </conditionalFormatting>
  <pageMargins left="0.7" right="0.7" top="0.75" bottom="0.75" header="0.3" footer="0.3"/>
  <pageSetup paperSize="9" orientation="portrait" horizontalDpi="4294967294" verticalDpi="4294967294"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4">
    <tabColor theme="1"/>
  </sheetPr>
  <dimension ref="A1:AN148"/>
  <sheetViews>
    <sheetView topLeftCell="C1" workbookViewId="0">
      <selection activeCell="M16" sqref="M16"/>
    </sheetView>
  </sheetViews>
  <sheetFormatPr baseColWidth="10" defaultColWidth="9.33203125" defaultRowHeight="12.75"/>
  <cols>
    <col min="1" max="1" width="28.6640625" style="72" customWidth="1"/>
    <col min="2" max="2" width="35.83203125" style="72" customWidth="1"/>
    <col min="3" max="3" width="9.5" style="72" customWidth="1"/>
    <col min="4" max="4" width="3.5" style="72" customWidth="1"/>
    <col min="5" max="5" width="46.83203125" style="72" customWidth="1"/>
    <col min="6" max="6" width="9.33203125" style="72" customWidth="1"/>
    <col min="7" max="7" width="21.6640625" style="72" customWidth="1"/>
    <col min="8" max="11" width="8.6640625" style="135" bestFit="1" customWidth="1"/>
    <col min="12" max="12" width="8.6640625" style="135" customWidth="1"/>
    <col min="13" max="13" width="9.33203125" style="72" customWidth="1"/>
    <col min="14" max="14" width="10" style="135" bestFit="1" customWidth="1"/>
    <col min="15" max="15" width="9.83203125" style="135" bestFit="1" customWidth="1"/>
    <col min="16" max="17" width="8.6640625" style="135" bestFit="1" customWidth="1"/>
    <col min="18" max="21" width="9.33203125" style="135"/>
    <col min="22" max="22" width="4.5" style="72" customWidth="1"/>
    <col min="23" max="23" width="3.5" style="72" customWidth="1"/>
    <col min="24" max="24" width="46.83203125" style="72" customWidth="1"/>
    <col min="25" max="26" width="0" style="72" hidden="1" customWidth="1"/>
    <col min="27" max="30" width="8.5" style="135" customWidth="1"/>
    <col min="31" max="31" width="9.83203125" style="72" hidden="1" customWidth="1"/>
    <col min="32" max="39" width="9.33203125" style="135"/>
    <col min="40" max="40" width="4.5" style="72" customWidth="1"/>
    <col min="41" max="16384" width="9.33203125" style="72"/>
  </cols>
  <sheetData>
    <row r="1" spans="1:40" s="69" customFormat="1" ht="13.5" thickBot="1">
      <c r="A1" s="68" t="s">
        <v>187</v>
      </c>
      <c r="B1" s="68"/>
      <c r="C1" s="68"/>
      <c r="H1" s="124"/>
      <c r="I1" s="124"/>
      <c r="J1" s="124"/>
      <c r="K1" s="124"/>
      <c r="L1" s="124"/>
      <c r="N1" s="124"/>
      <c r="O1" s="124"/>
      <c r="P1" s="124"/>
      <c r="Q1" s="124"/>
      <c r="R1" s="124"/>
      <c r="S1" s="124"/>
      <c r="T1" s="124"/>
      <c r="U1" s="124"/>
      <c r="AA1" s="124"/>
      <c r="AB1" s="124"/>
      <c r="AC1" s="124"/>
      <c r="AD1" s="124"/>
      <c r="AF1" s="124"/>
      <c r="AG1" s="124"/>
      <c r="AH1" s="124"/>
      <c r="AI1" s="124"/>
      <c r="AJ1" s="124"/>
      <c r="AK1" s="124"/>
      <c r="AL1" s="124"/>
      <c r="AM1" s="124"/>
    </row>
    <row r="2" spans="1:40" s="69" customFormat="1" ht="14.25" thickTop="1" thickBot="1">
      <c r="A2" s="70" t="s">
        <v>188</v>
      </c>
      <c r="B2" s="98" t="s">
        <v>8</v>
      </c>
      <c r="C2" s="70"/>
      <c r="H2" s="124"/>
      <c r="I2" s="195"/>
      <c r="J2" s="195"/>
      <c r="K2" s="195"/>
      <c r="L2" s="195"/>
      <c r="M2" s="196"/>
      <c r="N2" s="195"/>
      <c r="O2" s="195"/>
      <c r="P2" s="195"/>
      <c r="Q2" s="124"/>
      <c r="R2" s="124"/>
      <c r="S2" s="124"/>
      <c r="T2" s="124"/>
      <c r="U2" s="124"/>
      <c r="AA2" s="124"/>
      <c r="AB2" s="124"/>
      <c r="AC2" s="124"/>
      <c r="AD2" s="124"/>
      <c r="AF2" s="124"/>
      <c r="AG2" s="124"/>
      <c r="AH2" s="124"/>
      <c r="AI2" s="124"/>
      <c r="AJ2" s="124"/>
      <c r="AK2" s="124"/>
      <c r="AL2" s="124"/>
      <c r="AM2" s="124"/>
    </row>
    <row r="3" spans="1:40" s="69" customFormat="1" ht="14.25" thickTop="1" thickBot="1">
      <c r="A3" s="71"/>
      <c r="B3" s="70" t="str">
        <f>VLOOKUP(B2,A15:B43,2,FALSE)</f>
        <v>BE</v>
      </c>
      <c r="C3" s="70" t="str">
        <f>VLOOKUP(B2,A15:C43,3,FALSE)</f>
        <v>BEL</v>
      </c>
      <c r="H3" s="124"/>
      <c r="I3" s="195"/>
      <c r="J3" s="195"/>
      <c r="K3" s="195"/>
      <c r="L3" s="195"/>
      <c r="M3" s="196"/>
      <c r="N3" s="195"/>
      <c r="O3" s="195"/>
      <c r="P3" s="195"/>
      <c r="Q3" s="124"/>
      <c r="R3" s="124"/>
      <c r="S3" s="124"/>
      <c r="T3" s="124"/>
      <c r="U3" s="124"/>
      <c r="AA3" s="124"/>
      <c r="AB3" s="124"/>
      <c r="AC3" s="124"/>
      <c r="AD3" s="124"/>
      <c r="AF3" s="124"/>
      <c r="AG3" s="124"/>
      <c r="AH3" s="124"/>
      <c r="AI3" s="124"/>
      <c r="AJ3" s="124"/>
      <c r="AK3" s="124"/>
      <c r="AL3" s="124"/>
      <c r="AM3" s="124"/>
    </row>
    <row r="4" spans="1:40" s="69" customFormat="1" ht="14.25" thickTop="1" thickBot="1">
      <c r="A4" s="70" t="s">
        <v>191</v>
      </c>
      <c r="B4" s="98" t="s">
        <v>284</v>
      </c>
      <c r="C4" s="70"/>
      <c r="H4" s="124"/>
      <c r="I4" s="195"/>
      <c r="J4" s="195"/>
      <c r="K4" s="195"/>
      <c r="L4" s="195"/>
      <c r="M4" s="196"/>
      <c r="N4" s="195"/>
      <c r="O4" s="195"/>
      <c r="P4" s="195"/>
      <c r="Q4" s="124"/>
      <c r="R4" s="124"/>
      <c r="S4" s="124"/>
      <c r="T4" s="124"/>
      <c r="U4" s="124"/>
      <c r="AA4" s="124"/>
      <c r="AB4" s="124"/>
      <c r="AC4" s="124"/>
      <c r="AD4" s="124"/>
      <c r="AF4" s="124"/>
      <c r="AG4" s="124"/>
      <c r="AH4" s="124"/>
      <c r="AI4" s="124"/>
      <c r="AJ4" s="124"/>
      <c r="AK4" s="124"/>
      <c r="AL4" s="124"/>
      <c r="AM4" s="124"/>
    </row>
    <row r="5" spans="1:40" s="69" customFormat="1" ht="14.25" thickTop="1" thickBot="1">
      <c r="A5" s="71"/>
      <c r="B5" s="70" t="str">
        <f>VLOOKUP(B4,A47:B81,2,FALSE)</f>
        <v>6_G12</v>
      </c>
      <c r="C5" s="70"/>
      <c r="H5" s="124"/>
      <c r="I5" s="195"/>
      <c r="J5" s="195"/>
      <c r="K5" s="195"/>
      <c r="L5" s="195"/>
      <c r="M5" s="196"/>
      <c r="N5" s="195"/>
      <c r="O5" s="195"/>
      <c r="P5" s="195"/>
      <c r="Q5" s="124"/>
      <c r="R5" s="124"/>
      <c r="S5" s="124"/>
      <c r="T5" s="124"/>
      <c r="U5" s="124"/>
      <c r="AA5" s="124"/>
      <c r="AB5" s="124"/>
      <c r="AC5" s="124"/>
      <c r="AD5" s="124"/>
      <c r="AF5" s="124"/>
      <c r="AG5" s="124"/>
      <c r="AH5" s="124"/>
      <c r="AI5" s="124"/>
      <c r="AJ5" s="124"/>
      <c r="AK5" s="124"/>
      <c r="AL5" s="124"/>
      <c r="AM5" s="124"/>
    </row>
    <row r="6" spans="1:40" s="69" customFormat="1" ht="14.25" thickTop="1" thickBot="1">
      <c r="A6" s="70" t="s">
        <v>189</v>
      </c>
      <c r="B6" s="98" t="s">
        <v>317</v>
      </c>
      <c r="C6" s="70"/>
      <c r="H6" s="124"/>
      <c r="I6" s="124"/>
      <c r="J6" s="124"/>
      <c r="K6" s="124"/>
      <c r="L6" s="124"/>
      <c r="N6" s="124"/>
      <c r="O6" s="124"/>
      <c r="P6" s="124"/>
      <c r="Q6" s="124"/>
      <c r="R6" s="124"/>
      <c r="S6" s="124"/>
      <c r="T6" s="124"/>
      <c r="U6" s="124"/>
      <c r="AA6" s="124"/>
      <c r="AB6" s="124"/>
      <c r="AC6" s="124"/>
      <c r="AD6" s="124"/>
      <c r="AF6" s="124"/>
      <c r="AG6" s="124"/>
      <c r="AH6" s="124"/>
      <c r="AI6" s="124"/>
      <c r="AJ6" s="124"/>
      <c r="AK6" s="124"/>
      <c r="AL6" s="124"/>
      <c r="AM6" s="124"/>
    </row>
    <row r="7" spans="1:40" s="69" customFormat="1" ht="14.25" thickTop="1" thickBot="1">
      <c r="A7" s="71"/>
      <c r="B7" s="70" t="str">
        <f>VLOOKUP(B6,A47:B81,2,FALSE)</f>
        <v>7_G12</v>
      </c>
      <c r="C7" s="70"/>
      <c r="H7" s="124"/>
      <c r="I7" s="124"/>
      <c r="J7" s="124"/>
      <c r="K7" s="124"/>
      <c r="L7" s="124"/>
      <c r="N7" s="124"/>
      <c r="O7" s="124"/>
      <c r="P7" s="124"/>
      <c r="Q7" s="124"/>
      <c r="R7" s="124"/>
      <c r="S7" s="124"/>
      <c r="T7" s="124"/>
      <c r="U7" s="124"/>
      <c r="AA7" s="124"/>
      <c r="AB7" s="124"/>
      <c r="AC7" s="124"/>
      <c r="AD7" s="124"/>
      <c r="AF7" s="124"/>
      <c r="AG7" s="124"/>
      <c r="AH7" s="124"/>
      <c r="AI7" s="124"/>
      <c r="AJ7" s="124"/>
      <c r="AK7" s="124"/>
      <c r="AL7" s="124"/>
      <c r="AM7" s="124"/>
    </row>
    <row r="8" spans="1:40" s="69" customFormat="1" ht="14.25" thickTop="1" thickBot="1">
      <c r="A8" s="70" t="s">
        <v>190</v>
      </c>
      <c r="B8" s="98" t="s">
        <v>193</v>
      </c>
      <c r="C8" s="70"/>
      <c r="H8" s="124"/>
      <c r="I8" s="124"/>
      <c r="J8" s="124"/>
      <c r="K8" s="124"/>
      <c r="L8" s="124"/>
      <c r="N8" s="124"/>
      <c r="O8" s="124"/>
      <c r="P8" s="124"/>
      <c r="Q8" s="124"/>
      <c r="R8" s="124"/>
      <c r="S8" s="124"/>
      <c r="T8" s="124"/>
      <c r="U8" s="124"/>
      <c r="AA8" s="124"/>
      <c r="AB8" s="124"/>
      <c r="AC8" s="124"/>
      <c r="AD8" s="124"/>
      <c r="AF8" s="124"/>
      <c r="AG8" s="124"/>
      <c r="AH8" s="124"/>
      <c r="AI8" s="124"/>
      <c r="AJ8" s="124"/>
      <c r="AK8" s="124"/>
      <c r="AL8" s="124"/>
      <c r="AM8" s="124"/>
    </row>
    <row r="9" spans="1:40" s="69" customFormat="1" ht="13.5" thickTop="1">
      <c r="A9" s="70"/>
      <c r="B9" s="70" t="str">
        <f>VLOOKUP(B8,A84:B85,2,FALSE)</f>
        <v>C</v>
      </c>
      <c r="C9" s="70" t="str">
        <f>VLOOKUP(B8,A84:C85,3,FALSE)</f>
        <v>1.0.319.0</v>
      </c>
      <c r="H9" s="124"/>
      <c r="I9" s="124"/>
      <c r="J9" s="124"/>
      <c r="K9" s="124"/>
      <c r="L9" s="124"/>
      <c r="N9" s="124"/>
      <c r="O9" s="124"/>
      <c r="P9" s="124"/>
      <c r="Q9" s="124"/>
      <c r="R9" s="124"/>
      <c r="S9" s="124"/>
      <c r="T9" s="124"/>
      <c r="U9" s="124"/>
      <c r="AA9" s="124"/>
      <c r="AB9" s="124"/>
      <c r="AC9" s="124"/>
      <c r="AD9" s="124"/>
      <c r="AF9" s="124"/>
      <c r="AG9" s="124"/>
      <c r="AH9" s="124"/>
      <c r="AI9" s="124"/>
      <c r="AJ9" s="124"/>
      <c r="AK9" s="124"/>
      <c r="AL9" s="124"/>
      <c r="AM9" s="124"/>
    </row>
    <row r="10" spans="1:40">
      <c r="D10" s="73"/>
      <c r="E10" s="73"/>
      <c r="F10" s="73"/>
      <c r="G10" s="73"/>
      <c r="H10" s="125"/>
      <c r="I10" s="125"/>
      <c r="J10" s="125"/>
      <c r="K10" s="125"/>
      <c r="L10" s="125"/>
      <c r="M10" s="73"/>
      <c r="N10" s="125"/>
      <c r="O10" s="125"/>
      <c r="P10" s="125"/>
      <c r="Q10" s="125"/>
      <c r="R10" s="125"/>
      <c r="S10" s="125"/>
      <c r="T10" s="125"/>
      <c r="U10" s="125"/>
      <c r="V10" s="73"/>
      <c r="W10" s="73"/>
      <c r="X10" s="73"/>
      <c r="Y10" s="73"/>
      <c r="Z10" s="73"/>
      <c r="AA10" s="125"/>
      <c r="AB10" s="125"/>
      <c r="AC10" s="125"/>
      <c r="AD10" s="125"/>
      <c r="AE10" s="73"/>
      <c r="AF10" s="125"/>
      <c r="AG10" s="125"/>
      <c r="AH10" s="125"/>
      <c r="AI10" s="125"/>
      <c r="AJ10" s="125"/>
      <c r="AK10" s="125"/>
      <c r="AL10" s="125"/>
      <c r="AM10" s="125"/>
      <c r="AN10" s="73"/>
    </row>
    <row r="11" spans="1:40" ht="21" customHeight="1">
      <c r="D11" s="73"/>
      <c r="E11" s="699" t="str">
        <f>CONCATENATE($B$4," - fiscal projections overview - ",$B$2," (",$B$8,")")</f>
        <v>ESCB June 2012 BMPE - 6 - fiscal projections overview - Belgium (% of GDP)</v>
      </c>
      <c r="F11" s="699"/>
      <c r="G11" s="699"/>
      <c r="H11" s="699"/>
      <c r="I11" s="699"/>
      <c r="J11" s="699"/>
      <c r="K11" s="699"/>
      <c r="L11" s="699"/>
      <c r="M11" s="699"/>
      <c r="N11" s="699"/>
      <c r="O11" s="699"/>
      <c r="P11" s="699"/>
      <c r="Q11" s="699"/>
      <c r="R11" s="699"/>
      <c r="S11" s="699"/>
      <c r="T11" s="699"/>
      <c r="U11" s="699"/>
      <c r="V11" s="73"/>
      <c r="W11" s="73"/>
      <c r="X11" s="699" t="str">
        <f>CONCATENATE($B$4," fiscal projections overview - ",$B$2," (growth rate)")</f>
        <v>ESCB June 2012 BMPE - 6 fiscal projections overview - Belgium (growth rate)</v>
      </c>
      <c r="Y11" s="699"/>
      <c r="Z11" s="699"/>
      <c r="AA11" s="699"/>
      <c r="AB11" s="699"/>
      <c r="AC11" s="699"/>
      <c r="AD11" s="699"/>
      <c r="AE11" s="699"/>
      <c r="AF11" s="699"/>
      <c r="AG11" s="699"/>
      <c r="AH11" s="699"/>
      <c r="AI11" s="699"/>
      <c r="AJ11" s="699"/>
      <c r="AK11" s="699"/>
      <c r="AL11" s="699"/>
      <c r="AM11" s="699"/>
      <c r="AN11" s="73"/>
    </row>
    <row r="12" spans="1:40" ht="8.25" customHeight="1">
      <c r="D12" s="73"/>
      <c r="E12" s="74"/>
      <c r="F12" s="74"/>
      <c r="G12" s="74"/>
      <c r="H12" s="126"/>
      <c r="I12" s="126"/>
      <c r="J12" s="126"/>
      <c r="K12" s="126"/>
      <c r="L12" s="126"/>
      <c r="M12" s="74"/>
      <c r="N12" s="126"/>
      <c r="O12" s="126"/>
      <c r="P12" s="126"/>
      <c r="Q12" s="126"/>
      <c r="R12" s="126"/>
      <c r="S12" s="126"/>
      <c r="T12" s="126"/>
      <c r="U12" s="126"/>
      <c r="V12" s="73"/>
      <c r="W12" s="73"/>
      <c r="X12" s="74"/>
      <c r="Y12" s="74"/>
      <c r="Z12" s="74"/>
      <c r="AA12" s="126"/>
      <c r="AB12" s="126"/>
      <c r="AC12" s="126"/>
      <c r="AD12" s="126"/>
      <c r="AE12" s="74"/>
      <c r="AF12" s="126"/>
      <c r="AG12" s="126"/>
      <c r="AH12" s="126"/>
      <c r="AI12" s="126"/>
      <c r="AJ12" s="126"/>
      <c r="AK12" s="126"/>
      <c r="AL12" s="126"/>
      <c r="AM12" s="126"/>
      <c r="AN12" s="73"/>
    </row>
    <row r="13" spans="1:40" s="75" customFormat="1" ht="21.75" customHeight="1">
      <c r="D13" s="108"/>
      <c r="E13" s="76"/>
      <c r="F13" s="77"/>
      <c r="G13" s="76"/>
      <c r="H13" s="700" t="str">
        <f>$B$4</f>
        <v>ESCB June 2012 BMPE - 6</v>
      </c>
      <c r="I13" s="701"/>
      <c r="J13" s="701"/>
      <c r="K13" s="702"/>
      <c r="L13" s="192"/>
      <c r="M13" s="76"/>
      <c r="N13" s="700" t="s">
        <v>337</v>
      </c>
      <c r="O13" s="701"/>
      <c r="P13" s="701"/>
      <c r="Q13" s="702"/>
      <c r="R13" s="703" t="s">
        <v>194</v>
      </c>
      <c r="S13" s="703"/>
      <c r="T13" s="703"/>
      <c r="U13" s="704"/>
      <c r="V13" s="78"/>
      <c r="W13" s="108"/>
      <c r="X13" s="76"/>
      <c r="Y13" s="77"/>
      <c r="Z13" s="76"/>
      <c r="AA13" s="700" t="str">
        <f>$B$4</f>
        <v>ESCB June 2012 BMPE - 6</v>
      </c>
      <c r="AB13" s="701"/>
      <c r="AC13" s="701"/>
      <c r="AD13" s="702"/>
      <c r="AE13" s="76"/>
      <c r="AF13" s="700" t="str">
        <f>$B$6</f>
        <v>ESCB June 2012 BMPE - Final</v>
      </c>
      <c r="AG13" s="701"/>
      <c r="AH13" s="701"/>
      <c r="AI13" s="702"/>
      <c r="AJ13" s="703" t="s">
        <v>194</v>
      </c>
      <c r="AK13" s="703"/>
      <c r="AL13" s="703"/>
      <c r="AM13" s="704"/>
      <c r="AN13" s="78"/>
    </row>
    <row r="14" spans="1:40" s="75" customFormat="1" ht="15.75">
      <c r="A14" s="114" t="s">
        <v>245</v>
      </c>
      <c r="B14" s="114" t="s">
        <v>246</v>
      </c>
      <c r="C14" s="114"/>
      <c r="D14" s="108"/>
      <c r="E14" s="76"/>
      <c r="F14" s="79"/>
      <c r="G14" s="80"/>
      <c r="H14" s="164">
        <v>2011</v>
      </c>
      <c r="I14" s="164">
        <v>2012</v>
      </c>
      <c r="J14" s="164">
        <v>2013</v>
      </c>
      <c r="K14" s="165">
        <v>2014</v>
      </c>
      <c r="L14" s="165"/>
      <c r="M14" s="80"/>
      <c r="N14" s="164">
        <f>H14</f>
        <v>2011</v>
      </c>
      <c r="O14" s="164">
        <f>I14</f>
        <v>2012</v>
      </c>
      <c r="P14" s="164">
        <f>J14</f>
        <v>2013</v>
      </c>
      <c r="Q14" s="165">
        <f>K14</f>
        <v>2014</v>
      </c>
      <c r="R14" s="164">
        <f>H14</f>
        <v>2011</v>
      </c>
      <c r="S14" s="164">
        <f>I14</f>
        <v>2012</v>
      </c>
      <c r="T14" s="164">
        <f>J14</f>
        <v>2013</v>
      </c>
      <c r="U14" s="165">
        <f>K14</f>
        <v>2014</v>
      </c>
      <c r="V14" s="78"/>
      <c r="W14" s="108"/>
      <c r="X14" s="76"/>
      <c r="Y14" s="79"/>
      <c r="Z14" s="80"/>
      <c r="AA14" s="164">
        <v>2011</v>
      </c>
      <c r="AB14" s="164">
        <v>2012</v>
      </c>
      <c r="AC14" s="164">
        <v>2013</v>
      </c>
      <c r="AD14" s="165">
        <v>2014</v>
      </c>
      <c r="AE14" s="166"/>
      <c r="AF14" s="164">
        <f>AA14</f>
        <v>2011</v>
      </c>
      <c r="AG14" s="164">
        <f>AB14</f>
        <v>2012</v>
      </c>
      <c r="AH14" s="164">
        <f>AC14</f>
        <v>2013</v>
      </c>
      <c r="AI14" s="165">
        <f>AD14</f>
        <v>2014</v>
      </c>
      <c r="AJ14" s="164">
        <f>AA14</f>
        <v>2011</v>
      </c>
      <c r="AK14" s="164">
        <f>AB14</f>
        <v>2012</v>
      </c>
      <c r="AL14" s="164">
        <f>AC14</f>
        <v>2013</v>
      </c>
      <c r="AM14" s="165">
        <f>AD14</f>
        <v>2014</v>
      </c>
      <c r="AN14" s="78"/>
    </row>
    <row r="15" spans="1:40" s="75" customFormat="1" ht="15" customHeight="1">
      <c r="A15" s="113" t="s">
        <v>8</v>
      </c>
      <c r="B15" s="113" t="s">
        <v>10</v>
      </c>
      <c r="C15" s="113" t="s">
        <v>11</v>
      </c>
      <c r="D15" s="108"/>
      <c r="E15" s="99" t="str">
        <f>"Main fiscal ratios ("&amp;B8&amp;")"</f>
        <v>Main fiscal ratios (% of GDP)</v>
      </c>
      <c r="F15" s="79"/>
      <c r="G15" s="81"/>
      <c r="H15" s="127"/>
      <c r="I15" s="115"/>
      <c r="J15" s="115"/>
      <c r="K15" s="115"/>
      <c r="L15" s="115"/>
      <c r="M15" s="81"/>
      <c r="N15" s="127"/>
      <c r="O15" s="115"/>
      <c r="P15" s="115"/>
      <c r="Q15" s="127"/>
      <c r="R15" s="127"/>
      <c r="S15" s="115"/>
      <c r="T15" s="115"/>
      <c r="U15" s="116"/>
      <c r="V15" s="78"/>
      <c r="W15" s="108"/>
      <c r="X15" s="99" t="str">
        <f>"Main fiscal ratios (growth rate)"</f>
        <v>Main fiscal ratios (growth rate)</v>
      </c>
      <c r="Y15" s="79"/>
      <c r="Z15" s="81"/>
      <c r="AA15" s="127"/>
      <c r="AB15" s="115"/>
      <c r="AC15" s="115"/>
      <c r="AD15" s="115"/>
      <c r="AE15" s="81"/>
      <c r="AF15" s="127"/>
      <c r="AG15" s="115"/>
      <c r="AH15" s="115"/>
      <c r="AI15" s="127"/>
      <c r="AJ15" s="127"/>
      <c r="AK15" s="115"/>
      <c r="AL15" s="115"/>
      <c r="AM15" s="116"/>
      <c r="AN15" s="78"/>
    </row>
    <row r="16" spans="1:40" s="75" customFormat="1" ht="11.45" customHeight="1">
      <c r="A16" s="113" t="s">
        <v>70</v>
      </c>
      <c r="B16" s="113" t="s">
        <v>12</v>
      </c>
      <c r="C16" s="113" t="s">
        <v>13</v>
      </c>
      <c r="D16" s="108"/>
      <c r="E16" s="100" t="s">
        <v>198</v>
      </c>
      <c r="F16" s="148" t="s">
        <v>0</v>
      </c>
      <c r="G16" s="140" t="e">
        <v>#NAME?</v>
      </c>
      <c r="H16" s="115">
        <v>-3.7221154263868983</v>
      </c>
      <c r="I16" s="115">
        <v>-2.7661854869676392</v>
      </c>
      <c r="J16" s="115">
        <v>-3.0640587847364524</v>
      </c>
      <c r="K16" s="116">
        <v>-3.0944250104389193</v>
      </c>
      <c r="L16" s="148" t="s">
        <v>341</v>
      </c>
      <c r="M16" s="140" t="e">
        <v>#NAME?</v>
      </c>
      <c r="N16" s="115">
        <v>-4.1286046000000001</v>
      </c>
      <c r="O16" s="115">
        <v>-4.2346827999999999</v>
      </c>
      <c r="P16" s="115">
        <v>-3.1376373000000002</v>
      </c>
      <c r="Q16" s="116">
        <v>-3.0789566000000002</v>
      </c>
      <c r="R16" s="115">
        <f>IF(AND(ISNUMBER(H16),ISNUMBER(N16)),H16-N16,"-")</f>
        <v>0.40648917361310177</v>
      </c>
      <c r="S16" s="115">
        <f>IF(AND(ISNUMBER(I16),ISNUMBER(O16)),I16-O16,"-")</f>
        <v>1.4684973130323606</v>
      </c>
      <c r="T16" s="115">
        <f>IF(AND(ISNUMBER(J16),ISNUMBER(P16)),J16-P16,"-")</f>
        <v>7.357851526354775E-2</v>
      </c>
      <c r="U16" s="116">
        <f>IF(AND(ISNUMBER(K16),ISNUMBER(Q16)),K16-Q16,"-")</f>
        <v>-1.5468410438919111E-2</v>
      </c>
      <c r="V16" s="78"/>
      <c r="W16" s="108"/>
      <c r="X16" s="100" t="s">
        <v>198</v>
      </c>
      <c r="Y16" s="148" t="s">
        <v>0</v>
      </c>
      <c r="Z16" s="140" t="e">
        <v>#NAME?</v>
      </c>
      <c r="AA16" s="115">
        <v>1.5814774559221596</v>
      </c>
      <c r="AB16" s="115">
        <v>-30.698459308977206</v>
      </c>
      <c r="AC16" s="115">
        <v>12.26138892141938</v>
      </c>
      <c r="AD16" s="116">
        <v>4.3784994400895831</v>
      </c>
      <c r="AE16" s="140" t="e">
        <v>#NAME?</v>
      </c>
      <c r="AF16" s="115">
        <v>6.9470580247153153</v>
      </c>
      <c r="AG16" s="115">
        <v>26.800278331337367</v>
      </c>
      <c r="AH16" s="115">
        <v>13.454975973257193</v>
      </c>
      <c r="AI16" s="116"/>
      <c r="AJ16" s="115">
        <f>IF(AND(ISNUMBER(AA16),ISNUMBER(AF16)),AA16-AF16,"-")</f>
        <v>-5.3655805687931561</v>
      </c>
      <c r="AK16" s="115">
        <f t="shared" ref="AK16:AM24" si="0">IF(AND(ISNUMBER(AB16),ISNUMBER(AG16)),AB16-AG16,"-")</f>
        <v>-57.498737640314573</v>
      </c>
      <c r="AL16" s="115">
        <f t="shared" si="0"/>
        <v>-1.1935870518378131</v>
      </c>
      <c r="AM16" s="116" t="str">
        <f t="shared" si="0"/>
        <v>-</v>
      </c>
      <c r="AN16" s="78"/>
    </row>
    <row r="17" spans="1:40" s="83" customFormat="1" ht="11.45" customHeight="1">
      <c r="A17" s="113" t="s">
        <v>90</v>
      </c>
      <c r="B17" s="113" t="s">
        <v>14</v>
      </c>
      <c r="C17" s="113" t="s">
        <v>15</v>
      </c>
      <c r="D17" s="109"/>
      <c r="E17" s="85" t="s">
        <v>111</v>
      </c>
      <c r="F17" s="149" t="s">
        <v>3</v>
      </c>
      <c r="G17" s="141" t="e">
        <v>#NAME?</v>
      </c>
      <c r="H17" s="117">
        <v>49.527591337590685</v>
      </c>
      <c r="I17" s="117">
        <v>50.776440268875511</v>
      </c>
      <c r="J17" s="117">
        <v>50.502786451665315</v>
      </c>
      <c r="K17" s="118">
        <v>50.315370470888723</v>
      </c>
      <c r="L17" s="149"/>
      <c r="M17" s="141" t="e">
        <v>#NAME?</v>
      </c>
      <c r="N17" s="117">
        <v>48.911949298747032</v>
      </c>
      <c r="O17" s="117">
        <v>48.737026125975</v>
      </c>
      <c r="P17" s="117">
        <v>48.597144127028834</v>
      </c>
      <c r="Q17" s="118"/>
      <c r="R17" s="117">
        <f t="shared" ref="R17:R24" si="1">IF(AND(ISNUMBER(H17),ISNUMBER(N17)),H17-N17,"-")</f>
        <v>0.61564203884365298</v>
      </c>
      <c r="S17" s="117">
        <f t="shared" ref="S17:U24" si="2">IF(AND(ISNUMBER(I17),ISNUMBER(O17)),I17-O17,"-")</f>
        <v>2.0394141429005117</v>
      </c>
      <c r="T17" s="117">
        <f t="shared" si="2"/>
        <v>1.9056423246364815</v>
      </c>
      <c r="U17" s="118" t="str">
        <f t="shared" si="2"/>
        <v>-</v>
      </c>
      <c r="V17" s="77"/>
      <c r="W17" s="109"/>
      <c r="X17" s="85" t="s">
        <v>111</v>
      </c>
      <c r="Y17" s="149" t="s">
        <v>3</v>
      </c>
      <c r="Z17" s="141" t="e">
        <v>#NAME?</v>
      </c>
      <c r="AA17" s="117">
        <v>5.0536121233185707</v>
      </c>
      <c r="AB17" s="117">
        <v>5.2570537002093687</v>
      </c>
      <c r="AC17" s="117">
        <v>2.286749611118577</v>
      </c>
      <c r="AD17" s="118">
        <v>3.0711433246131277</v>
      </c>
      <c r="AE17" s="141" t="e">
        <v>#NAME?</v>
      </c>
      <c r="AF17" s="117">
        <v>4.7189612119928741</v>
      </c>
      <c r="AG17" s="117">
        <v>2.48180552440907</v>
      </c>
      <c r="AH17" s="117">
        <v>2.3733421256283149</v>
      </c>
      <c r="AI17" s="118"/>
      <c r="AJ17" s="117">
        <f t="shared" ref="AJ17:AJ24" si="3">IF(AND(ISNUMBER(AA17),ISNUMBER(AF17)),AA17-AF17,"-")</f>
        <v>0.33465091132569658</v>
      </c>
      <c r="AK17" s="117">
        <f t="shared" si="0"/>
        <v>2.7752481758002987</v>
      </c>
      <c r="AL17" s="117">
        <f t="shared" si="0"/>
        <v>-8.6592514509737928E-2</v>
      </c>
      <c r="AM17" s="118" t="str">
        <f t="shared" si="0"/>
        <v>-</v>
      </c>
      <c r="AN17" s="77"/>
    </row>
    <row r="18" spans="1:40" s="83" customFormat="1" ht="11.45" customHeight="1">
      <c r="A18" s="113" t="s">
        <v>71</v>
      </c>
      <c r="B18" s="113" t="s">
        <v>16</v>
      </c>
      <c r="C18" s="113" t="s">
        <v>17</v>
      </c>
      <c r="D18" s="109"/>
      <c r="E18" s="85" t="s">
        <v>199</v>
      </c>
      <c r="F18" s="149" t="s">
        <v>148</v>
      </c>
      <c r="G18" s="141" t="e">
        <v>#NAME?</v>
      </c>
      <c r="H18" s="117">
        <v>53.249706763977592</v>
      </c>
      <c r="I18" s="117">
        <v>53.54262575584314</v>
      </c>
      <c r="J18" s="117">
        <v>53.566870867194815</v>
      </c>
      <c r="K18" s="118">
        <v>53.409795481327635</v>
      </c>
      <c r="L18" s="149"/>
      <c r="M18" s="141" t="e">
        <v>#NAME?</v>
      </c>
      <c r="N18" s="117">
        <v>53.083134000330148</v>
      </c>
      <c r="O18" s="117">
        <v>54.274092090916717</v>
      </c>
      <c r="P18" s="117">
        <v>54.825275134065187</v>
      </c>
      <c r="Q18" s="118"/>
      <c r="R18" s="117">
        <f t="shared" si="1"/>
        <v>0.16657276364744433</v>
      </c>
      <c r="S18" s="117">
        <f t="shared" si="2"/>
        <v>-0.73146633507357706</v>
      </c>
      <c r="T18" s="117">
        <f t="shared" si="2"/>
        <v>-1.2584042668703717</v>
      </c>
      <c r="U18" s="118" t="str">
        <f t="shared" si="2"/>
        <v>-</v>
      </c>
      <c r="V18" s="77"/>
      <c r="W18" s="109"/>
      <c r="X18" s="85" t="s">
        <v>199</v>
      </c>
      <c r="Y18" s="149" t="s">
        <v>148</v>
      </c>
      <c r="Z18" s="141" t="e">
        <v>#NAME?</v>
      </c>
      <c r="AA18" s="117">
        <v>4.8109124580360731</v>
      </c>
      <c r="AB18" s="117">
        <v>3.3994754276003807</v>
      </c>
      <c r="AC18" s="117">
        <v>2.8573520222092341</v>
      </c>
      <c r="AD18" s="118">
        <v>3.1468418042807476</v>
      </c>
      <c r="AE18" s="141" t="e">
        <v>#NAME?</v>
      </c>
      <c r="AF18" s="117">
        <v>4.8940413671852294</v>
      </c>
      <c r="AG18" s="117">
        <v>4.962786465979514</v>
      </c>
      <c r="AH18" s="117">
        <v>3.6322116380251099</v>
      </c>
      <c r="AI18" s="118"/>
      <c r="AJ18" s="117">
        <f t="shared" si="3"/>
        <v>-8.3128909149156271E-2</v>
      </c>
      <c r="AK18" s="117">
        <f t="shared" si="0"/>
        <v>-1.5633110383791333</v>
      </c>
      <c r="AL18" s="117">
        <f t="shared" si="0"/>
        <v>-0.77485961581587581</v>
      </c>
      <c r="AM18" s="118" t="str">
        <f t="shared" si="0"/>
        <v>-</v>
      </c>
      <c r="AN18" s="77"/>
    </row>
    <row r="19" spans="1:40" s="83" customFormat="1" ht="11.45" customHeight="1">
      <c r="A19" s="113" t="s">
        <v>72</v>
      </c>
      <c r="B19" s="113" t="s">
        <v>18</v>
      </c>
      <c r="C19" s="113" t="s">
        <v>19</v>
      </c>
      <c r="D19" s="109"/>
      <c r="E19" s="85" t="s">
        <v>182</v>
      </c>
      <c r="F19" s="149" t="s">
        <v>112</v>
      </c>
      <c r="G19" s="141" t="e">
        <v>#NAME?</v>
      </c>
      <c r="H19" s="117">
        <v>49.938284677874798</v>
      </c>
      <c r="I19" s="117">
        <v>50.178438057783758</v>
      </c>
      <c r="J19" s="117">
        <v>50.341722548203194</v>
      </c>
      <c r="K19" s="118">
        <v>50.142902437992078</v>
      </c>
      <c r="L19" s="149"/>
      <c r="M19" s="141" t="e">
        <v>#NAME?</v>
      </c>
      <c r="N19" s="117">
        <v>49.815502335352022</v>
      </c>
      <c r="O19" s="117">
        <v>50.610584584416671</v>
      </c>
      <c r="P19" s="117">
        <v>51.021441755061161</v>
      </c>
      <c r="Q19" s="118"/>
      <c r="R19" s="117">
        <f t="shared" si="1"/>
        <v>0.12278234252277542</v>
      </c>
      <c r="S19" s="117">
        <f t="shared" si="2"/>
        <v>-0.43214652663291275</v>
      </c>
      <c r="T19" s="117">
        <f t="shared" si="2"/>
        <v>-0.67971920685796761</v>
      </c>
      <c r="U19" s="118" t="str">
        <f t="shared" si="2"/>
        <v>-</v>
      </c>
      <c r="V19" s="77"/>
      <c r="W19" s="109"/>
      <c r="X19" s="85" t="s">
        <v>182</v>
      </c>
      <c r="Y19" s="149" t="s">
        <v>112</v>
      </c>
      <c r="Z19" s="141" t="e">
        <v>#NAME?</v>
      </c>
      <c r="AA19" s="117">
        <v>4.9804621130277864</v>
      </c>
      <c r="AB19" s="117">
        <v>3.3329619238729737</v>
      </c>
      <c r="AC19" s="117">
        <v>3.1285910012214146</v>
      </c>
      <c r="AD19" s="118">
        <v>3.0479431431028292</v>
      </c>
      <c r="AE19" s="141" t="e">
        <v>#NAME?</v>
      </c>
      <c r="AF19" s="117">
        <v>5.0767201525631442</v>
      </c>
      <c r="AG19" s="117">
        <v>4.3570712427290621</v>
      </c>
      <c r="AH19" s="117">
        <v>3.4374398351765096</v>
      </c>
      <c r="AI19" s="118"/>
      <c r="AJ19" s="117">
        <f t="shared" si="3"/>
        <v>-9.6258039535357831E-2</v>
      </c>
      <c r="AK19" s="117">
        <f t="shared" si="0"/>
        <v>-1.0241093188560884</v>
      </c>
      <c r="AL19" s="117">
        <f t="shared" si="0"/>
        <v>-0.30884883395509499</v>
      </c>
      <c r="AM19" s="118" t="str">
        <f t="shared" si="0"/>
        <v>-</v>
      </c>
      <c r="AN19" s="77"/>
    </row>
    <row r="20" spans="1:40" s="83" customFormat="1" ht="11.45" customHeight="1">
      <c r="A20" s="113" t="s">
        <v>73</v>
      </c>
      <c r="B20" s="113" t="s">
        <v>20</v>
      </c>
      <c r="C20" s="113" t="s">
        <v>21</v>
      </c>
      <c r="D20" s="109"/>
      <c r="E20" s="85" t="s">
        <v>200</v>
      </c>
      <c r="F20" s="149" t="s">
        <v>120</v>
      </c>
      <c r="G20" s="141" t="e">
        <v>#NAME?</v>
      </c>
      <c r="H20" s="117">
        <v>3.3114220861027848</v>
      </c>
      <c r="I20" s="117">
        <v>3.364187698059387</v>
      </c>
      <c r="J20" s="117">
        <v>3.2251483189916232</v>
      </c>
      <c r="K20" s="118">
        <v>3.2668930433355627</v>
      </c>
      <c r="L20" s="149"/>
      <c r="M20" s="141" t="e">
        <v>#NAME?</v>
      </c>
      <c r="N20" s="117">
        <v>3.267631664978135</v>
      </c>
      <c r="O20" s="117">
        <v>3.663507506500042</v>
      </c>
      <c r="P20" s="117">
        <v>3.8038333790040317</v>
      </c>
      <c r="Q20" s="118"/>
      <c r="R20" s="117">
        <f t="shared" si="1"/>
        <v>4.3790421124649814E-2</v>
      </c>
      <c r="S20" s="117">
        <f t="shared" si="2"/>
        <v>-0.29931980844065498</v>
      </c>
      <c r="T20" s="117">
        <f t="shared" si="2"/>
        <v>-0.57868506001240849</v>
      </c>
      <c r="U20" s="118" t="str">
        <f t="shared" si="2"/>
        <v>-</v>
      </c>
      <c r="V20" s="77"/>
      <c r="W20" s="109"/>
      <c r="X20" s="85" t="s">
        <v>200</v>
      </c>
      <c r="Y20" s="149" t="s">
        <v>120</v>
      </c>
      <c r="Z20" s="141" t="e">
        <v>#NAME?</v>
      </c>
      <c r="AA20" s="117">
        <v>2.2539992292618103</v>
      </c>
      <c r="AB20" s="117">
        <v>4.3915555451031958</v>
      </c>
      <c r="AC20" s="117">
        <v>-1.3764493646239711</v>
      </c>
      <c r="AD20" s="118">
        <v>4.6648180137588184</v>
      </c>
      <c r="AE20" s="141" t="e">
        <v>#NAME?</v>
      </c>
      <c r="AF20" s="117">
        <v>2.1090777015593143</v>
      </c>
      <c r="AG20" s="117">
        <v>13.330614697802206</v>
      </c>
      <c r="AH20" s="117">
        <v>6.2447178138792374</v>
      </c>
      <c r="AI20" s="118"/>
      <c r="AJ20" s="117">
        <f t="shared" si="3"/>
        <v>0.144921527702496</v>
      </c>
      <c r="AK20" s="117">
        <f t="shared" si="0"/>
        <v>-8.9390591526990093</v>
      </c>
      <c r="AL20" s="117">
        <f t="shared" si="0"/>
        <v>-7.6211671785032085</v>
      </c>
      <c r="AM20" s="118" t="str">
        <f t="shared" si="0"/>
        <v>-</v>
      </c>
      <c r="AN20" s="77"/>
    </row>
    <row r="21" spans="1:40" s="83" customFormat="1" ht="11.45" customHeight="1">
      <c r="A21" s="113" t="s">
        <v>74</v>
      </c>
      <c r="B21" s="113" t="s">
        <v>22</v>
      </c>
      <c r="C21" s="113" t="s">
        <v>23</v>
      </c>
      <c r="D21" s="109"/>
      <c r="E21" s="85" t="s">
        <v>161</v>
      </c>
      <c r="F21" s="149" t="s">
        <v>2</v>
      </c>
      <c r="G21" s="141" t="e">
        <v>#NAME?</v>
      </c>
      <c r="H21" s="119">
        <v>-0.41069334028411314</v>
      </c>
      <c r="I21" s="119">
        <v>0.59800221109174767</v>
      </c>
      <c r="J21" s="119">
        <v>0.16108953425517042</v>
      </c>
      <c r="K21" s="120">
        <v>0.17246803289664367</v>
      </c>
      <c r="L21" s="149"/>
      <c r="M21" s="141" t="e">
        <v>#NAME?</v>
      </c>
      <c r="N21" s="119">
        <v>-0.90355303660498398</v>
      </c>
      <c r="O21" s="119">
        <v>-1.8735584584416674</v>
      </c>
      <c r="P21" s="119">
        <v>-2.4243231423889906</v>
      </c>
      <c r="Q21" s="120"/>
      <c r="R21" s="119">
        <f t="shared" si="1"/>
        <v>0.49285969632087084</v>
      </c>
      <c r="S21" s="119">
        <f t="shared" si="2"/>
        <v>2.4715606695334151</v>
      </c>
      <c r="T21" s="119">
        <f t="shared" si="2"/>
        <v>2.585412676644161</v>
      </c>
      <c r="U21" s="120" t="str">
        <f t="shared" si="2"/>
        <v>-</v>
      </c>
      <c r="V21" s="77"/>
      <c r="W21" s="109"/>
      <c r="X21" s="85" t="s">
        <v>161</v>
      </c>
      <c r="Y21" s="149" t="s">
        <v>2</v>
      </c>
      <c r="Z21" s="141" t="e">
        <v>#NAME?</v>
      </c>
      <c r="AA21" s="119">
        <v>-3.841068359116762</v>
      </c>
      <c r="AB21" s="119">
        <v>166.70782800441015</v>
      </c>
      <c r="AC21" s="119">
        <v>-260.77963404932376</v>
      </c>
      <c r="AD21" s="120">
        <v>9.8019517795637139</v>
      </c>
      <c r="AE21" s="141" t="e">
        <v>#NAME?</v>
      </c>
      <c r="AF21" s="119">
        <v>24.443250343304079</v>
      </c>
      <c r="AG21" s="119">
        <v>53.138508456556103</v>
      </c>
      <c r="AH21" s="119">
        <v>24.768991138521116</v>
      </c>
      <c r="AI21" s="120"/>
      <c r="AJ21" s="119">
        <f t="shared" si="3"/>
        <v>-28.28431870242084</v>
      </c>
      <c r="AK21" s="119">
        <f t="shared" si="0"/>
        <v>113.56931954785404</v>
      </c>
      <c r="AL21" s="119">
        <f t="shared" si="0"/>
        <v>-285.54862518784489</v>
      </c>
      <c r="AM21" s="120" t="str">
        <f t="shared" si="0"/>
        <v>-</v>
      </c>
      <c r="AN21" s="77"/>
    </row>
    <row r="22" spans="1:40" s="83" customFormat="1" ht="11.45" customHeight="1">
      <c r="A22" s="113" t="s">
        <v>75</v>
      </c>
      <c r="B22" s="113" t="s">
        <v>24</v>
      </c>
      <c r="C22" s="113" t="s">
        <v>25</v>
      </c>
      <c r="D22" s="109"/>
      <c r="E22" s="101" t="s">
        <v>201</v>
      </c>
      <c r="F22" s="149" t="s">
        <v>4</v>
      </c>
      <c r="G22" s="141" t="e">
        <v>#NAME?</v>
      </c>
      <c r="H22" s="119">
        <v>98.216500499587283</v>
      </c>
      <c r="I22" s="119">
        <v>98.94975779262154</v>
      </c>
      <c r="J22" s="119">
        <v>99.152876659241414</v>
      </c>
      <c r="K22" s="120">
        <v>99.312281243680644</v>
      </c>
      <c r="L22" s="149"/>
      <c r="M22" s="141" t="e">
        <v>#NAME?</v>
      </c>
      <c r="N22" s="119">
        <v>97.749560064779175</v>
      </c>
      <c r="O22" s="119">
        <v>100.53263650088064</v>
      </c>
      <c r="P22" s="119">
        <v>103.81926956479141</v>
      </c>
      <c r="Q22" s="120"/>
      <c r="R22" s="119">
        <f t="shared" si="1"/>
        <v>0.46694043480810876</v>
      </c>
      <c r="S22" s="119">
        <f t="shared" si="2"/>
        <v>-1.582878708259102</v>
      </c>
      <c r="T22" s="119">
        <f t="shared" si="2"/>
        <v>-4.6663929055499977</v>
      </c>
      <c r="U22" s="120" t="str">
        <f t="shared" si="2"/>
        <v>-</v>
      </c>
      <c r="V22" s="77"/>
      <c r="W22" s="109"/>
      <c r="X22" s="101" t="s">
        <v>201</v>
      </c>
      <c r="Y22" s="149" t="s">
        <v>4</v>
      </c>
      <c r="Z22" s="141" t="e">
        <v>#NAME?</v>
      </c>
      <c r="AA22" s="119">
        <v>5.9249954317424898</v>
      </c>
      <c r="AB22" s="119">
        <v>3.5878761258422003</v>
      </c>
      <c r="AC22" s="119">
        <v>3.0124549373840841</v>
      </c>
      <c r="AD22" s="120">
        <v>3.585848213929685</v>
      </c>
      <c r="AE22" s="141" t="e">
        <v>#NAME?</v>
      </c>
      <c r="AF22" s="119">
        <v>5.9754708421681224</v>
      </c>
      <c r="AG22" s="119">
        <v>5.520530638358446</v>
      </c>
      <c r="AH22" s="119">
        <v>5.7352656748388329</v>
      </c>
      <c r="AI22" s="120"/>
      <c r="AJ22" s="119">
        <f t="shared" si="3"/>
        <v>-5.0475410425632639E-2</v>
      </c>
      <c r="AK22" s="119">
        <f t="shared" si="0"/>
        <v>-1.9326545125162458</v>
      </c>
      <c r="AL22" s="119">
        <f t="shared" si="0"/>
        <v>-2.7228107374547488</v>
      </c>
      <c r="AM22" s="120" t="str">
        <f t="shared" si="0"/>
        <v>-</v>
      </c>
      <c r="AN22" s="77"/>
    </row>
    <row r="23" spans="1:40" s="83" customFormat="1" ht="11.45" customHeight="1">
      <c r="A23" s="113" t="s">
        <v>76</v>
      </c>
      <c r="B23" s="113" t="s">
        <v>26</v>
      </c>
      <c r="C23" s="113" t="s">
        <v>27</v>
      </c>
      <c r="D23" s="109"/>
      <c r="E23" s="85" t="s">
        <v>142</v>
      </c>
      <c r="F23" s="149" t="s">
        <v>141</v>
      </c>
      <c r="G23" s="141" t="e">
        <v>#NAME?</v>
      </c>
      <c r="H23" s="119">
        <v>2.0972077414309882</v>
      </c>
      <c r="I23" s="119">
        <v>0.78400924945251105</v>
      </c>
      <c r="J23" s="119">
        <v>-7.7123056256783354E-2</v>
      </c>
      <c r="K23" s="120">
        <v>0.46676265275042861</v>
      </c>
      <c r="L23" s="149"/>
      <c r="M23" s="141" t="e">
        <v>#NAME?</v>
      </c>
      <c r="N23" s="119">
        <v>1.6698117584353764</v>
      </c>
      <c r="O23" s="119">
        <v>1.2869034638932773E-2</v>
      </c>
      <c r="P23" s="119">
        <v>-0.27382007581846896</v>
      </c>
      <c r="Q23" s="120"/>
      <c r="R23" s="119">
        <f t="shared" si="1"/>
        <v>0.42739598299561177</v>
      </c>
      <c r="S23" s="119">
        <f t="shared" si="2"/>
        <v>0.77114021481357831</v>
      </c>
      <c r="T23" s="119">
        <f t="shared" si="2"/>
        <v>0.19669701956168562</v>
      </c>
      <c r="U23" s="120" t="str">
        <f t="shared" si="2"/>
        <v>-</v>
      </c>
      <c r="V23" s="77"/>
      <c r="W23" s="109"/>
      <c r="X23" s="85" t="s">
        <v>142</v>
      </c>
      <c r="Y23" s="149" t="s">
        <v>141</v>
      </c>
      <c r="Z23" s="141" t="e">
        <v>#NAME?</v>
      </c>
      <c r="AA23" s="119">
        <v>91.913621004388844</v>
      </c>
      <c r="AB23" s="119">
        <v>-159.82575349838183</v>
      </c>
      <c r="AC23" s="119">
        <v>1087.9694250580167</v>
      </c>
      <c r="AD23" s="120">
        <v>115.95609290487005</v>
      </c>
      <c r="AE23" s="141" t="e">
        <v>#NAME?</v>
      </c>
      <c r="AF23" s="119">
        <v>99.517009659806604</v>
      </c>
      <c r="AG23" s="119">
        <v>-12508.146639511599</v>
      </c>
      <c r="AH23" s="119">
        <v>104.57510249720437</v>
      </c>
      <c r="AI23" s="120"/>
      <c r="AJ23" s="119">
        <f t="shared" si="3"/>
        <v>-7.6033886554177599</v>
      </c>
      <c r="AK23" s="119">
        <f t="shared" si="0"/>
        <v>12348.320886013216</v>
      </c>
      <c r="AL23" s="119">
        <f t="shared" si="0"/>
        <v>983.39432256081227</v>
      </c>
      <c r="AM23" s="120" t="str">
        <f t="shared" si="0"/>
        <v>-</v>
      </c>
      <c r="AN23" s="77"/>
    </row>
    <row r="24" spans="1:40" s="83" customFormat="1" ht="11.45" customHeight="1">
      <c r="A24" s="113" t="s">
        <v>77</v>
      </c>
      <c r="B24" s="113" t="s">
        <v>28</v>
      </c>
      <c r="C24" s="113" t="s">
        <v>29</v>
      </c>
      <c r="D24" s="109"/>
      <c r="E24" s="93" t="s">
        <v>202</v>
      </c>
      <c r="F24" s="150" t="s">
        <v>143</v>
      </c>
      <c r="G24" s="142" t="e">
        <v>#NAME?</v>
      </c>
      <c r="H24" s="193" t="s">
        <v>86</v>
      </c>
      <c r="I24" s="193" t="s">
        <v>86</v>
      </c>
      <c r="J24" s="193" t="s">
        <v>86</v>
      </c>
      <c r="K24" s="194" t="s">
        <v>86</v>
      </c>
      <c r="L24" s="150"/>
      <c r="M24" s="142" t="e">
        <v>#NAME?</v>
      </c>
      <c r="N24" s="193" t="s">
        <v>86</v>
      </c>
      <c r="O24" s="193" t="s">
        <v>86</v>
      </c>
      <c r="P24" s="193" t="s">
        <v>86</v>
      </c>
      <c r="Q24" s="194" t="s">
        <v>86</v>
      </c>
      <c r="R24" s="193" t="str">
        <f t="shared" si="1"/>
        <v>-</v>
      </c>
      <c r="S24" s="193" t="str">
        <f t="shared" si="2"/>
        <v>-</v>
      </c>
      <c r="T24" s="193" t="str">
        <f t="shared" si="2"/>
        <v>-</v>
      </c>
      <c r="U24" s="194" t="str">
        <f t="shared" si="2"/>
        <v>-</v>
      </c>
      <c r="V24" s="77"/>
      <c r="W24" s="109"/>
      <c r="X24" s="93"/>
      <c r="Y24" s="150"/>
      <c r="Z24" s="142"/>
      <c r="AA24" s="193"/>
      <c r="AB24" s="193"/>
      <c r="AC24" s="193"/>
      <c r="AD24" s="194"/>
      <c r="AE24" s="142"/>
      <c r="AF24" s="193"/>
      <c r="AG24" s="193"/>
      <c r="AH24" s="193"/>
      <c r="AI24" s="194"/>
      <c r="AJ24" s="193" t="str">
        <f t="shared" si="3"/>
        <v>-</v>
      </c>
      <c r="AK24" s="193" t="str">
        <f t="shared" si="0"/>
        <v>-</v>
      </c>
      <c r="AL24" s="193" t="str">
        <f t="shared" si="0"/>
        <v>-</v>
      </c>
      <c r="AM24" s="194" t="str">
        <f t="shared" si="0"/>
        <v>-</v>
      </c>
      <c r="AN24" s="77"/>
    </row>
    <row r="25" spans="1:40" s="83" customFormat="1" ht="15" customHeight="1">
      <c r="A25" s="113" t="s">
        <v>78</v>
      </c>
      <c r="B25" s="113" t="s">
        <v>30</v>
      </c>
      <c r="C25" s="113" t="s">
        <v>31</v>
      </c>
      <c r="D25" s="109"/>
      <c r="E25" s="102" t="str">
        <f>"Cyclical adjustment and temporary measures ("&amp;B8&amp;", unless otherwise stated)"</f>
        <v>Cyclical adjustment and temporary measures (% of GDP, unless otherwise stated)</v>
      </c>
      <c r="F25" s="151"/>
      <c r="G25" s="143"/>
      <c r="H25" s="191"/>
      <c r="I25" s="191"/>
      <c r="J25" s="191"/>
      <c r="K25" s="191"/>
      <c r="L25" s="151"/>
      <c r="M25" s="143"/>
      <c r="N25" s="191"/>
      <c r="O25" s="191"/>
      <c r="P25" s="191"/>
      <c r="Q25" s="191"/>
      <c r="R25" s="191"/>
      <c r="S25" s="191"/>
      <c r="T25" s="191"/>
      <c r="U25" s="192"/>
      <c r="V25" s="77"/>
      <c r="W25" s="109"/>
      <c r="X25" s="102" t="str">
        <f>"Cyclical adjustment and temporary measures (growth rate)"</f>
        <v>Cyclical adjustment and temporary measures (growth rate)</v>
      </c>
      <c r="Y25" s="151"/>
      <c r="Z25" s="143"/>
      <c r="AA25" s="191"/>
      <c r="AB25" s="191"/>
      <c r="AC25" s="191"/>
      <c r="AD25" s="191"/>
      <c r="AE25" s="143"/>
      <c r="AF25" s="191"/>
      <c r="AG25" s="191"/>
      <c r="AH25" s="191"/>
      <c r="AI25" s="191"/>
      <c r="AJ25" s="191"/>
      <c r="AK25" s="191"/>
      <c r="AL25" s="191"/>
      <c r="AM25" s="192"/>
      <c r="AN25" s="77"/>
    </row>
    <row r="26" spans="1:40" s="83" customFormat="1" ht="11.45" customHeight="1">
      <c r="A26" s="113" t="s">
        <v>79</v>
      </c>
      <c r="B26" s="113" t="s">
        <v>32</v>
      </c>
      <c r="C26" s="113" t="s">
        <v>33</v>
      </c>
      <c r="D26" s="109"/>
      <c r="E26" s="170" t="s">
        <v>336</v>
      </c>
      <c r="F26" s="152" t="s">
        <v>172</v>
      </c>
      <c r="G26" s="144" t="e">
        <v>#NAME?</v>
      </c>
      <c r="H26" s="129" t="s">
        <v>86</v>
      </c>
      <c r="I26" s="128" t="s">
        <v>86</v>
      </c>
      <c r="J26" s="128" t="s">
        <v>86</v>
      </c>
      <c r="K26" s="130" t="s">
        <v>86</v>
      </c>
      <c r="L26" s="152"/>
      <c r="M26" s="144" t="e">
        <v>#NAME?</v>
      </c>
      <c r="N26" s="119" t="s">
        <v>86</v>
      </c>
      <c r="O26" s="128" t="s">
        <v>86</v>
      </c>
      <c r="P26" s="128" t="s">
        <v>86</v>
      </c>
      <c r="Q26" s="130" t="s">
        <v>86</v>
      </c>
      <c r="R26" s="115" t="str">
        <f>IF(AND(ISNUMBER(H26),ISNUMBER(N26)),H26-N26,"-")</f>
        <v>-</v>
      </c>
      <c r="S26" s="115" t="str">
        <f>IF(AND(ISNUMBER(I26),ISNUMBER(O26)),I26-O26,"-")</f>
        <v>-</v>
      </c>
      <c r="T26" s="115" t="str">
        <f>IF(AND(ISNUMBER(J26),ISNUMBER(P26)),J26-P26,"-")</f>
        <v>-</v>
      </c>
      <c r="U26" s="116" t="str">
        <f>IF(AND(ISNUMBER(K26),ISNUMBER(Q26)),K26-Q26,"-")</f>
        <v>-</v>
      </c>
      <c r="V26" s="77"/>
      <c r="W26" s="109"/>
      <c r="X26" s="82" t="s">
        <v>203</v>
      </c>
      <c r="Y26" s="152" t="s">
        <v>172</v>
      </c>
      <c r="Z26" s="141" t="e">
        <v>#NAME?</v>
      </c>
      <c r="AA26" s="129" t="s">
        <v>86</v>
      </c>
      <c r="AB26" s="128" t="s">
        <v>86</v>
      </c>
      <c r="AC26" s="128" t="s">
        <v>86</v>
      </c>
      <c r="AD26" s="130" t="s">
        <v>86</v>
      </c>
      <c r="AE26" s="141" t="e">
        <v>#NAME?</v>
      </c>
      <c r="AF26" s="128" t="s">
        <v>86</v>
      </c>
      <c r="AG26" s="128" t="s">
        <v>86</v>
      </c>
      <c r="AH26" s="128" t="s">
        <v>86</v>
      </c>
      <c r="AI26" s="130" t="s">
        <v>86</v>
      </c>
      <c r="AJ26" s="115" t="str">
        <f>IF(AND(ISNUMBER(AA26),ISNUMBER(AF26)),AA26-AF26,"-")</f>
        <v>-</v>
      </c>
      <c r="AK26" s="115" t="str">
        <f t="shared" ref="AK26:AM33" si="4">IF(AND(ISNUMBER(AB26),ISNUMBER(AG26)),AB26-AG26,"-")</f>
        <v>-</v>
      </c>
      <c r="AL26" s="115" t="str">
        <f t="shared" si="4"/>
        <v>-</v>
      </c>
      <c r="AM26" s="116" t="str">
        <f t="shared" si="4"/>
        <v>-</v>
      </c>
      <c r="AN26" s="77"/>
    </row>
    <row r="27" spans="1:40" s="83" customFormat="1" ht="11.45" customHeight="1">
      <c r="A27" s="113" t="s">
        <v>80</v>
      </c>
      <c r="B27" s="113" t="s">
        <v>34</v>
      </c>
      <c r="C27" s="113" t="s">
        <v>35</v>
      </c>
      <c r="D27" s="109"/>
      <c r="E27" s="171" t="s">
        <v>204</v>
      </c>
      <c r="F27" s="153" t="s">
        <v>242</v>
      </c>
      <c r="G27" s="168" t="e">
        <v>#NAME?</v>
      </c>
      <c r="H27" s="131" t="s">
        <v>86</v>
      </c>
      <c r="I27" s="119" t="s">
        <v>86</v>
      </c>
      <c r="J27" s="119" t="s">
        <v>86</v>
      </c>
      <c r="K27" s="120" t="s">
        <v>86</v>
      </c>
      <c r="L27" s="153"/>
      <c r="M27" s="168" t="e">
        <v>#NAME?</v>
      </c>
      <c r="N27" s="119" t="s">
        <v>86</v>
      </c>
      <c r="O27" s="119" t="s">
        <v>86</v>
      </c>
      <c r="P27" s="119" t="s">
        <v>86</v>
      </c>
      <c r="Q27" s="120" t="s">
        <v>86</v>
      </c>
      <c r="R27" s="117" t="str">
        <f t="shared" ref="R27:R33" si="5">IF(AND(ISNUMBER(H27),ISNUMBER(N27)),H27-N27,"-")</f>
        <v>-</v>
      </c>
      <c r="S27" s="117" t="str">
        <f t="shared" ref="S27:U33" si="6">IF(AND(ISNUMBER(I27),ISNUMBER(O27)),I27-O27,"-")</f>
        <v>-</v>
      </c>
      <c r="T27" s="117" t="str">
        <f t="shared" si="6"/>
        <v>-</v>
      </c>
      <c r="U27" s="118" t="str">
        <f t="shared" si="6"/>
        <v>-</v>
      </c>
      <c r="V27" s="77"/>
      <c r="W27" s="109"/>
      <c r="X27" s="77" t="s">
        <v>204</v>
      </c>
      <c r="Y27" s="153" t="s">
        <v>242</v>
      </c>
      <c r="Z27" s="141" t="e">
        <v>#NAME?</v>
      </c>
      <c r="AA27" s="131" t="s">
        <v>86</v>
      </c>
      <c r="AB27" s="119" t="s">
        <v>86</v>
      </c>
      <c r="AC27" s="119" t="s">
        <v>86</v>
      </c>
      <c r="AD27" s="120" t="s">
        <v>86</v>
      </c>
      <c r="AE27" s="141" t="e">
        <v>#NAME?</v>
      </c>
      <c r="AF27" s="119" t="s">
        <v>86</v>
      </c>
      <c r="AG27" s="119" t="s">
        <v>86</v>
      </c>
      <c r="AH27" s="119" t="s">
        <v>86</v>
      </c>
      <c r="AI27" s="120" t="s">
        <v>86</v>
      </c>
      <c r="AJ27" s="117" t="str">
        <f t="shared" ref="AJ27:AJ33" si="7">IF(AND(ISNUMBER(AA27),ISNUMBER(AF27)),AA27-AF27,"-")</f>
        <v>-</v>
      </c>
      <c r="AK27" s="117" t="str">
        <f t="shared" si="4"/>
        <v>-</v>
      </c>
      <c r="AL27" s="117" t="str">
        <f t="shared" si="4"/>
        <v>-</v>
      </c>
      <c r="AM27" s="118" t="str">
        <f t="shared" si="4"/>
        <v>-</v>
      </c>
      <c r="AN27" s="77"/>
    </row>
    <row r="28" spans="1:40" s="83" customFormat="1" ht="11.45" customHeight="1">
      <c r="A28" s="113" t="s">
        <v>81</v>
      </c>
      <c r="B28" s="113" t="s">
        <v>36</v>
      </c>
      <c r="C28" s="113" t="s">
        <v>37</v>
      </c>
      <c r="D28" s="109"/>
      <c r="E28" s="172" t="s">
        <v>114</v>
      </c>
      <c r="F28" s="153" t="s">
        <v>113</v>
      </c>
      <c r="G28" s="146" t="e">
        <v>#NAME?</v>
      </c>
      <c r="H28" s="131">
        <v>7.6421444427654875E-2</v>
      </c>
      <c r="I28" s="119">
        <v>-0.30459521935437123</v>
      </c>
      <c r="J28" s="119">
        <v>-0.32681259768327109</v>
      </c>
      <c r="K28" s="120">
        <v>-8.0496390129308204E-2</v>
      </c>
      <c r="L28" s="153"/>
      <c r="M28" s="141" t="e">
        <v>#NAME?</v>
      </c>
      <c r="N28" s="119">
        <v>6.5573528307178358E-2</v>
      </c>
      <c r="O28" s="119">
        <v>-0.10647432326538597</v>
      </c>
      <c r="P28" s="119">
        <v>-0.19111725664545556</v>
      </c>
      <c r="Q28" s="120"/>
      <c r="R28" s="117">
        <f t="shared" si="5"/>
        <v>1.0847916120476517E-2</v>
      </c>
      <c r="S28" s="117">
        <f t="shared" si="6"/>
        <v>-0.19812089608898525</v>
      </c>
      <c r="T28" s="117">
        <f t="shared" si="6"/>
        <v>-0.13569534103781553</v>
      </c>
      <c r="U28" s="118" t="str">
        <f t="shared" si="6"/>
        <v>-</v>
      </c>
      <c r="V28" s="77"/>
      <c r="W28" s="109"/>
      <c r="X28" s="84" t="s">
        <v>114</v>
      </c>
      <c r="Y28" s="153" t="s">
        <v>113</v>
      </c>
      <c r="Z28" s="141" t="e">
        <v>#NAME?</v>
      </c>
      <c r="AA28" s="131">
        <v>-23.581051348913242</v>
      </c>
      <c r="AB28" s="119">
        <v>124.369919174724</v>
      </c>
      <c r="AC28" s="119">
        <v>9.4203071693474705</v>
      </c>
      <c r="AD28" s="120">
        <v>-292.067468295975</v>
      </c>
      <c r="AE28" s="141" t="e">
        <v>#NAME?</v>
      </c>
      <c r="AF28" s="119">
        <v>112.29596559701795</v>
      </c>
      <c r="AG28" s="119">
        <v>159.84300178538791</v>
      </c>
      <c r="AH28" s="119">
        <v>45.766812512159333</v>
      </c>
      <c r="AI28" s="120"/>
      <c r="AJ28" s="117">
        <f t="shared" si="7"/>
        <v>-135.87701694593119</v>
      </c>
      <c r="AK28" s="117">
        <f t="shared" si="4"/>
        <v>-35.473082610663909</v>
      </c>
      <c r="AL28" s="117">
        <f t="shared" si="4"/>
        <v>-36.346505342811867</v>
      </c>
      <c r="AM28" s="118" t="str">
        <f t="shared" si="4"/>
        <v>-</v>
      </c>
      <c r="AN28" s="77"/>
    </row>
    <row r="29" spans="1:40" s="83" customFormat="1" ht="11.45" customHeight="1">
      <c r="A29" s="113" t="s">
        <v>82</v>
      </c>
      <c r="B29" s="113" t="s">
        <v>38</v>
      </c>
      <c r="C29" s="113" t="s">
        <v>39</v>
      </c>
      <c r="D29" s="109"/>
      <c r="E29" s="173" t="s">
        <v>183</v>
      </c>
      <c r="F29" s="153" t="s">
        <v>104</v>
      </c>
      <c r="G29" s="146" t="e">
        <v>#NAME?</v>
      </c>
      <c r="H29" s="131">
        <v>-3.7985368708145533</v>
      </c>
      <c r="I29" s="119">
        <v>-2.4615902676132682</v>
      </c>
      <c r="J29" s="119">
        <v>-2.7372461870531817</v>
      </c>
      <c r="K29" s="120">
        <v>-3.0139286203096116</v>
      </c>
      <c r="L29" s="153"/>
      <c r="M29" s="141" t="e">
        <v>#NAME?</v>
      </c>
      <c r="N29" s="119">
        <v>-4.2367582298902979</v>
      </c>
      <c r="O29" s="119">
        <v>-5.4305916416763234</v>
      </c>
      <c r="P29" s="119">
        <v>-6.0370137503908943</v>
      </c>
      <c r="Q29" s="120"/>
      <c r="R29" s="117">
        <f t="shared" si="5"/>
        <v>0.43822135907574467</v>
      </c>
      <c r="S29" s="117">
        <f t="shared" si="6"/>
        <v>2.9690013740630552</v>
      </c>
      <c r="T29" s="117">
        <f t="shared" si="6"/>
        <v>3.2997675633377126</v>
      </c>
      <c r="U29" s="118" t="str">
        <f t="shared" si="6"/>
        <v>-</v>
      </c>
      <c r="V29" s="77"/>
      <c r="W29" s="109"/>
      <c r="X29" s="103" t="s">
        <v>183</v>
      </c>
      <c r="Y29" s="153" t="s">
        <v>104</v>
      </c>
      <c r="Z29" s="141" t="e">
        <v>#NAME?</v>
      </c>
      <c r="AA29" s="131">
        <v>1.0752412754883955</v>
      </c>
      <c r="AB29" s="119">
        <v>-49.8864969692684</v>
      </c>
      <c r="AC29" s="119">
        <v>12.60059893183673</v>
      </c>
      <c r="AD29" s="120">
        <v>12.296016169032955</v>
      </c>
      <c r="AE29" s="141" t="e">
        <v>#NAME?</v>
      </c>
      <c r="AF29" s="119">
        <v>8.5775734324830104</v>
      </c>
      <c r="AG29" s="119">
        <v>24.191790181272513</v>
      </c>
      <c r="AH29" s="119">
        <v>12.432061364839823</v>
      </c>
      <c r="AI29" s="120"/>
      <c r="AJ29" s="117">
        <f t="shared" si="7"/>
        <v>-7.5023321569946146</v>
      </c>
      <c r="AK29" s="117">
        <f t="shared" si="4"/>
        <v>-74.078287150540916</v>
      </c>
      <c r="AL29" s="117">
        <f t="shared" si="4"/>
        <v>0.16853756699690692</v>
      </c>
      <c r="AM29" s="118" t="str">
        <f t="shared" si="4"/>
        <v>-</v>
      </c>
      <c r="AN29" s="77"/>
    </row>
    <row r="30" spans="1:40" s="83" customFormat="1" ht="11.45" customHeight="1">
      <c r="A30" s="113" t="s">
        <v>83</v>
      </c>
      <c r="B30" s="113" t="s">
        <v>40</v>
      </c>
      <c r="C30" s="113" t="s">
        <v>41</v>
      </c>
      <c r="D30" s="109"/>
      <c r="E30" s="172" t="s">
        <v>205</v>
      </c>
      <c r="F30" s="153" t="s">
        <v>325</v>
      </c>
      <c r="G30" s="146" t="e">
        <v>#NAME?</v>
      </c>
      <c r="H30" s="131">
        <v>-5.0230244580563889E-2</v>
      </c>
      <c r="I30" s="119">
        <v>0.28034238164962638</v>
      </c>
      <c r="J30" s="119">
        <v>-5.1261586079608731E-3</v>
      </c>
      <c r="K30" s="120">
        <v>-4.702773572095623E-3</v>
      </c>
      <c r="L30" s="153"/>
      <c r="M30" s="141" t="e">
        <v>#NAME?</v>
      </c>
      <c r="N30" s="119">
        <v>0</v>
      </c>
      <c r="O30" s="119">
        <v>0</v>
      </c>
      <c r="P30" s="119">
        <v>0</v>
      </c>
      <c r="Q30" s="120"/>
      <c r="R30" s="117">
        <f t="shared" si="5"/>
        <v>-5.0230244580563889E-2</v>
      </c>
      <c r="S30" s="117">
        <f t="shared" si="6"/>
        <v>0.28034238164962638</v>
      </c>
      <c r="T30" s="117">
        <f t="shared" si="6"/>
        <v>-5.1261586079608731E-3</v>
      </c>
      <c r="U30" s="118" t="str">
        <f t="shared" si="6"/>
        <v>-</v>
      </c>
      <c r="V30" s="77"/>
      <c r="W30" s="109"/>
      <c r="X30" s="84" t="s">
        <v>205</v>
      </c>
      <c r="Y30" s="153" t="s">
        <v>325</v>
      </c>
      <c r="Z30" s="141" t="e">
        <v>#NAME?</v>
      </c>
      <c r="AA30" s="131">
        <v>217.29729729729729</v>
      </c>
      <c r="AB30" s="119">
        <v>117.40357478833491</v>
      </c>
      <c r="AC30" s="119">
        <v>5415</v>
      </c>
      <c r="AD30" s="120">
        <v>-5.2631578947368425</v>
      </c>
      <c r="AE30" s="141" t="e">
        <v>#NAME?</v>
      </c>
      <c r="AF30" s="119"/>
      <c r="AG30" s="119"/>
      <c r="AH30" s="119"/>
      <c r="AI30" s="120"/>
      <c r="AJ30" s="117" t="str">
        <f t="shared" si="7"/>
        <v>-</v>
      </c>
      <c r="AK30" s="117" t="str">
        <f t="shared" si="4"/>
        <v>-</v>
      </c>
      <c r="AL30" s="117" t="str">
        <f t="shared" si="4"/>
        <v>-</v>
      </c>
      <c r="AM30" s="118" t="str">
        <f t="shared" si="4"/>
        <v>-</v>
      </c>
      <c r="AN30" s="77"/>
    </row>
    <row r="31" spans="1:40" s="83" customFormat="1" ht="11.45" customHeight="1">
      <c r="A31" s="113" t="s">
        <v>84</v>
      </c>
      <c r="B31" s="113" t="s">
        <v>42</v>
      </c>
      <c r="C31" s="113" t="s">
        <v>43</v>
      </c>
      <c r="D31" s="109"/>
      <c r="E31" s="173" t="s">
        <v>117</v>
      </c>
      <c r="F31" s="153" t="s">
        <v>1</v>
      </c>
      <c r="G31" s="146" t="e">
        <v>#NAME?</v>
      </c>
      <c r="H31" s="131">
        <v>-3.7483066262339895</v>
      </c>
      <c r="I31" s="119">
        <v>-2.7419326492628944</v>
      </c>
      <c r="J31" s="119">
        <v>-2.7321200284452209</v>
      </c>
      <c r="K31" s="120">
        <v>-3.0092258467375159</v>
      </c>
      <c r="L31" s="153"/>
      <c r="M31" s="141" t="e">
        <v>#NAME?</v>
      </c>
      <c r="N31" s="119">
        <v>-4.2367582298902979</v>
      </c>
      <c r="O31" s="119">
        <v>-5.4305916416763234</v>
      </c>
      <c r="P31" s="119">
        <v>-6.0370137503908943</v>
      </c>
      <c r="Q31" s="120"/>
      <c r="R31" s="119">
        <f t="shared" si="5"/>
        <v>0.48845160365630846</v>
      </c>
      <c r="S31" s="119">
        <f t="shared" si="6"/>
        <v>2.688658992413429</v>
      </c>
      <c r="T31" s="119">
        <f t="shared" si="6"/>
        <v>3.3048937219456733</v>
      </c>
      <c r="U31" s="120" t="str">
        <f t="shared" si="6"/>
        <v>-</v>
      </c>
      <c r="V31" s="77"/>
      <c r="W31" s="109"/>
      <c r="X31" s="103" t="s">
        <v>117</v>
      </c>
      <c r="Y31" s="153" t="s">
        <v>1</v>
      </c>
      <c r="Z31" s="141" t="e">
        <v>#NAME?</v>
      </c>
      <c r="AA31" s="131">
        <v>-1.8223036269680057</v>
      </c>
      <c r="AB31" s="119">
        <v>-32.782321505487047</v>
      </c>
      <c r="AC31" s="119">
        <v>2.4643106629835052</v>
      </c>
      <c r="AD31" s="120">
        <v>12.32345738612354</v>
      </c>
      <c r="AE31" s="141" t="e">
        <v>#NAME?</v>
      </c>
      <c r="AF31" s="119">
        <v>8.5775734324830104</v>
      </c>
      <c r="AG31" s="119">
        <v>24.191790181272513</v>
      </c>
      <c r="AH31" s="119">
        <v>12.432061364839823</v>
      </c>
      <c r="AI31" s="120"/>
      <c r="AJ31" s="119">
        <f t="shared" si="7"/>
        <v>-10.399877059451017</v>
      </c>
      <c r="AK31" s="119">
        <f t="shared" si="4"/>
        <v>-56.974111686759557</v>
      </c>
      <c r="AL31" s="119">
        <f t="shared" si="4"/>
        <v>-9.9677507018563176</v>
      </c>
      <c r="AM31" s="120" t="str">
        <f t="shared" si="4"/>
        <v>-</v>
      </c>
      <c r="AN31" s="77"/>
    </row>
    <row r="32" spans="1:40" s="83" customFormat="1" ht="11.45" customHeight="1">
      <c r="A32" s="113" t="s">
        <v>85</v>
      </c>
      <c r="B32" s="113" t="s">
        <v>102</v>
      </c>
      <c r="C32" s="113" t="s">
        <v>103</v>
      </c>
      <c r="D32" s="109"/>
      <c r="E32" s="172" t="s">
        <v>116</v>
      </c>
      <c r="F32" s="153" t="s">
        <v>115</v>
      </c>
      <c r="G32" s="146" t="e">
        <v>#NAME?</v>
      </c>
      <c r="H32" s="131">
        <v>-0.33129242057779218</v>
      </c>
      <c r="I32" s="119">
        <v>0.98638367188552301</v>
      </c>
      <c r="J32" s="119">
        <v>0.58514536073145917</v>
      </c>
      <c r="K32" s="120">
        <v>0.33330759678922744</v>
      </c>
      <c r="L32" s="153"/>
      <c r="M32" s="141" t="e">
        <v>#NAME?</v>
      </c>
      <c r="N32" s="119">
        <v>-0.8125463100464414</v>
      </c>
      <c r="O32" s="119">
        <v>-1.6944304406363173</v>
      </c>
      <c r="P32" s="119">
        <v>-2.1289287100195273</v>
      </c>
      <c r="Q32" s="120"/>
      <c r="R32" s="119">
        <f t="shared" si="5"/>
        <v>0.48125388946864922</v>
      </c>
      <c r="S32" s="119">
        <f t="shared" si="6"/>
        <v>2.6808141125218405</v>
      </c>
      <c r="T32" s="119">
        <f t="shared" si="6"/>
        <v>2.7140740707509865</v>
      </c>
      <c r="U32" s="120" t="str">
        <f t="shared" si="6"/>
        <v>-</v>
      </c>
      <c r="V32" s="77"/>
      <c r="W32" s="109"/>
      <c r="X32" s="84" t="s">
        <v>116</v>
      </c>
      <c r="Y32" s="153" t="s">
        <v>115</v>
      </c>
      <c r="Z32" s="141" t="e">
        <v>#NAME?</v>
      </c>
      <c r="AA32" s="131">
        <v>-20.486766266629363</v>
      </c>
      <c r="AB32" s="119">
        <v>132.62327485652895</v>
      </c>
      <c r="AC32" s="119">
        <v>-63.828199471678197</v>
      </c>
      <c r="AD32" s="120">
        <v>-69.534066001714052</v>
      </c>
      <c r="AE32" s="141" t="e">
        <v>#NAME?</v>
      </c>
      <c r="AF32" s="119">
        <v>31.858168388821596</v>
      </c>
      <c r="AG32" s="119">
        <v>53.403415579578358</v>
      </c>
      <c r="AH32" s="119">
        <v>22.521220485127284</v>
      </c>
      <c r="AI32" s="120"/>
      <c r="AJ32" s="119">
        <f t="shared" si="7"/>
        <v>-52.344934655450956</v>
      </c>
      <c r="AK32" s="119">
        <f t="shared" si="4"/>
        <v>79.219859276950586</v>
      </c>
      <c r="AL32" s="119">
        <f t="shared" si="4"/>
        <v>-86.349419956805477</v>
      </c>
      <c r="AM32" s="120" t="str">
        <f t="shared" si="4"/>
        <v>-</v>
      </c>
      <c r="AN32" s="77"/>
    </row>
    <row r="33" spans="1:40" s="83" customFormat="1" ht="11.45" customHeight="1">
      <c r="A33" s="113" t="s">
        <v>87</v>
      </c>
      <c r="B33" s="113" t="s">
        <v>44</v>
      </c>
      <c r="C33" s="113" t="s">
        <v>55</v>
      </c>
      <c r="D33" s="109"/>
      <c r="E33" s="174" t="s">
        <v>119</v>
      </c>
      <c r="F33" s="153" t="s">
        <v>118</v>
      </c>
      <c r="G33" s="146" t="e">
        <v>#NAME?</v>
      </c>
      <c r="H33" s="132">
        <v>-0.28106217599722827</v>
      </c>
      <c r="I33" s="193">
        <v>0.70604129023589657</v>
      </c>
      <c r="J33" s="193">
        <v>0.59027151933942001</v>
      </c>
      <c r="K33" s="194">
        <v>0.33801037036132314</v>
      </c>
      <c r="L33" s="153"/>
      <c r="M33" s="141" t="e">
        <v>#NAME?</v>
      </c>
      <c r="N33" s="119">
        <v>-0.8125463100464414</v>
      </c>
      <c r="O33" s="119">
        <v>-1.6944304406363173</v>
      </c>
      <c r="P33" s="119">
        <v>-2.1289287100195273</v>
      </c>
      <c r="Q33" s="120"/>
      <c r="R33" s="119">
        <f t="shared" si="5"/>
        <v>0.53148413404921313</v>
      </c>
      <c r="S33" s="119">
        <f t="shared" si="6"/>
        <v>2.4004717308722139</v>
      </c>
      <c r="T33" s="119">
        <f t="shared" si="6"/>
        <v>2.7192002293589472</v>
      </c>
      <c r="U33" s="120" t="str">
        <f t="shared" si="6"/>
        <v>-</v>
      </c>
      <c r="V33" s="77"/>
      <c r="W33" s="109"/>
      <c r="X33" s="84" t="s">
        <v>119</v>
      </c>
      <c r="Y33" s="153" t="s">
        <v>118</v>
      </c>
      <c r="Z33" s="141" t="e">
        <v>#NAME?</v>
      </c>
      <c r="AA33" s="132">
        <v>-62.982529447137047</v>
      </c>
      <c r="AB33" s="119">
        <v>138.6664440367407</v>
      </c>
      <c r="AC33" s="119">
        <v>-16.247820923698857</v>
      </c>
      <c r="AD33" s="194">
        <v>-68.639858147153319</v>
      </c>
      <c r="AE33" s="141" t="e">
        <v>#NAME?</v>
      </c>
      <c r="AF33" s="119">
        <v>31.858168388821596</v>
      </c>
      <c r="AG33" s="119">
        <v>53.403415579578358</v>
      </c>
      <c r="AH33" s="119">
        <v>22.521220485127284</v>
      </c>
      <c r="AI33" s="120"/>
      <c r="AJ33" s="119">
        <f t="shared" si="7"/>
        <v>-94.84069783595865</v>
      </c>
      <c r="AK33" s="119">
        <f t="shared" si="4"/>
        <v>85.263028457162335</v>
      </c>
      <c r="AL33" s="119">
        <f t="shared" si="4"/>
        <v>-38.769041408826141</v>
      </c>
      <c r="AM33" s="120" t="str">
        <f t="shared" si="4"/>
        <v>-</v>
      </c>
      <c r="AN33" s="77"/>
    </row>
    <row r="34" spans="1:40" s="83" customFormat="1" ht="15" customHeight="1">
      <c r="A34" s="113" t="s">
        <v>88</v>
      </c>
      <c r="B34" s="113" t="s">
        <v>45</v>
      </c>
      <c r="C34" s="113" t="s">
        <v>56</v>
      </c>
      <c r="D34" s="109"/>
      <c r="E34" s="102" t="str">
        <f>"Discretionary measures ("&amp;B8&amp;")"</f>
        <v>Discretionary measures (% of GDP)</v>
      </c>
      <c r="F34" s="151"/>
      <c r="G34" s="143"/>
      <c r="H34" s="191"/>
      <c r="I34" s="191"/>
      <c r="J34" s="191"/>
      <c r="K34" s="191"/>
      <c r="L34" s="151"/>
      <c r="M34" s="143"/>
      <c r="N34" s="191"/>
      <c r="O34" s="191"/>
      <c r="P34" s="191"/>
      <c r="Q34" s="191"/>
      <c r="R34" s="191"/>
      <c r="S34" s="191"/>
      <c r="T34" s="191"/>
      <c r="U34" s="192"/>
      <c r="V34" s="77"/>
      <c r="W34" s="109"/>
      <c r="X34" s="102" t="str">
        <f>"Discretionary measures (growth rate)"</f>
        <v>Discretionary measures (growth rate)</v>
      </c>
      <c r="Y34" s="151"/>
      <c r="Z34" s="143"/>
      <c r="AA34" s="191"/>
      <c r="AB34" s="191"/>
      <c r="AC34" s="191"/>
      <c r="AD34" s="191"/>
      <c r="AE34" s="143"/>
      <c r="AF34" s="191"/>
      <c r="AG34" s="191"/>
      <c r="AH34" s="191"/>
      <c r="AI34" s="191"/>
      <c r="AJ34" s="191"/>
      <c r="AK34" s="191"/>
      <c r="AL34" s="191"/>
      <c r="AM34" s="192"/>
      <c r="AN34" s="77"/>
    </row>
    <row r="35" spans="1:40" s="83" customFormat="1" ht="11.45" customHeight="1">
      <c r="A35" s="113" t="s">
        <v>89</v>
      </c>
      <c r="B35" s="113" t="s">
        <v>46</v>
      </c>
      <c r="C35" s="113" t="s">
        <v>57</v>
      </c>
      <c r="D35" s="109"/>
      <c r="E35" s="103" t="s">
        <v>209</v>
      </c>
      <c r="F35" s="152" t="s">
        <v>270</v>
      </c>
      <c r="G35" s="140" t="e">
        <v>#NAME?</v>
      </c>
      <c r="H35" s="129">
        <v>0.17268343542291151</v>
      </c>
      <c r="I35" s="128">
        <v>1.0464709034672788</v>
      </c>
      <c r="J35" s="128">
        <v>-0.14763336790927312</v>
      </c>
      <c r="K35" s="130">
        <v>7.2274204371153783E-2</v>
      </c>
      <c r="L35" s="152"/>
      <c r="M35" s="140" t="e">
        <v>#NAME?</v>
      </c>
      <c r="N35" s="119">
        <v>9.6834300597405581E-2</v>
      </c>
      <c r="O35" s="119">
        <v>-0.13235972490145098</v>
      </c>
      <c r="P35" s="119">
        <v>-7.1950485818865415E-2</v>
      </c>
      <c r="Q35" s="130"/>
      <c r="R35" s="117">
        <f t="shared" ref="R35:U42" si="8">IF(AND(ISNUMBER(H35),ISNUMBER(N35)),H35-N35,"-")</f>
        <v>7.5849134825505926E-2</v>
      </c>
      <c r="S35" s="117">
        <f t="shared" si="8"/>
        <v>1.1788306283687298</v>
      </c>
      <c r="T35" s="117">
        <f t="shared" si="8"/>
        <v>-7.5682882090407702E-2</v>
      </c>
      <c r="U35" s="118" t="str">
        <f t="shared" si="8"/>
        <v>-</v>
      </c>
      <c r="V35" s="77"/>
      <c r="W35" s="109"/>
      <c r="X35" s="175" t="s">
        <v>209</v>
      </c>
      <c r="Y35" s="152" t="s">
        <v>270</v>
      </c>
      <c r="Z35" s="141" t="e">
        <v>#NAME?</v>
      </c>
      <c r="AA35" s="119">
        <v>-269.60691823899373</v>
      </c>
      <c r="AB35" s="119">
        <v>83.971774193548384</v>
      </c>
      <c r="AC35" s="119">
        <v>788.88888888888891</v>
      </c>
      <c r="AD35" s="119">
        <v>297.26027397260276</v>
      </c>
      <c r="AE35" s="141" t="e">
        <v>#NAME?</v>
      </c>
      <c r="AF35" s="129">
        <v>-554.79108635097498</v>
      </c>
      <c r="AG35" s="119">
        <v>171.0891089108911</v>
      </c>
      <c r="AH35" s="119">
        <v>-79.078014184397162</v>
      </c>
      <c r="AI35" s="130"/>
      <c r="AJ35" s="117">
        <f t="shared" ref="AJ35:AM42" si="9">IF(AND(ISNUMBER(AA35),ISNUMBER(AF35)),AA35-AF35,"-")</f>
        <v>285.18416811198125</v>
      </c>
      <c r="AK35" s="117">
        <f t="shared" si="9"/>
        <v>-87.117334717342715</v>
      </c>
      <c r="AL35" s="117">
        <f t="shared" si="9"/>
        <v>867.96690307328606</v>
      </c>
      <c r="AM35" s="118" t="str">
        <f t="shared" si="9"/>
        <v>-</v>
      </c>
      <c r="AN35" s="77"/>
    </row>
    <row r="36" spans="1:40" s="83" customFormat="1" ht="11.45" customHeight="1">
      <c r="A36" s="113" t="s">
        <v>91</v>
      </c>
      <c r="B36" s="113" t="s">
        <v>47</v>
      </c>
      <c r="C36" s="113" t="s">
        <v>58</v>
      </c>
      <c r="D36" s="109"/>
      <c r="E36" s="84" t="s">
        <v>207</v>
      </c>
      <c r="F36" s="153" t="s">
        <v>271</v>
      </c>
      <c r="G36" s="141" t="e">
        <v>#NAME?</v>
      </c>
      <c r="H36" s="131">
        <v>8.0639906164472822E-2</v>
      </c>
      <c r="I36" s="119">
        <v>0.31146223210555851</v>
      </c>
      <c r="J36" s="119">
        <v>-0.10764933076717832</v>
      </c>
      <c r="K36" s="120">
        <v>9.257038505072436E-2</v>
      </c>
      <c r="L36" s="153"/>
      <c r="M36" s="141" t="e">
        <v>#NAME?</v>
      </c>
      <c r="N36" s="119">
        <v>8.0110828070834153E-2</v>
      </c>
      <c r="O36" s="119">
        <v>-0.17560597165142999</v>
      </c>
      <c r="P36" s="119">
        <v>-7.399163435273394E-2</v>
      </c>
      <c r="Q36" s="120"/>
      <c r="R36" s="117">
        <f t="shared" si="8"/>
        <v>5.2907809363866853E-4</v>
      </c>
      <c r="S36" s="117">
        <f t="shared" si="8"/>
        <v>0.4870682037569885</v>
      </c>
      <c r="T36" s="117">
        <f t="shared" si="8"/>
        <v>-3.3657696414444382E-2</v>
      </c>
      <c r="U36" s="118" t="str">
        <f t="shared" si="8"/>
        <v>-</v>
      </c>
      <c r="V36" s="77"/>
      <c r="W36" s="109"/>
      <c r="X36" s="172" t="s">
        <v>207</v>
      </c>
      <c r="Y36" s="153" t="s">
        <v>271</v>
      </c>
      <c r="Z36" s="141" t="e">
        <v>#NAME?</v>
      </c>
      <c r="AA36" s="119">
        <v>-49.696969696969703</v>
      </c>
      <c r="AB36" s="119">
        <v>74.851820491109223</v>
      </c>
      <c r="AC36" s="119">
        <v>381.1904761904762</v>
      </c>
      <c r="AD36" s="119">
        <v>212.29946524064172</v>
      </c>
      <c r="AE36" s="141" t="e">
        <v>#NAME?</v>
      </c>
      <c r="AF36" s="131">
        <v>-49.696969696969703</v>
      </c>
      <c r="AG36" s="119">
        <v>144.32835820895522</v>
      </c>
      <c r="AH36" s="119">
        <v>-131.0344827586207</v>
      </c>
      <c r="AI36" s="120"/>
      <c r="AJ36" s="117">
        <f t="shared" si="9"/>
        <v>0</v>
      </c>
      <c r="AK36" s="117">
        <f t="shared" si="9"/>
        <v>-69.476537717846</v>
      </c>
      <c r="AL36" s="117">
        <f t="shared" si="9"/>
        <v>512.22495894909684</v>
      </c>
      <c r="AM36" s="118" t="str">
        <f t="shared" si="9"/>
        <v>-</v>
      </c>
      <c r="AN36" s="77"/>
    </row>
    <row r="37" spans="1:40" s="83" customFormat="1" ht="11.45" customHeight="1">
      <c r="A37" s="113" t="s">
        <v>92</v>
      </c>
      <c r="B37" s="113" t="s">
        <v>48</v>
      </c>
      <c r="C37" s="113" t="s">
        <v>59</v>
      </c>
      <c r="D37" s="109"/>
      <c r="E37" s="84" t="s">
        <v>208</v>
      </c>
      <c r="F37" s="153" t="s">
        <v>272</v>
      </c>
      <c r="G37" s="141" t="e">
        <v>#NAME?</v>
      </c>
      <c r="H37" s="131">
        <v>-3.8012076979886179E-3</v>
      </c>
      <c r="I37" s="119">
        <v>0.37607548093355331</v>
      </c>
      <c r="J37" s="119">
        <v>5.8438208130753955E-2</v>
      </c>
      <c r="K37" s="120">
        <v>1.4850863911880913E-2</v>
      </c>
      <c r="L37" s="153"/>
      <c r="M37" s="141" t="e">
        <v>#NAME?</v>
      </c>
      <c r="N37" s="119">
        <v>-5.6644019848064555E-3</v>
      </c>
      <c r="O37" s="119">
        <v>8.1250524196930293E-3</v>
      </c>
      <c r="P37" s="119">
        <v>-4.8477277679377408E-3</v>
      </c>
      <c r="Q37" s="120"/>
      <c r="R37" s="119">
        <f t="shared" si="8"/>
        <v>1.8631942868178376E-3</v>
      </c>
      <c r="S37" s="119">
        <f t="shared" si="8"/>
        <v>0.36795042851386028</v>
      </c>
      <c r="T37" s="119">
        <f t="shared" si="8"/>
        <v>6.3285935898691692E-2</v>
      </c>
      <c r="U37" s="120" t="str">
        <f t="shared" si="8"/>
        <v>-</v>
      </c>
      <c r="V37" s="77"/>
      <c r="W37" s="109"/>
      <c r="X37" s="172" t="s">
        <v>208</v>
      </c>
      <c r="Y37" s="153" t="s">
        <v>272</v>
      </c>
      <c r="Z37" s="141" t="e">
        <v>#NAME?</v>
      </c>
      <c r="AA37" s="119">
        <v>13558.571428571429</v>
      </c>
      <c r="AB37" s="119">
        <v>100.98176718092567</v>
      </c>
      <c r="AC37" s="119">
        <v>-525.43859649122805</v>
      </c>
      <c r="AD37" s="119">
        <v>-280</v>
      </c>
      <c r="AE37" s="141" t="e">
        <v>#NAME?</v>
      </c>
      <c r="AF37" s="131">
        <v>9072.3809523809523</v>
      </c>
      <c r="AG37" s="119">
        <v>167.74193548387098</v>
      </c>
      <c r="AH37" s="119">
        <v>263.15789473684208</v>
      </c>
      <c r="AI37" s="120"/>
      <c r="AJ37" s="119">
        <f t="shared" si="9"/>
        <v>4486.1904761904771</v>
      </c>
      <c r="AK37" s="119">
        <f t="shared" si="9"/>
        <v>-66.760168302945303</v>
      </c>
      <c r="AL37" s="119">
        <f t="shared" si="9"/>
        <v>-788.59649122807014</v>
      </c>
      <c r="AM37" s="120" t="str">
        <f t="shared" si="9"/>
        <v>-</v>
      </c>
      <c r="AN37" s="77"/>
    </row>
    <row r="38" spans="1:40" s="83" customFormat="1" ht="11.45" customHeight="1">
      <c r="A38" s="113" t="s">
        <v>93</v>
      </c>
      <c r="B38" s="113" t="s">
        <v>49</v>
      </c>
      <c r="C38" s="113" t="s">
        <v>60</v>
      </c>
      <c r="D38" s="109"/>
      <c r="E38" s="84" t="s">
        <v>169</v>
      </c>
      <c r="F38" s="153" t="s">
        <v>273</v>
      </c>
      <c r="G38" s="141" t="e">
        <v>#NAME?</v>
      </c>
      <c r="H38" s="131">
        <v>0.13141318041617794</v>
      </c>
      <c r="I38" s="119">
        <v>0.25185980665606128</v>
      </c>
      <c r="J38" s="119">
        <v>4.4084964028463507E-2</v>
      </c>
      <c r="K38" s="120">
        <v>-1.4850863911880913E-2</v>
      </c>
      <c r="L38" s="153"/>
      <c r="M38" s="141" t="e">
        <v>#NAME?</v>
      </c>
      <c r="N38" s="119">
        <v>0.13055097907839638</v>
      </c>
      <c r="O38" s="119">
        <v>1.389121865302357E-2</v>
      </c>
      <c r="P38" s="119">
        <v>0</v>
      </c>
      <c r="Q38" s="120"/>
      <c r="R38" s="119">
        <f t="shared" si="8"/>
        <v>8.6220133778155961E-4</v>
      </c>
      <c r="S38" s="119">
        <f t="shared" si="8"/>
        <v>0.23796858800303772</v>
      </c>
      <c r="T38" s="119">
        <f t="shared" si="8"/>
        <v>4.4084964028463507E-2</v>
      </c>
      <c r="U38" s="120" t="str">
        <f t="shared" si="8"/>
        <v>-</v>
      </c>
      <c r="V38" s="77"/>
      <c r="W38" s="109"/>
      <c r="X38" s="172" t="s">
        <v>169</v>
      </c>
      <c r="Y38" s="153" t="s">
        <v>273</v>
      </c>
      <c r="Z38" s="141" t="e">
        <v>#NAME?</v>
      </c>
      <c r="AA38" s="119">
        <v>34.93801652892563</v>
      </c>
      <c r="AB38" s="119">
        <v>49.319371727748688</v>
      </c>
      <c r="AC38" s="119">
        <v>-455.23255813953489</v>
      </c>
      <c r="AD38" s="119">
        <v>386.66666666666669</v>
      </c>
      <c r="AE38" s="141" t="e">
        <v>#NAME?</v>
      </c>
      <c r="AF38" s="131">
        <v>34.93801652892563</v>
      </c>
      <c r="AG38" s="119">
        <v>-813.20754716981128</v>
      </c>
      <c r="AH38" s="119"/>
      <c r="AI38" s="120"/>
      <c r="AJ38" s="119">
        <f t="shared" si="9"/>
        <v>0</v>
      </c>
      <c r="AK38" s="119">
        <f t="shared" si="9"/>
        <v>862.52691889755999</v>
      </c>
      <c r="AL38" s="119" t="str">
        <f t="shared" si="9"/>
        <v>-</v>
      </c>
      <c r="AM38" s="120" t="str">
        <f t="shared" si="9"/>
        <v>-</v>
      </c>
      <c r="AN38" s="77"/>
    </row>
    <row r="39" spans="1:40" s="83" customFormat="1" ht="11.45" customHeight="1">
      <c r="A39" s="113" t="s">
        <v>94</v>
      </c>
      <c r="B39" s="113" t="s">
        <v>50</v>
      </c>
      <c r="C39" s="113" t="s">
        <v>61</v>
      </c>
      <c r="D39" s="109"/>
      <c r="E39" s="84" t="s">
        <v>124</v>
      </c>
      <c r="F39" s="153" t="s">
        <v>274</v>
      </c>
      <c r="G39" s="141" t="e">
        <v>#NAME?</v>
      </c>
      <c r="H39" s="131">
        <v>8.1182935835614062E-2</v>
      </c>
      <c r="I39" s="119">
        <v>7.3579985400043041E-2</v>
      </c>
      <c r="J39" s="119">
        <v>8.9707775639315274E-3</v>
      </c>
      <c r="K39" s="120">
        <v>0</v>
      </c>
      <c r="L39" s="153"/>
      <c r="M39" s="141" t="e">
        <v>#NAME?</v>
      </c>
      <c r="N39" s="119">
        <v>8.0650294926530003E-2</v>
      </c>
      <c r="O39" s="119">
        <v>0</v>
      </c>
      <c r="P39" s="119">
        <v>0</v>
      </c>
      <c r="Q39" s="120"/>
      <c r="R39" s="119">
        <f t="shared" si="8"/>
        <v>5.3264090908405892E-4</v>
      </c>
      <c r="S39" s="119">
        <f t="shared" si="8"/>
        <v>7.3579985400043041E-2</v>
      </c>
      <c r="T39" s="119">
        <f t="shared" si="8"/>
        <v>8.9707775639315274E-3</v>
      </c>
      <c r="U39" s="120" t="str">
        <f t="shared" si="8"/>
        <v>-</v>
      </c>
      <c r="V39" s="77"/>
      <c r="W39" s="109"/>
      <c r="X39" s="172" t="s">
        <v>124</v>
      </c>
      <c r="Y39" s="153" t="s">
        <v>274</v>
      </c>
      <c r="Z39" s="141" t="e">
        <v>#NAME?</v>
      </c>
      <c r="AA39" s="119">
        <v>90.3010033444816</v>
      </c>
      <c r="AB39" s="119">
        <v>-7.1684587813620073</v>
      </c>
      <c r="AC39" s="119">
        <v>-697.14285714285711</v>
      </c>
      <c r="AD39" s="119"/>
      <c r="AE39" s="141" t="e">
        <v>#NAME?</v>
      </c>
      <c r="AF39" s="131">
        <v>90.3010033444816</v>
      </c>
      <c r="AG39" s="119"/>
      <c r="AH39" s="119"/>
      <c r="AI39" s="120"/>
      <c r="AJ39" s="119">
        <f t="shared" si="9"/>
        <v>0</v>
      </c>
      <c r="AK39" s="119" t="str">
        <f t="shared" si="9"/>
        <v>-</v>
      </c>
      <c r="AL39" s="119" t="str">
        <f t="shared" si="9"/>
        <v>-</v>
      </c>
      <c r="AM39" s="120" t="str">
        <f t="shared" si="9"/>
        <v>-</v>
      </c>
      <c r="AN39" s="77"/>
    </row>
    <row r="40" spans="1:40" s="83" customFormat="1" ht="11.45" customHeight="1">
      <c r="A40" s="113" t="s">
        <v>95</v>
      </c>
      <c r="B40" s="113" t="s">
        <v>51</v>
      </c>
      <c r="C40" s="113" t="s">
        <v>62</v>
      </c>
      <c r="D40" s="109"/>
      <c r="E40" s="84" t="s">
        <v>210</v>
      </c>
      <c r="F40" s="153" t="s">
        <v>275</v>
      </c>
      <c r="G40" s="141" t="e">
        <v>#NAME?</v>
      </c>
      <c r="H40" s="131">
        <v>5.1044789087275735E-2</v>
      </c>
      <c r="I40" s="119">
        <v>7.9118263871014019E-2</v>
      </c>
      <c r="J40" s="119">
        <v>0</v>
      </c>
      <c r="K40" s="120">
        <v>0</v>
      </c>
      <c r="L40" s="153"/>
      <c r="M40" s="141" t="e">
        <v>#NAME?</v>
      </c>
      <c r="N40" s="119">
        <v>5.070988443541017E-2</v>
      </c>
      <c r="O40" s="119">
        <v>0</v>
      </c>
      <c r="P40" s="119">
        <v>0</v>
      </c>
      <c r="Q40" s="120"/>
      <c r="R40" s="119">
        <f t="shared" si="8"/>
        <v>3.3490465186556545E-4</v>
      </c>
      <c r="S40" s="119">
        <f t="shared" si="8"/>
        <v>7.9118263871014019E-2</v>
      </c>
      <c r="T40" s="119">
        <f t="shared" si="8"/>
        <v>0</v>
      </c>
      <c r="U40" s="120" t="str">
        <f t="shared" si="8"/>
        <v>-</v>
      </c>
      <c r="V40" s="77"/>
      <c r="W40" s="109"/>
      <c r="X40" s="172" t="s">
        <v>210</v>
      </c>
      <c r="Y40" s="153" t="s">
        <v>275</v>
      </c>
      <c r="Z40" s="141" t="e">
        <v>#NAME?</v>
      </c>
      <c r="AA40" s="119">
        <v>-4.2553191489361701</v>
      </c>
      <c r="AB40" s="119">
        <v>37.333333333333336</v>
      </c>
      <c r="AC40" s="119"/>
      <c r="AD40" s="119"/>
      <c r="AE40" s="141" t="e">
        <v>#NAME?</v>
      </c>
      <c r="AF40" s="131">
        <v>-4.2553191489361701</v>
      </c>
      <c r="AG40" s="119"/>
      <c r="AH40" s="119"/>
      <c r="AI40" s="120"/>
      <c r="AJ40" s="119">
        <f t="shared" si="9"/>
        <v>0</v>
      </c>
      <c r="AK40" s="119" t="str">
        <f t="shared" si="9"/>
        <v>-</v>
      </c>
      <c r="AL40" s="119" t="str">
        <f t="shared" si="9"/>
        <v>-</v>
      </c>
      <c r="AM40" s="120" t="str">
        <f t="shared" si="9"/>
        <v>-</v>
      </c>
      <c r="AN40" s="77"/>
    </row>
    <row r="41" spans="1:40" s="83" customFormat="1" ht="11.45" customHeight="1">
      <c r="A41" s="113" t="s">
        <v>96</v>
      </c>
      <c r="B41" s="113" t="s">
        <v>52</v>
      </c>
      <c r="C41" s="113" t="s">
        <v>63</v>
      </c>
      <c r="D41" s="109"/>
      <c r="E41" s="84" t="s">
        <v>168</v>
      </c>
      <c r="F41" s="153" t="s">
        <v>276</v>
      </c>
      <c r="G41" s="141" t="e">
        <v>#NAME?</v>
      </c>
      <c r="H41" s="131">
        <v>-3.5568443459750639E-2</v>
      </c>
      <c r="I41" s="119">
        <v>1.2395194673125529E-2</v>
      </c>
      <c r="J41" s="119">
        <v>-4.6904351262841981E-2</v>
      </c>
      <c r="K41" s="120">
        <v>-2.0543695078101928E-2</v>
      </c>
      <c r="L41" s="153"/>
      <c r="M41" s="141" t="e">
        <v>#NAME?</v>
      </c>
      <c r="N41" s="119">
        <v>-0.10816310456701851</v>
      </c>
      <c r="O41" s="119">
        <v>1.9657384886354105E-2</v>
      </c>
      <c r="P41" s="119">
        <v>6.8888763018062626E-3</v>
      </c>
      <c r="Q41" s="120"/>
      <c r="R41" s="119">
        <f t="shared" si="8"/>
        <v>7.2594661107267866E-2</v>
      </c>
      <c r="S41" s="119">
        <f t="shared" si="8"/>
        <v>-7.2621902132285754E-3</v>
      </c>
      <c r="T41" s="119">
        <f t="shared" si="8"/>
        <v>-5.3793227564648244E-2</v>
      </c>
      <c r="U41" s="120" t="str">
        <f t="shared" si="8"/>
        <v>-</v>
      </c>
      <c r="V41" s="77"/>
      <c r="W41" s="109"/>
      <c r="X41" s="172" t="s">
        <v>168</v>
      </c>
      <c r="Y41" s="153" t="s">
        <v>276</v>
      </c>
      <c r="Z41" s="141" t="e">
        <v>#NAME?</v>
      </c>
      <c r="AA41" s="119">
        <v>-123.66412213740453</v>
      </c>
      <c r="AB41" s="119">
        <v>378.72340425531917</v>
      </c>
      <c r="AC41" s="119">
        <v>125.68306010928961</v>
      </c>
      <c r="AD41" s="119">
        <v>-120.48192771084338</v>
      </c>
      <c r="AE41" s="141" t="e">
        <v>#NAME?</v>
      </c>
      <c r="AF41" s="131">
        <v>26.932668329177069</v>
      </c>
      <c r="AG41" s="119">
        <v>634.66666666666663</v>
      </c>
      <c r="AH41" s="119">
        <v>-177.77777777777777</v>
      </c>
      <c r="AI41" s="120"/>
      <c r="AJ41" s="119">
        <f t="shared" si="9"/>
        <v>-150.59679046658161</v>
      </c>
      <c r="AK41" s="119">
        <f t="shared" si="9"/>
        <v>-255.94326241134746</v>
      </c>
      <c r="AL41" s="119">
        <f t="shared" si="9"/>
        <v>303.46083788706738</v>
      </c>
      <c r="AM41" s="120" t="str">
        <f t="shared" si="9"/>
        <v>-</v>
      </c>
      <c r="AN41" s="77"/>
    </row>
    <row r="42" spans="1:40" s="83" customFormat="1" ht="11.45" customHeight="1">
      <c r="A42" s="113" t="s">
        <v>97</v>
      </c>
      <c r="B42" s="113" t="s">
        <v>53</v>
      </c>
      <c r="C42" s="113" t="s">
        <v>64</v>
      </c>
      <c r="D42" s="109"/>
      <c r="E42" s="104" t="s">
        <v>206</v>
      </c>
      <c r="F42" s="154" t="s">
        <v>277</v>
      </c>
      <c r="G42" s="142" t="e">
        <v>#NAME?</v>
      </c>
      <c r="H42" s="132" t="s">
        <v>86</v>
      </c>
      <c r="I42" s="193" t="s">
        <v>86</v>
      </c>
      <c r="J42" s="193" t="s">
        <v>86</v>
      </c>
      <c r="K42" s="194" t="s">
        <v>86</v>
      </c>
      <c r="L42" s="154"/>
      <c r="M42" s="142" t="e">
        <v>#NAME?</v>
      </c>
      <c r="N42" s="193" t="s">
        <v>86</v>
      </c>
      <c r="O42" s="193" t="s">
        <v>86</v>
      </c>
      <c r="P42" s="193" t="s">
        <v>86</v>
      </c>
      <c r="Q42" s="194" t="s">
        <v>86</v>
      </c>
      <c r="R42" s="193" t="str">
        <f t="shared" si="8"/>
        <v>-</v>
      </c>
      <c r="S42" s="193" t="str">
        <f t="shared" si="8"/>
        <v>-</v>
      </c>
      <c r="T42" s="193" t="str">
        <f t="shared" si="8"/>
        <v>-</v>
      </c>
      <c r="U42" s="194" t="str">
        <f t="shared" si="8"/>
        <v>-</v>
      </c>
      <c r="V42" s="77"/>
      <c r="W42" s="109"/>
      <c r="X42" s="174" t="s">
        <v>206</v>
      </c>
      <c r="Y42" s="154" t="s">
        <v>277</v>
      </c>
      <c r="Z42" s="142" t="e">
        <v>#NAME?</v>
      </c>
      <c r="AA42" s="193" t="s">
        <v>86</v>
      </c>
      <c r="AB42" s="193" t="s">
        <v>86</v>
      </c>
      <c r="AC42" s="193" t="s">
        <v>86</v>
      </c>
      <c r="AD42" s="193" t="s">
        <v>86</v>
      </c>
      <c r="AE42" s="142" t="e">
        <v>#NAME?</v>
      </c>
      <c r="AF42" s="132" t="s">
        <v>86</v>
      </c>
      <c r="AG42" s="193" t="s">
        <v>86</v>
      </c>
      <c r="AH42" s="193" t="s">
        <v>86</v>
      </c>
      <c r="AI42" s="194" t="s">
        <v>86</v>
      </c>
      <c r="AJ42" s="193" t="str">
        <f t="shared" si="9"/>
        <v>-</v>
      </c>
      <c r="AK42" s="193" t="str">
        <f t="shared" si="9"/>
        <v>-</v>
      </c>
      <c r="AL42" s="193" t="str">
        <f t="shared" si="9"/>
        <v>-</v>
      </c>
      <c r="AM42" s="194" t="str">
        <f t="shared" si="9"/>
        <v>-</v>
      </c>
      <c r="AN42" s="77"/>
    </row>
    <row r="43" spans="1:40" s="83" customFormat="1" ht="15" customHeight="1">
      <c r="A43" s="113" t="s">
        <v>98</v>
      </c>
      <c r="B43" s="113" t="s">
        <v>54</v>
      </c>
      <c r="C43" s="113" t="s">
        <v>65</v>
      </c>
      <c r="D43" s="109"/>
      <c r="E43" s="102" t="s">
        <v>195</v>
      </c>
      <c r="F43" s="151"/>
      <c r="G43" s="143"/>
      <c r="H43" s="191"/>
      <c r="I43" s="191"/>
      <c r="J43" s="191"/>
      <c r="K43" s="191"/>
      <c r="L43" s="151"/>
      <c r="M43" s="143"/>
      <c r="N43" s="191"/>
      <c r="O43" s="191"/>
      <c r="P43" s="191"/>
      <c r="Q43" s="191"/>
      <c r="R43" s="191"/>
      <c r="S43" s="191"/>
      <c r="T43" s="191"/>
      <c r="U43" s="192"/>
      <c r="V43" s="77"/>
      <c r="W43" s="109"/>
      <c r="X43" s="102" t="s">
        <v>195</v>
      </c>
      <c r="Y43" s="151"/>
      <c r="Z43" s="143"/>
      <c r="AA43" s="190"/>
      <c r="AB43" s="191"/>
      <c r="AC43" s="191"/>
      <c r="AD43" s="191"/>
      <c r="AE43" s="143"/>
      <c r="AF43" s="191"/>
      <c r="AG43" s="191"/>
      <c r="AH43" s="191"/>
      <c r="AI43" s="191"/>
      <c r="AJ43" s="191"/>
      <c r="AK43" s="191"/>
      <c r="AL43" s="191"/>
      <c r="AM43" s="192"/>
      <c r="AN43" s="77"/>
    </row>
    <row r="44" spans="1:40" s="83" customFormat="1" ht="11.45" customHeight="1">
      <c r="A44" s="75"/>
      <c r="B44" s="75"/>
      <c r="D44" s="109"/>
      <c r="E44" s="175" t="s">
        <v>170</v>
      </c>
      <c r="F44" s="152" t="s">
        <v>162</v>
      </c>
      <c r="G44" s="140" t="e">
        <v>#NAME?</v>
      </c>
      <c r="H44" s="128" t="s">
        <v>86</v>
      </c>
      <c r="I44" s="128" t="s">
        <v>86</v>
      </c>
      <c r="J44" s="128" t="s">
        <v>86</v>
      </c>
      <c r="K44" s="130" t="s">
        <v>86</v>
      </c>
      <c r="L44" s="152"/>
      <c r="M44" s="141" t="e">
        <v>#NAME?</v>
      </c>
      <c r="N44" s="128" t="s">
        <v>86</v>
      </c>
      <c r="O44" s="128" t="s">
        <v>86</v>
      </c>
      <c r="P44" s="128" t="s">
        <v>86</v>
      </c>
      <c r="Q44" s="130" t="s">
        <v>86</v>
      </c>
      <c r="R44" s="119" t="str">
        <f t="shared" ref="R44:U49" si="10">IF(AND(ISNUMBER(H44),ISNUMBER(N44)),H44-N44,"-")</f>
        <v>-</v>
      </c>
      <c r="S44" s="119" t="str">
        <f t="shared" si="10"/>
        <v>-</v>
      </c>
      <c r="T44" s="119" t="str">
        <f t="shared" si="10"/>
        <v>-</v>
      </c>
      <c r="U44" s="120" t="str">
        <f t="shared" si="10"/>
        <v>-</v>
      </c>
      <c r="V44" s="77"/>
      <c r="W44" s="109"/>
      <c r="X44" s="105" t="s">
        <v>170</v>
      </c>
      <c r="Y44" s="152" t="s">
        <v>162</v>
      </c>
      <c r="Z44" s="146" t="e">
        <v>#NAME?</v>
      </c>
      <c r="AA44" s="129" t="s">
        <v>86</v>
      </c>
      <c r="AB44" s="128" t="s">
        <v>86</v>
      </c>
      <c r="AC44" s="128" t="s">
        <v>86</v>
      </c>
      <c r="AD44" s="128" t="s">
        <v>86</v>
      </c>
      <c r="AE44" s="141" t="e">
        <v>#NAME?</v>
      </c>
      <c r="AF44" s="129" t="s">
        <v>86</v>
      </c>
      <c r="AG44" s="128" t="s">
        <v>86</v>
      </c>
      <c r="AH44" s="128" t="s">
        <v>86</v>
      </c>
      <c r="AI44" s="130" t="s">
        <v>86</v>
      </c>
      <c r="AJ44" s="119" t="str">
        <f t="shared" ref="AJ44:AM49" si="11">IF(AND(ISNUMBER(AA44),ISNUMBER(AF44)),AA44-AF44,"-")</f>
        <v>-</v>
      </c>
      <c r="AK44" s="119" t="str">
        <f t="shared" si="11"/>
        <v>-</v>
      </c>
      <c r="AL44" s="119" t="str">
        <f t="shared" si="11"/>
        <v>-</v>
      </c>
      <c r="AM44" s="120" t="str">
        <f t="shared" si="11"/>
        <v>-</v>
      </c>
      <c r="AN44" s="77"/>
    </row>
    <row r="45" spans="1:40" s="83" customFormat="1" ht="11.45" customHeight="1">
      <c r="A45" s="75"/>
      <c r="B45" s="75"/>
      <c r="D45" s="109"/>
      <c r="E45" s="172" t="s">
        <v>211</v>
      </c>
      <c r="F45" s="153" t="s">
        <v>163</v>
      </c>
      <c r="G45" s="141" t="e">
        <v>#NAME?</v>
      </c>
      <c r="H45" s="119">
        <v>-3.77416623147089E-2</v>
      </c>
      <c r="I45" s="119">
        <v>8.28921625761294E-3</v>
      </c>
      <c r="J45" s="119">
        <v>3.68711706740182E-3</v>
      </c>
      <c r="K45" s="120">
        <v>2.0138257205740699E-3</v>
      </c>
      <c r="L45" s="153"/>
      <c r="M45" s="141" t="e">
        <v>#NAME?</v>
      </c>
      <c r="N45" s="119" t="s">
        <v>86</v>
      </c>
      <c r="O45" s="119" t="s">
        <v>86</v>
      </c>
      <c r="P45" s="119" t="s">
        <v>86</v>
      </c>
      <c r="Q45" s="120" t="s">
        <v>86</v>
      </c>
      <c r="R45" s="119" t="str">
        <f t="shared" si="10"/>
        <v>-</v>
      </c>
      <c r="S45" s="119" t="str">
        <f t="shared" si="10"/>
        <v>-</v>
      </c>
      <c r="T45" s="119" t="str">
        <f t="shared" si="10"/>
        <v>-</v>
      </c>
      <c r="U45" s="120" t="str">
        <f t="shared" si="10"/>
        <v>-</v>
      </c>
      <c r="V45" s="77"/>
      <c r="W45" s="109"/>
      <c r="X45" s="84" t="s">
        <v>211</v>
      </c>
      <c r="Y45" s="153" t="s">
        <v>163</v>
      </c>
      <c r="Z45" s="146" t="e">
        <v>#NAME?</v>
      </c>
      <c r="AA45" s="131">
        <v>-3.77416623147089E-2</v>
      </c>
      <c r="AB45" s="119">
        <v>8.28921625761294E-3</v>
      </c>
      <c r="AC45" s="119">
        <v>3.68711706740182E-3</v>
      </c>
      <c r="AD45" s="119">
        <v>2.0138257205740699E-3</v>
      </c>
      <c r="AE45" s="141" t="e">
        <v>#NAME?</v>
      </c>
      <c r="AF45" s="131" t="s">
        <v>86</v>
      </c>
      <c r="AG45" s="119" t="s">
        <v>86</v>
      </c>
      <c r="AH45" s="119" t="s">
        <v>86</v>
      </c>
      <c r="AI45" s="120" t="s">
        <v>86</v>
      </c>
      <c r="AJ45" s="119" t="str">
        <f t="shared" si="11"/>
        <v>-</v>
      </c>
      <c r="AK45" s="119" t="str">
        <f t="shared" si="11"/>
        <v>-</v>
      </c>
      <c r="AL45" s="119" t="str">
        <f t="shared" si="11"/>
        <v>-</v>
      </c>
      <c r="AM45" s="120" t="str">
        <f t="shared" si="11"/>
        <v>-</v>
      </c>
      <c r="AN45" s="77"/>
    </row>
    <row r="46" spans="1:40" s="83" customFormat="1" ht="11.45" customHeight="1">
      <c r="A46" s="112" t="s">
        <v>247</v>
      </c>
      <c r="B46" s="112" t="s">
        <v>248</v>
      </c>
      <c r="D46" s="109"/>
      <c r="E46" s="172" t="s">
        <v>196</v>
      </c>
      <c r="F46" s="153" t="s">
        <v>164</v>
      </c>
      <c r="G46" s="141" t="e">
        <v>#NAME?</v>
      </c>
      <c r="H46" s="119">
        <v>0.397954846612184</v>
      </c>
      <c r="I46" s="119">
        <v>7.7394881705669993E-2</v>
      </c>
      <c r="J46" s="119">
        <v>-0.14110692586478599</v>
      </c>
      <c r="K46" s="120">
        <v>-0.15167816910145601</v>
      </c>
      <c r="L46" s="153"/>
      <c r="M46" s="141" t="e">
        <v>#NAME?</v>
      </c>
      <c r="N46" s="119" t="s">
        <v>86</v>
      </c>
      <c r="O46" s="119" t="s">
        <v>86</v>
      </c>
      <c r="P46" s="119" t="s">
        <v>86</v>
      </c>
      <c r="Q46" s="120" t="s">
        <v>86</v>
      </c>
      <c r="R46" s="119" t="str">
        <f t="shared" si="10"/>
        <v>-</v>
      </c>
      <c r="S46" s="119" t="str">
        <f t="shared" si="10"/>
        <v>-</v>
      </c>
      <c r="T46" s="119" t="str">
        <f t="shared" si="10"/>
        <v>-</v>
      </c>
      <c r="U46" s="120" t="str">
        <f t="shared" si="10"/>
        <v>-</v>
      </c>
      <c r="V46" s="77"/>
      <c r="W46" s="109"/>
      <c r="X46" s="84" t="s">
        <v>196</v>
      </c>
      <c r="Y46" s="153" t="s">
        <v>164</v>
      </c>
      <c r="Z46" s="146" t="e">
        <v>#NAME?</v>
      </c>
      <c r="AA46" s="131">
        <v>0.397954846612184</v>
      </c>
      <c r="AB46" s="119">
        <v>7.7394881705669993E-2</v>
      </c>
      <c r="AC46" s="119">
        <v>-0.14110692586478599</v>
      </c>
      <c r="AD46" s="119">
        <v>-0.15167816910145601</v>
      </c>
      <c r="AE46" s="141" t="e">
        <v>#NAME?</v>
      </c>
      <c r="AF46" s="131" t="s">
        <v>86</v>
      </c>
      <c r="AG46" s="119" t="s">
        <v>86</v>
      </c>
      <c r="AH46" s="119" t="s">
        <v>86</v>
      </c>
      <c r="AI46" s="120" t="s">
        <v>86</v>
      </c>
      <c r="AJ46" s="119" t="str">
        <f t="shared" si="11"/>
        <v>-</v>
      </c>
      <c r="AK46" s="119" t="str">
        <f t="shared" si="11"/>
        <v>-</v>
      </c>
      <c r="AL46" s="119" t="str">
        <f t="shared" si="11"/>
        <v>-</v>
      </c>
      <c r="AM46" s="120" t="str">
        <f t="shared" si="11"/>
        <v>-</v>
      </c>
      <c r="AN46" s="77"/>
    </row>
    <row r="47" spans="1:40" s="83" customFormat="1" ht="11.45" customHeight="1">
      <c r="A47" s="110" t="s">
        <v>335</v>
      </c>
      <c r="B47" s="110" t="s">
        <v>328</v>
      </c>
      <c r="D47" s="109"/>
      <c r="E47" s="172" t="s">
        <v>212</v>
      </c>
      <c r="F47" s="153" t="s">
        <v>165</v>
      </c>
      <c r="G47" s="141" t="e">
        <v>#NAME?</v>
      </c>
      <c r="H47" s="119">
        <v>0.17237370888477899</v>
      </c>
      <c r="I47" s="119">
        <v>0.94666259532167296</v>
      </c>
      <c r="J47" s="119">
        <v>-5.16486957873259E-2</v>
      </c>
      <c r="K47" s="120">
        <v>7.1916923109056799E-2</v>
      </c>
      <c r="L47" s="153"/>
      <c r="M47" s="141" t="e">
        <v>#NAME?</v>
      </c>
      <c r="N47" s="119" t="s">
        <v>86</v>
      </c>
      <c r="O47" s="119" t="s">
        <v>86</v>
      </c>
      <c r="P47" s="119" t="s">
        <v>86</v>
      </c>
      <c r="Q47" s="120" t="s">
        <v>86</v>
      </c>
      <c r="R47" s="119" t="str">
        <f t="shared" si="10"/>
        <v>-</v>
      </c>
      <c r="S47" s="119" t="str">
        <f t="shared" si="10"/>
        <v>-</v>
      </c>
      <c r="T47" s="119" t="str">
        <f t="shared" si="10"/>
        <v>-</v>
      </c>
      <c r="U47" s="120" t="str">
        <f t="shared" si="10"/>
        <v>-</v>
      </c>
      <c r="V47" s="77"/>
      <c r="W47" s="109"/>
      <c r="X47" s="84" t="s">
        <v>212</v>
      </c>
      <c r="Y47" s="153" t="s">
        <v>165</v>
      </c>
      <c r="Z47" s="146" t="e">
        <v>#NAME?</v>
      </c>
      <c r="AA47" s="131">
        <v>0.17237370888477899</v>
      </c>
      <c r="AB47" s="119">
        <v>0.94666259532167296</v>
      </c>
      <c r="AC47" s="119">
        <v>-5.16486957873259E-2</v>
      </c>
      <c r="AD47" s="119">
        <v>7.1916923109056799E-2</v>
      </c>
      <c r="AE47" s="141" t="e">
        <v>#NAME?</v>
      </c>
      <c r="AF47" s="131" t="s">
        <v>86</v>
      </c>
      <c r="AG47" s="119" t="s">
        <v>86</v>
      </c>
      <c r="AH47" s="119" t="s">
        <v>86</v>
      </c>
      <c r="AI47" s="120" t="s">
        <v>86</v>
      </c>
      <c r="AJ47" s="119" t="str">
        <f t="shared" si="11"/>
        <v>-</v>
      </c>
      <c r="AK47" s="119" t="str">
        <f t="shared" si="11"/>
        <v>-</v>
      </c>
      <c r="AL47" s="119" t="str">
        <f t="shared" si="11"/>
        <v>-</v>
      </c>
      <c r="AM47" s="120" t="str">
        <f t="shared" si="11"/>
        <v>-</v>
      </c>
      <c r="AN47" s="77"/>
    </row>
    <row r="48" spans="1:40" s="83" customFormat="1" ht="11.45" customHeight="1">
      <c r="A48" s="110" t="s">
        <v>319</v>
      </c>
      <c r="B48" s="110" t="s">
        <v>329</v>
      </c>
      <c r="D48" s="109"/>
      <c r="E48" s="172" t="s">
        <v>197</v>
      </c>
      <c r="F48" s="153" t="s">
        <v>166</v>
      </c>
      <c r="G48" s="141" t="e">
        <v>#NAME?</v>
      </c>
      <c r="H48" s="119">
        <v>0.41424408949466102</v>
      </c>
      <c r="I48" s="119">
        <v>-0.17386566325101399</v>
      </c>
      <c r="J48" s="119">
        <v>0.17003291432235601</v>
      </c>
      <c r="K48" s="120">
        <v>3.8252809447905801E-2</v>
      </c>
      <c r="L48" s="153"/>
      <c r="M48" s="141" t="e">
        <v>#NAME?</v>
      </c>
      <c r="N48" s="119" t="s">
        <v>86</v>
      </c>
      <c r="O48" s="119" t="s">
        <v>86</v>
      </c>
      <c r="P48" s="119" t="s">
        <v>86</v>
      </c>
      <c r="Q48" s="120" t="s">
        <v>86</v>
      </c>
      <c r="R48" s="119" t="str">
        <f t="shared" si="10"/>
        <v>-</v>
      </c>
      <c r="S48" s="119" t="str">
        <f t="shared" si="10"/>
        <v>-</v>
      </c>
      <c r="T48" s="119" t="str">
        <f t="shared" si="10"/>
        <v>-</v>
      </c>
      <c r="U48" s="120" t="str">
        <f t="shared" si="10"/>
        <v>-</v>
      </c>
      <c r="V48" s="77"/>
      <c r="W48" s="109"/>
      <c r="X48" s="84" t="s">
        <v>197</v>
      </c>
      <c r="Y48" s="153" t="s">
        <v>166</v>
      </c>
      <c r="Z48" s="146" t="e">
        <v>#NAME?</v>
      </c>
      <c r="AA48" s="131">
        <v>0.41424408949466102</v>
      </c>
      <c r="AB48" s="119">
        <v>-0.17386566325101399</v>
      </c>
      <c r="AC48" s="119">
        <v>0.17003291432235601</v>
      </c>
      <c r="AD48" s="119">
        <v>3.8252809447905801E-2</v>
      </c>
      <c r="AE48" s="141" t="e">
        <v>#NAME?</v>
      </c>
      <c r="AF48" s="131" t="s">
        <v>86</v>
      </c>
      <c r="AG48" s="119" t="s">
        <v>86</v>
      </c>
      <c r="AH48" s="119" t="s">
        <v>86</v>
      </c>
      <c r="AI48" s="120" t="s">
        <v>86</v>
      </c>
      <c r="AJ48" s="119" t="str">
        <f t="shared" si="11"/>
        <v>-</v>
      </c>
      <c r="AK48" s="119" t="str">
        <f t="shared" si="11"/>
        <v>-</v>
      </c>
      <c r="AL48" s="119" t="str">
        <f t="shared" si="11"/>
        <v>-</v>
      </c>
      <c r="AM48" s="120" t="str">
        <f t="shared" si="11"/>
        <v>-</v>
      </c>
      <c r="AN48" s="77"/>
    </row>
    <row r="49" spans="1:40" s="83" customFormat="1" ht="11.45" customHeight="1">
      <c r="A49" s="110" t="s">
        <v>320</v>
      </c>
      <c r="B49" s="110" t="s">
        <v>330</v>
      </c>
      <c r="D49" s="109"/>
      <c r="E49" s="176" t="s">
        <v>213</v>
      </c>
      <c r="F49" s="154" t="s">
        <v>167</v>
      </c>
      <c r="G49" s="142" t="e">
        <v>#NAME?</v>
      </c>
      <c r="H49" s="193">
        <v>1.10103267879078</v>
      </c>
      <c r="I49" s="193">
        <v>-3.12431172815479E-2</v>
      </c>
      <c r="J49" s="193">
        <v>2.6238939022206899E-2</v>
      </c>
      <c r="K49" s="194">
        <v>0.10584723729886</v>
      </c>
      <c r="L49" s="154"/>
      <c r="M49" s="142" t="e">
        <v>#NAME?</v>
      </c>
      <c r="N49" s="193" t="s">
        <v>86</v>
      </c>
      <c r="O49" s="193" t="s">
        <v>86</v>
      </c>
      <c r="P49" s="193" t="s">
        <v>86</v>
      </c>
      <c r="Q49" s="194" t="s">
        <v>86</v>
      </c>
      <c r="R49" s="193" t="str">
        <f t="shared" si="10"/>
        <v>-</v>
      </c>
      <c r="S49" s="193" t="str">
        <f t="shared" si="10"/>
        <v>-</v>
      </c>
      <c r="T49" s="193" t="str">
        <f t="shared" si="10"/>
        <v>-</v>
      </c>
      <c r="U49" s="194" t="str">
        <f t="shared" si="10"/>
        <v>-</v>
      </c>
      <c r="V49" s="77"/>
      <c r="W49" s="109"/>
      <c r="X49" s="106" t="s">
        <v>213</v>
      </c>
      <c r="Y49" s="154" t="s">
        <v>167</v>
      </c>
      <c r="Z49" s="188" t="e">
        <v>#NAME?</v>
      </c>
      <c r="AA49" s="132">
        <v>1.10103267879078</v>
      </c>
      <c r="AB49" s="193">
        <v>-3.12431172815479E-2</v>
      </c>
      <c r="AC49" s="193">
        <v>2.6238939022206899E-2</v>
      </c>
      <c r="AD49" s="193">
        <v>0.10584723729886</v>
      </c>
      <c r="AE49" s="142" t="e">
        <v>#NAME?</v>
      </c>
      <c r="AF49" s="132" t="s">
        <v>86</v>
      </c>
      <c r="AG49" s="193" t="s">
        <v>86</v>
      </c>
      <c r="AH49" s="193" t="s">
        <v>86</v>
      </c>
      <c r="AI49" s="194" t="s">
        <v>86</v>
      </c>
      <c r="AJ49" s="193" t="str">
        <f t="shared" si="11"/>
        <v>-</v>
      </c>
      <c r="AK49" s="193" t="str">
        <f t="shared" si="11"/>
        <v>-</v>
      </c>
      <c r="AL49" s="193" t="str">
        <f t="shared" si="11"/>
        <v>-</v>
      </c>
      <c r="AM49" s="194" t="str">
        <f t="shared" si="11"/>
        <v>-</v>
      </c>
      <c r="AN49" s="77"/>
    </row>
    <row r="50" spans="1:40" s="83" customFormat="1" ht="15" customHeight="1">
      <c r="A50" s="110" t="s">
        <v>321</v>
      </c>
      <c r="B50" s="110" t="s">
        <v>331</v>
      </c>
      <c r="D50" s="109"/>
      <c r="E50" s="102" t="str">
        <f>"Detailed fiscal developments  ("&amp;B8&amp;", unless otherwise stated)"</f>
        <v>Detailed fiscal developments  (% of GDP, unless otherwise stated)</v>
      </c>
      <c r="F50" s="151"/>
      <c r="G50" s="143"/>
      <c r="H50" s="191"/>
      <c r="I50" s="191"/>
      <c r="J50" s="191"/>
      <c r="K50" s="191"/>
      <c r="L50" s="151"/>
      <c r="M50" s="143"/>
      <c r="N50" s="191"/>
      <c r="O50" s="191"/>
      <c r="P50" s="191"/>
      <c r="Q50" s="191"/>
      <c r="R50" s="191"/>
      <c r="S50" s="191"/>
      <c r="T50" s="191"/>
      <c r="U50" s="192"/>
      <c r="V50" s="77"/>
      <c r="W50" s="109"/>
      <c r="X50" s="102" t="str">
        <f>"Detailed fiscal developments  (growth rate)"</f>
        <v>Detailed fiscal developments  (growth rate)</v>
      </c>
      <c r="Y50" s="151"/>
      <c r="Z50" s="143"/>
      <c r="AA50" s="191"/>
      <c r="AB50" s="191"/>
      <c r="AC50" s="191"/>
      <c r="AD50" s="191"/>
      <c r="AE50" s="143"/>
      <c r="AF50" s="191"/>
      <c r="AG50" s="191"/>
      <c r="AH50" s="191"/>
      <c r="AI50" s="191"/>
      <c r="AJ50" s="191"/>
      <c r="AK50" s="191"/>
      <c r="AL50" s="191"/>
      <c r="AM50" s="192"/>
      <c r="AN50" s="77"/>
    </row>
    <row r="51" spans="1:40" s="83" customFormat="1" ht="11.45" customHeight="1">
      <c r="A51" s="110" t="s">
        <v>322</v>
      </c>
      <c r="B51" s="110" t="s">
        <v>332</v>
      </c>
      <c r="D51" s="109"/>
      <c r="E51" s="175" t="s">
        <v>111</v>
      </c>
      <c r="F51" s="152" t="s">
        <v>3</v>
      </c>
      <c r="G51" s="140" t="e">
        <v>#NAME?</v>
      </c>
      <c r="H51" s="128">
        <v>49.527591337590685</v>
      </c>
      <c r="I51" s="128">
        <v>50.776440268875511</v>
      </c>
      <c r="J51" s="128">
        <v>50.502786451665315</v>
      </c>
      <c r="K51" s="130">
        <v>50.315370470888723</v>
      </c>
      <c r="L51" s="152"/>
      <c r="M51" s="141" t="e">
        <v>#NAME?</v>
      </c>
      <c r="N51" s="128">
        <v>48.911949298747032</v>
      </c>
      <c r="O51" s="128">
        <v>48.737026125975</v>
      </c>
      <c r="P51" s="128">
        <v>48.597144127028834</v>
      </c>
      <c r="Q51" s="130"/>
      <c r="R51" s="119">
        <f t="shared" ref="R51:R76" si="12">IF(AND(ISNUMBER(H51),ISNUMBER(N51)),H51-N51,"-")</f>
        <v>0.61564203884365298</v>
      </c>
      <c r="S51" s="119">
        <f t="shared" ref="S51:S76" si="13">IF(AND(ISNUMBER(I51),ISNUMBER(O51)),I51-O51,"-")</f>
        <v>2.0394141429005117</v>
      </c>
      <c r="T51" s="119">
        <f t="shared" ref="T51:T76" si="14">IF(AND(ISNUMBER(J51),ISNUMBER(P51)),J51-P51,"-")</f>
        <v>1.9056423246364815</v>
      </c>
      <c r="U51" s="120" t="str">
        <f t="shared" ref="U51:U76" si="15">IF(AND(ISNUMBER(K51),ISNUMBER(Q51)),K51-Q51,"-")</f>
        <v>-</v>
      </c>
      <c r="V51" s="77"/>
      <c r="W51" s="109"/>
      <c r="X51" s="105" t="s">
        <v>111</v>
      </c>
      <c r="Y51" s="152" t="s">
        <v>3</v>
      </c>
      <c r="Z51" s="141" t="e">
        <v>#NAME?</v>
      </c>
      <c r="AA51" s="129">
        <v>5.0536121233185707</v>
      </c>
      <c r="AB51" s="128">
        <v>5.2570537002093687</v>
      </c>
      <c r="AC51" s="128">
        <v>2.286749611118577</v>
      </c>
      <c r="AD51" s="130">
        <v>3.0711433246131277</v>
      </c>
      <c r="AE51" s="141" t="e">
        <v>#NAME?</v>
      </c>
      <c r="AF51" s="128">
        <v>4.7189612119928741</v>
      </c>
      <c r="AG51" s="128">
        <v>2.48180552440907</v>
      </c>
      <c r="AH51" s="128">
        <v>2.3733421256283149</v>
      </c>
      <c r="AI51" s="130"/>
      <c r="AJ51" s="119">
        <f t="shared" ref="AJ51:AM76" si="16">IF(AND(ISNUMBER(AA51),ISNUMBER(AF51)),AA51-AF51,"-")</f>
        <v>0.33465091132569658</v>
      </c>
      <c r="AK51" s="119">
        <f t="shared" si="16"/>
        <v>2.7752481758002987</v>
      </c>
      <c r="AL51" s="119">
        <f t="shared" si="16"/>
        <v>-8.6592514509737928E-2</v>
      </c>
      <c r="AM51" s="120" t="str">
        <f t="shared" si="16"/>
        <v>-</v>
      </c>
      <c r="AN51" s="77"/>
    </row>
    <row r="52" spans="1:40" s="83" customFormat="1" ht="11.45" customHeight="1">
      <c r="A52" s="110" t="s">
        <v>323</v>
      </c>
      <c r="B52" s="110" t="s">
        <v>333</v>
      </c>
      <c r="D52" s="109"/>
      <c r="E52" s="172" t="s">
        <v>228</v>
      </c>
      <c r="F52" s="155" t="s">
        <v>121</v>
      </c>
      <c r="G52" s="145" t="e">
        <v>#NAME?</v>
      </c>
      <c r="H52" s="121">
        <v>3.1408564663973237</v>
      </c>
      <c r="I52" s="121">
        <v>3.2045006688130568</v>
      </c>
      <c r="J52" s="121">
        <v>3.1850873894704081</v>
      </c>
      <c r="K52" s="137">
        <v>3.1980840405438484</v>
      </c>
      <c r="L52" s="155"/>
      <c r="M52" s="145" t="e">
        <v>#NAME?</v>
      </c>
      <c r="N52" s="121">
        <v>2.8079789305824838</v>
      </c>
      <c r="O52" s="121">
        <v>2.7068481086974754</v>
      </c>
      <c r="P52" s="121">
        <v>2.5250538225354022</v>
      </c>
      <c r="Q52" s="137"/>
      <c r="R52" s="119">
        <f t="shared" si="12"/>
        <v>0.33287753581483992</v>
      </c>
      <c r="S52" s="119">
        <f t="shared" si="13"/>
        <v>0.49765256011558145</v>
      </c>
      <c r="T52" s="119">
        <f t="shared" si="14"/>
        <v>0.66003356693500592</v>
      </c>
      <c r="U52" s="120" t="str">
        <f t="shared" si="15"/>
        <v>-</v>
      </c>
      <c r="V52" s="77"/>
      <c r="W52" s="109"/>
      <c r="X52" s="84" t="s">
        <v>228</v>
      </c>
      <c r="Y52" s="155" t="s">
        <v>121</v>
      </c>
      <c r="Z52" s="141" t="e">
        <v>#NAME?</v>
      </c>
      <c r="AA52" s="139">
        <v>12.417984249518064</v>
      </c>
      <c r="AB52" s="121">
        <v>4.7972149981894168</v>
      </c>
      <c r="AC52" s="121">
        <v>2.2210062123796956</v>
      </c>
      <c r="AD52" s="137">
        <v>3.823292675376138</v>
      </c>
      <c r="AE52" s="141" t="e">
        <v>#NAME?</v>
      </c>
      <c r="AF52" s="121">
        <v>2.7348177748746489</v>
      </c>
      <c r="AG52" s="121">
        <v>-0.79979859793175923</v>
      </c>
      <c r="AH52" s="121">
        <v>-4.3550310207546028</v>
      </c>
      <c r="AI52" s="137"/>
      <c r="AJ52" s="119">
        <f t="shared" si="16"/>
        <v>9.6831664746434143</v>
      </c>
      <c r="AK52" s="119">
        <f t="shared" si="16"/>
        <v>5.597013596121176</v>
      </c>
      <c r="AL52" s="119">
        <f t="shared" si="16"/>
        <v>6.5760372331342989</v>
      </c>
      <c r="AM52" s="120" t="str">
        <f t="shared" si="16"/>
        <v>-</v>
      </c>
      <c r="AN52" s="77"/>
    </row>
    <row r="53" spans="1:40" s="83" customFormat="1" ht="11.45" customHeight="1">
      <c r="A53" s="110" t="s">
        <v>324</v>
      </c>
      <c r="B53" s="110" t="s">
        <v>334</v>
      </c>
      <c r="D53" s="109"/>
      <c r="E53" s="172" t="s">
        <v>208</v>
      </c>
      <c r="F53" s="155" t="s">
        <v>122</v>
      </c>
      <c r="G53" s="145" t="e">
        <v>#NAME?</v>
      </c>
      <c r="H53" s="121">
        <v>12.776184890742428</v>
      </c>
      <c r="I53" s="121">
        <v>13.235140535134837</v>
      </c>
      <c r="J53" s="121">
        <v>13.296153304949792</v>
      </c>
      <c r="K53" s="137">
        <v>13.323155541265724</v>
      </c>
      <c r="L53" s="155"/>
      <c r="M53" s="145" t="e">
        <v>#NAME?</v>
      </c>
      <c r="N53" s="121">
        <v>12.764163432562867</v>
      </c>
      <c r="O53" s="121">
        <v>12.794572464983645</v>
      </c>
      <c r="P53" s="121">
        <v>12.827419360600018</v>
      </c>
      <c r="Q53" s="137"/>
      <c r="R53" s="119">
        <f t="shared" si="12"/>
        <v>1.2021458179560796E-2</v>
      </c>
      <c r="S53" s="119">
        <f t="shared" si="13"/>
        <v>0.44056807015119226</v>
      </c>
      <c r="T53" s="119">
        <f t="shared" si="14"/>
        <v>0.46873394434977378</v>
      </c>
      <c r="U53" s="120" t="str">
        <f t="shared" si="15"/>
        <v>-</v>
      </c>
      <c r="V53" s="77"/>
      <c r="W53" s="109"/>
      <c r="X53" s="84" t="s">
        <v>208</v>
      </c>
      <c r="Y53" s="155" t="s">
        <v>122</v>
      </c>
      <c r="Z53" s="141" t="e">
        <v>#NAME?</v>
      </c>
      <c r="AA53" s="139">
        <v>4.3812373552763537</v>
      </c>
      <c r="AB53" s="121">
        <v>6.2363380219946727</v>
      </c>
      <c r="AC53" s="121">
        <v>3.2593295126619894</v>
      </c>
      <c r="AD53" s="137">
        <v>3.6265647119146718</v>
      </c>
      <c r="AE53" s="141" t="e">
        <v>#NAME?</v>
      </c>
      <c r="AF53" s="121">
        <v>5.2521692088568841</v>
      </c>
      <c r="AG53" s="121">
        <v>3.0615025022584854</v>
      </c>
      <c r="AH53" s="121">
        <v>2.9028170891073777</v>
      </c>
      <c r="AI53" s="137"/>
      <c r="AJ53" s="119">
        <f t="shared" si="16"/>
        <v>-0.87093185358053038</v>
      </c>
      <c r="AK53" s="119">
        <f t="shared" si="16"/>
        <v>3.1748355197361873</v>
      </c>
      <c r="AL53" s="119">
        <f t="shared" si="16"/>
        <v>0.35651242355461177</v>
      </c>
      <c r="AM53" s="120" t="str">
        <f t="shared" si="16"/>
        <v>-</v>
      </c>
      <c r="AN53" s="77"/>
    </row>
    <row r="54" spans="1:40" s="83" customFormat="1" ht="11.45" customHeight="1">
      <c r="A54" s="110" t="s">
        <v>318</v>
      </c>
      <c r="B54" s="110" t="s">
        <v>267</v>
      </c>
      <c r="D54" s="109"/>
      <c r="E54" s="177" t="s">
        <v>169</v>
      </c>
      <c r="F54" s="155" t="s">
        <v>123</v>
      </c>
      <c r="G54" s="145" t="e">
        <v>#NAME?</v>
      </c>
      <c r="H54" s="121">
        <v>12.660030844085322</v>
      </c>
      <c r="I54" s="121">
        <v>12.967799921514681</v>
      </c>
      <c r="J54" s="121">
        <v>12.859584007102805</v>
      </c>
      <c r="K54" s="137">
        <v>12.764342283701497</v>
      </c>
      <c r="L54" s="155"/>
      <c r="M54" s="145" t="e">
        <v>#NAME?</v>
      </c>
      <c r="N54" s="121">
        <v>12.69867215628139</v>
      </c>
      <c r="O54" s="121">
        <v>12.610526922754339</v>
      </c>
      <c r="P54" s="121">
        <v>12.573245339420039</v>
      </c>
      <c r="Q54" s="137"/>
      <c r="R54" s="119">
        <f t="shared" si="12"/>
        <v>-3.8641312196068256E-2</v>
      </c>
      <c r="S54" s="119">
        <f t="shared" si="13"/>
        <v>0.35727299876034202</v>
      </c>
      <c r="T54" s="119">
        <f t="shared" si="14"/>
        <v>0.28633866768276661</v>
      </c>
      <c r="U54" s="120" t="str">
        <f t="shared" si="15"/>
        <v>-</v>
      </c>
      <c r="V54" s="77"/>
      <c r="W54" s="109"/>
      <c r="X54" s="86" t="s">
        <v>169</v>
      </c>
      <c r="Y54" s="155" t="s">
        <v>123</v>
      </c>
      <c r="Z54" s="141" t="e">
        <v>#NAME?</v>
      </c>
      <c r="AA54" s="139">
        <v>2.4215375508820962</v>
      </c>
      <c r="AB54" s="121">
        <v>5.1733535077443618</v>
      </c>
      <c r="AC54" s="121">
        <v>1.9955194489400634</v>
      </c>
      <c r="AD54" s="137">
        <v>2.7102914285603426</v>
      </c>
      <c r="AE54" s="141" t="e">
        <v>#NAME?</v>
      </c>
      <c r="AF54" s="121">
        <v>3.4119536264884589</v>
      </c>
      <c r="AG54" s="121">
        <v>2.1513622938996555</v>
      </c>
      <c r="AH54" s="121">
        <v>2.3648970861886713</v>
      </c>
      <c r="AI54" s="137"/>
      <c r="AJ54" s="119">
        <f t="shared" si="16"/>
        <v>-0.99041607560636269</v>
      </c>
      <c r="AK54" s="119">
        <f t="shared" si="16"/>
        <v>3.0219912138447063</v>
      </c>
      <c r="AL54" s="119">
        <f t="shared" si="16"/>
        <v>-0.36937763724860795</v>
      </c>
      <c r="AM54" s="120" t="str">
        <f t="shared" si="16"/>
        <v>-</v>
      </c>
      <c r="AN54" s="77"/>
    </row>
    <row r="55" spans="1:40" s="83" customFormat="1" ht="11.45" customHeight="1">
      <c r="A55" s="111" t="s">
        <v>317</v>
      </c>
      <c r="B55" s="111" t="s">
        <v>243</v>
      </c>
      <c r="D55" s="109"/>
      <c r="E55" s="178" t="s">
        <v>124</v>
      </c>
      <c r="F55" s="155" t="s">
        <v>124</v>
      </c>
      <c r="G55" s="145" t="e">
        <v>#NAME?</v>
      </c>
      <c r="H55" s="121">
        <v>6.943584647465137</v>
      </c>
      <c r="I55" s="121">
        <v>7.0030212627696873</v>
      </c>
      <c r="J55" s="121">
        <v>7.0238625246279884</v>
      </c>
      <c r="K55" s="137">
        <v>7.0539623466246093</v>
      </c>
      <c r="L55" s="155"/>
      <c r="M55" s="145" t="e">
        <v>#NAME?</v>
      </c>
      <c r="N55" s="121">
        <v>7.0115855901929232</v>
      </c>
      <c r="O55" s="121">
        <v>6.981123668539797</v>
      </c>
      <c r="P55" s="121">
        <v>7.0253525956520475</v>
      </c>
      <c r="Q55" s="137"/>
      <c r="R55" s="119">
        <f t="shared" si="12"/>
        <v>-6.8000942727786118E-2</v>
      </c>
      <c r="S55" s="119">
        <f t="shared" si="13"/>
        <v>2.1897594229890238E-2</v>
      </c>
      <c r="T55" s="119">
        <f t="shared" si="14"/>
        <v>-1.4900710240590698E-3</v>
      </c>
      <c r="U55" s="120" t="str">
        <f t="shared" si="15"/>
        <v>-</v>
      </c>
      <c r="V55" s="77"/>
      <c r="W55" s="109"/>
      <c r="X55" s="87" t="s">
        <v>124</v>
      </c>
      <c r="Y55" s="155" t="s">
        <v>124</v>
      </c>
      <c r="Z55" s="141" t="e">
        <v>#NAME?</v>
      </c>
      <c r="AA55" s="139">
        <v>3.0402565155336578</v>
      </c>
      <c r="AB55" s="121">
        <v>3.6924757098742185</v>
      </c>
      <c r="AC55" s="121">
        <v>3.1017369727047148</v>
      </c>
      <c r="AD55" s="137">
        <v>3.8429148888389872</v>
      </c>
      <c r="AE55" s="141" t="e">
        <v>#NAME?</v>
      </c>
      <c r="AF55" s="121">
        <v>4.6105907018792438</v>
      </c>
      <c r="AG55" s="121">
        <v>2.4065626701207035</v>
      </c>
      <c r="AH55" s="121">
        <v>3.266400095878327</v>
      </c>
      <c r="AI55" s="137"/>
      <c r="AJ55" s="119">
        <f t="shared" si="16"/>
        <v>-1.570334186345586</v>
      </c>
      <c r="AK55" s="119">
        <f t="shared" si="16"/>
        <v>1.285913039753515</v>
      </c>
      <c r="AL55" s="119">
        <f t="shared" si="16"/>
        <v>-0.1646631231736122</v>
      </c>
      <c r="AM55" s="120" t="str">
        <f t="shared" si="16"/>
        <v>-</v>
      </c>
      <c r="AN55" s="77"/>
    </row>
    <row r="56" spans="1:40" s="83" customFormat="1" ht="11.45" customHeight="1">
      <c r="A56" s="111" t="s">
        <v>284</v>
      </c>
      <c r="B56" s="111" t="s">
        <v>297</v>
      </c>
      <c r="D56" s="109"/>
      <c r="E56" s="178" t="s">
        <v>229</v>
      </c>
      <c r="F56" s="155" t="s">
        <v>125</v>
      </c>
      <c r="G56" s="145" t="e">
        <v>#NAME?</v>
      </c>
      <c r="H56" s="121">
        <v>1.3397085016725314</v>
      </c>
      <c r="I56" s="121">
        <v>1.30429095266829</v>
      </c>
      <c r="J56" s="121">
        <v>1.2721587817376498</v>
      </c>
      <c r="K56" s="137">
        <v>1.2372749753785053</v>
      </c>
      <c r="L56" s="155"/>
      <c r="M56" s="145" t="e">
        <v>#NAME?</v>
      </c>
      <c r="N56" s="121">
        <v>1.3504743532062131</v>
      </c>
      <c r="O56" s="121">
        <v>1.3137161368783024</v>
      </c>
      <c r="P56" s="121">
        <v>1.2870717223874701</v>
      </c>
      <c r="Q56" s="121"/>
      <c r="R56" s="139">
        <f t="shared" si="12"/>
        <v>-1.0765851533681703E-2</v>
      </c>
      <c r="S56" s="121">
        <f t="shared" si="13"/>
        <v>-9.4251842100123717E-3</v>
      </c>
      <c r="T56" s="121">
        <f t="shared" si="14"/>
        <v>-1.4912940649820294E-2</v>
      </c>
      <c r="U56" s="137" t="str">
        <f t="shared" si="15"/>
        <v>-</v>
      </c>
      <c r="V56" s="77"/>
      <c r="W56" s="109"/>
      <c r="X56" s="87" t="s">
        <v>229</v>
      </c>
      <c r="Y56" s="155" t="s">
        <v>125</v>
      </c>
      <c r="Z56" s="141" t="e">
        <v>#NAME?</v>
      </c>
      <c r="AA56" s="139">
        <v>4.6836366584248603</v>
      </c>
      <c r="AB56" s="121">
        <v>0.23050792623747463</v>
      </c>
      <c r="AC56" s="121">
        <v>0.35862513599547235</v>
      </c>
      <c r="AD56" s="137">
        <v>0.70816996079060068</v>
      </c>
      <c r="AE56" s="141" t="e">
        <v>#NAME?</v>
      </c>
      <c r="AF56" s="121">
        <v>6.063874408292877</v>
      </c>
      <c r="AG56" s="121">
        <v>0.11172515611596201</v>
      </c>
      <c r="AH56" s="121">
        <v>0.63831896124491661</v>
      </c>
      <c r="AI56" s="121"/>
      <c r="AJ56" s="139">
        <f t="shared" si="16"/>
        <v>-1.3802377498680167</v>
      </c>
      <c r="AK56" s="121">
        <f t="shared" si="16"/>
        <v>0.11878277012151262</v>
      </c>
      <c r="AL56" s="121">
        <f t="shared" si="16"/>
        <v>-0.27969382524944425</v>
      </c>
      <c r="AM56" s="137" t="str">
        <f t="shared" si="16"/>
        <v>-</v>
      </c>
      <c r="AN56" s="77"/>
    </row>
    <row r="57" spans="1:40" s="83" customFormat="1" ht="11.45" customHeight="1">
      <c r="A57" s="111" t="s">
        <v>285</v>
      </c>
      <c r="B57" s="111" t="s">
        <v>296</v>
      </c>
      <c r="D57" s="109"/>
      <c r="E57" s="172" t="s">
        <v>168</v>
      </c>
      <c r="F57" s="155" t="s">
        <v>126</v>
      </c>
      <c r="G57" s="145" t="e">
        <v>#NAME?</v>
      </c>
      <c r="H57" s="121">
        <v>16.723331812850255</v>
      </c>
      <c r="I57" s="121">
        <v>16.817061695367258</v>
      </c>
      <c r="J57" s="121">
        <v>16.836380962779732</v>
      </c>
      <c r="K57" s="137">
        <v>16.812069000083905</v>
      </c>
      <c r="L57" s="155"/>
      <c r="M57" s="145" t="e">
        <v>#NAME?</v>
      </c>
      <c r="N57" s="121">
        <v>16.47119085150527</v>
      </c>
      <c r="O57" s="121">
        <v>16.604776482428917</v>
      </c>
      <c r="P57" s="121">
        <v>16.610356481488569</v>
      </c>
      <c r="Q57" s="121"/>
      <c r="R57" s="139">
        <f t="shared" si="12"/>
        <v>0.25214096134498476</v>
      </c>
      <c r="S57" s="121">
        <f t="shared" si="13"/>
        <v>0.21228521293834035</v>
      </c>
      <c r="T57" s="121">
        <f t="shared" si="14"/>
        <v>0.22602448129116226</v>
      </c>
      <c r="U57" s="137" t="str">
        <f t="shared" si="15"/>
        <v>-</v>
      </c>
      <c r="V57" s="77"/>
      <c r="W57" s="109"/>
      <c r="X57" s="84" t="s">
        <v>168</v>
      </c>
      <c r="Y57" s="155" t="s">
        <v>126</v>
      </c>
      <c r="Z57" s="141" t="e">
        <v>#NAME?</v>
      </c>
      <c r="AA57" s="139">
        <v>4.7620903126506855</v>
      </c>
      <c r="AB57" s="121">
        <v>3.4094544496509247</v>
      </c>
      <c r="AC57" s="121">
        <v>2.924882893553022</v>
      </c>
      <c r="AD57" s="137">
        <v>3.2911977574804632</v>
      </c>
      <c r="AE57" s="141" t="e">
        <v>#NAME?</v>
      </c>
      <c r="AF57" s="121">
        <v>4.2412392102147303</v>
      </c>
      <c r="AG57" s="121">
        <v>3.612287934942513</v>
      </c>
      <c r="AH57" s="121">
        <v>2.6862461982734831</v>
      </c>
      <c r="AI57" s="121"/>
      <c r="AJ57" s="139">
        <f t="shared" si="16"/>
        <v>0.52085110243595523</v>
      </c>
      <c r="AK57" s="121">
        <f t="shared" si="16"/>
        <v>-0.20283348529158829</v>
      </c>
      <c r="AL57" s="121">
        <f t="shared" si="16"/>
        <v>0.2386366952795389</v>
      </c>
      <c r="AM57" s="137" t="str">
        <f t="shared" si="16"/>
        <v>-</v>
      </c>
      <c r="AN57" s="77"/>
    </row>
    <row r="58" spans="1:40" s="83" customFormat="1" ht="11.45" customHeight="1">
      <c r="A58" s="111" t="s">
        <v>286</v>
      </c>
      <c r="B58" s="111" t="s">
        <v>295</v>
      </c>
      <c r="D58" s="109"/>
      <c r="E58" s="177" t="s">
        <v>230</v>
      </c>
      <c r="F58" s="155" t="s">
        <v>151</v>
      </c>
      <c r="G58" s="145" t="e">
        <v>#NAME?</v>
      </c>
      <c r="H58" s="121">
        <v>4.2271873235153565</v>
      </c>
      <c r="I58" s="121">
        <v>4.5519374480456714</v>
      </c>
      <c r="J58" s="121">
        <v>4.3256064181556235</v>
      </c>
      <c r="K58" s="137">
        <v>4.2177196052937385</v>
      </c>
      <c r="L58" s="155"/>
      <c r="M58" s="145" t="e">
        <v>#NAME?</v>
      </c>
      <c r="N58" s="121">
        <v>4.1699169544722334</v>
      </c>
      <c r="O58" s="121">
        <v>4.0203021471106268</v>
      </c>
      <c r="P58" s="121">
        <v>4.0610691229848133</v>
      </c>
      <c r="Q58" s="121"/>
      <c r="R58" s="139">
        <f t="shared" si="12"/>
        <v>5.7270369043123104E-2</v>
      </c>
      <c r="S58" s="121">
        <f t="shared" si="13"/>
        <v>0.53163530093504452</v>
      </c>
      <c r="T58" s="121">
        <f t="shared" si="14"/>
        <v>0.26453729517081026</v>
      </c>
      <c r="U58" s="137" t="str">
        <f t="shared" si="15"/>
        <v>-</v>
      </c>
      <c r="V58" s="77"/>
      <c r="W58" s="109"/>
      <c r="X58" s="86" t="s">
        <v>230</v>
      </c>
      <c r="Y58" s="155" t="s">
        <v>151</v>
      </c>
      <c r="Z58" s="141" t="e">
        <v>#NAME?</v>
      </c>
      <c r="AA58" s="139">
        <v>10.65007804019551</v>
      </c>
      <c r="AB58" s="121">
        <v>9.7977983777520024</v>
      </c>
      <c r="AC58" s="121">
        <v>-2.2717846011636853</v>
      </c>
      <c r="AD58" s="137">
        <v>0.96066383807795108</v>
      </c>
      <c r="AE58" s="141" t="e">
        <v>#NAME?</v>
      </c>
      <c r="AF58" s="121">
        <v>10.289532582118305</v>
      </c>
      <c r="AG58" s="121">
        <v>-0.78558436393741626</v>
      </c>
      <c r="AH58" s="121">
        <v>3.6307549256131972</v>
      </c>
      <c r="AI58" s="121"/>
      <c r="AJ58" s="139">
        <f t="shared" si="16"/>
        <v>0.36054545807720473</v>
      </c>
      <c r="AK58" s="121">
        <f t="shared" si="16"/>
        <v>10.58338274168942</v>
      </c>
      <c r="AL58" s="121">
        <f t="shared" si="16"/>
        <v>-5.9025395267768825</v>
      </c>
      <c r="AM58" s="137" t="str">
        <f t="shared" si="16"/>
        <v>-</v>
      </c>
      <c r="AN58" s="77"/>
    </row>
    <row r="59" spans="1:40" s="83" customFormat="1" ht="11.45" customHeight="1">
      <c r="A59" s="111" t="s">
        <v>287</v>
      </c>
      <c r="B59" s="111" t="s">
        <v>294</v>
      </c>
      <c r="D59" s="109"/>
      <c r="E59" s="179" t="s">
        <v>199</v>
      </c>
      <c r="F59" s="155" t="s">
        <v>148</v>
      </c>
      <c r="G59" s="145" t="e">
        <v>#NAME?</v>
      </c>
      <c r="H59" s="121">
        <v>53.249706763977592</v>
      </c>
      <c r="I59" s="121">
        <v>53.54262575584314</v>
      </c>
      <c r="J59" s="121">
        <v>53.566870867194815</v>
      </c>
      <c r="K59" s="137">
        <v>53.409795481327635</v>
      </c>
      <c r="L59" s="155"/>
      <c r="M59" s="145" t="e">
        <v>#NAME?</v>
      </c>
      <c r="N59" s="121">
        <v>53.083134000330148</v>
      </c>
      <c r="O59" s="121">
        <v>54.274092090916717</v>
      </c>
      <c r="P59" s="121">
        <v>54.825275134065187</v>
      </c>
      <c r="Q59" s="121"/>
      <c r="R59" s="139">
        <f t="shared" si="12"/>
        <v>0.16657276364744433</v>
      </c>
      <c r="S59" s="121">
        <f t="shared" si="13"/>
        <v>-0.73146633507357706</v>
      </c>
      <c r="T59" s="121">
        <f t="shared" si="14"/>
        <v>-1.2584042668703717</v>
      </c>
      <c r="U59" s="137" t="str">
        <f t="shared" si="15"/>
        <v>-</v>
      </c>
      <c r="V59" s="77"/>
      <c r="W59" s="109"/>
      <c r="X59" s="88" t="s">
        <v>199</v>
      </c>
      <c r="Y59" s="155" t="s">
        <v>148</v>
      </c>
      <c r="Z59" s="141" t="e">
        <v>#NAME?</v>
      </c>
      <c r="AA59" s="139">
        <v>4.8109124580360731</v>
      </c>
      <c r="AB59" s="121">
        <v>3.3994754276003807</v>
      </c>
      <c r="AC59" s="121">
        <v>2.8573520222092341</v>
      </c>
      <c r="AD59" s="137">
        <v>3.1468418042807476</v>
      </c>
      <c r="AE59" s="141" t="e">
        <v>#NAME?</v>
      </c>
      <c r="AF59" s="121">
        <v>4.8940413671852294</v>
      </c>
      <c r="AG59" s="121">
        <v>4.962786465979514</v>
      </c>
      <c r="AH59" s="121">
        <v>3.6322116380251099</v>
      </c>
      <c r="AI59" s="121"/>
      <c r="AJ59" s="139">
        <f t="shared" si="16"/>
        <v>-8.3128909149156271E-2</v>
      </c>
      <c r="AK59" s="121">
        <f t="shared" si="16"/>
        <v>-1.5633110383791333</v>
      </c>
      <c r="AL59" s="121">
        <f t="shared" si="16"/>
        <v>-0.77485961581587581</v>
      </c>
      <c r="AM59" s="137" t="str">
        <f t="shared" si="16"/>
        <v>-</v>
      </c>
      <c r="AN59" s="77"/>
    </row>
    <row r="60" spans="1:40" s="83" customFormat="1" ht="11.45" customHeight="1">
      <c r="A60" s="111" t="s">
        <v>288</v>
      </c>
      <c r="B60" s="111" t="s">
        <v>293</v>
      </c>
      <c r="D60" s="109"/>
      <c r="E60" s="177" t="s">
        <v>200</v>
      </c>
      <c r="F60" s="155" t="s">
        <v>120</v>
      </c>
      <c r="G60" s="145" t="e">
        <v>#NAME?</v>
      </c>
      <c r="H60" s="121">
        <v>3.3114220861027848</v>
      </c>
      <c r="I60" s="121">
        <v>3.364187698059387</v>
      </c>
      <c r="J60" s="121">
        <v>3.2251483189916232</v>
      </c>
      <c r="K60" s="137">
        <v>3.2668930433355627</v>
      </c>
      <c r="L60" s="155"/>
      <c r="M60" s="145" t="e">
        <v>#NAME?</v>
      </c>
      <c r="N60" s="121">
        <v>3.267631664978135</v>
      </c>
      <c r="O60" s="121">
        <v>3.663507506500042</v>
      </c>
      <c r="P60" s="121">
        <v>3.8038333790040317</v>
      </c>
      <c r="Q60" s="121"/>
      <c r="R60" s="139">
        <f t="shared" si="12"/>
        <v>4.3790421124649814E-2</v>
      </c>
      <c r="S60" s="121">
        <f t="shared" si="13"/>
        <v>-0.29931980844065498</v>
      </c>
      <c r="T60" s="121">
        <f t="shared" si="14"/>
        <v>-0.57868506001240849</v>
      </c>
      <c r="U60" s="137" t="str">
        <f t="shared" si="15"/>
        <v>-</v>
      </c>
      <c r="V60" s="77"/>
      <c r="W60" s="109"/>
      <c r="X60" s="86" t="s">
        <v>200</v>
      </c>
      <c r="Y60" s="155" t="s">
        <v>120</v>
      </c>
      <c r="Z60" s="141" t="e">
        <v>#NAME?</v>
      </c>
      <c r="AA60" s="139">
        <v>2.2539992292618103</v>
      </c>
      <c r="AB60" s="121">
        <v>4.3915555451031958</v>
      </c>
      <c r="AC60" s="121">
        <v>-1.3764493646239711</v>
      </c>
      <c r="AD60" s="137">
        <v>4.6648180137588184</v>
      </c>
      <c r="AE60" s="141" t="e">
        <v>#NAME?</v>
      </c>
      <c r="AF60" s="121">
        <v>2.1090777015593143</v>
      </c>
      <c r="AG60" s="121">
        <v>13.330614697802206</v>
      </c>
      <c r="AH60" s="121">
        <v>6.2447178138792374</v>
      </c>
      <c r="AI60" s="121"/>
      <c r="AJ60" s="139">
        <f t="shared" si="16"/>
        <v>0.144921527702496</v>
      </c>
      <c r="AK60" s="121">
        <f t="shared" si="16"/>
        <v>-8.9390591526990093</v>
      </c>
      <c r="AL60" s="121">
        <f t="shared" si="16"/>
        <v>-7.6211671785032085</v>
      </c>
      <c r="AM60" s="137" t="str">
        <f t="shared" si="16"/>
        <v>-</v>
      </c>
      <c r="AN60" s="77"/>
    </row>
    <row r="61" spans="1:40" s="83" customFormat="1" ht="11.45" customHeight="1">
      <c r="A61" s="111" t="s">
        <v>289</v>
      </c>
      <c r="B61" s="111" t="s">
        <v>292</v>
      </c>
      <c r="D61" s="109"/>
      <c r="E61" s="180" t="s">
        <v>231</v>
      </c>
      <c r="F61" s="155" t="s">
        <v>145</v>
      </c>
      <c r="G61" s="145" t="e">
        <v>#NAME?</v>
      </c>
      <c r="H61" s="121">
        <v>1.0188712837069258E-3</v>
      </c>
      <c r="I61" s="121">
        <v>9.5317596582329429E-4</v>
      </c>
      <c r="J61" s="121">
        <v>8.8550612965742541E-4</v>
      </c>
      <c r="K61" s="137">
        <v>8.6525294702886305E-4</v>
      </c>
      <c r="L61" s="155"/>
      <c r="M61" s="145" t="e">
        <v>#NAME?</v>
      </c>
      <c r="N61" s="121">
        <v>1.0049383676467016E-3</v>
      </c>
      <c r="O61" s="121">
        <v>1.0309689036770023E-3</v>
      </c>
      <c r="P61" s="121">
        <v>1.0188761843060417E-3</v>
      </c>
      <c r="Q61" s="121"/>
      <c r="R61" s="139">
        <f t="shared" si="12"/>
        <v>1.3932916060224124E-5</v>
      </c>
      <c r="S61" s="121">
        <f t="shared" si="13"/>
        <v>-7.7792937853708027E-5</v>
      </c>
      <c r="T61" s="121">
        <f t="shared" si="14"/>
        <v>-1.3337005464861631E-4</v>
      </c>
      <c r="U61" s="137" t="str">
        <f t="shared" si="15"/>
        <v>-</v>
      </c>
      <c r="V61" s="77"/>
      <c r="W61" s="109"/>
      <c r="X61" s="89" t="s">
        <v>231</v>
      </c>
      <c r="Y61" s="155" t="s">
        <v>145</v>
      </c>
      <c r="Z61" s="141" t="e">
        <v>#NAME?</v>
      </c>
      <c r="AA61" s="139">
        <v>-1.0565764273383838</v>
      </c>
      <c r="AB61" s="121">
        <v>-3.8264890972803038</v>
      </c>
      <c r="AC61" s="121">
        <v>-4.613579210510693</v>
      </c>
      <c r="AD61" s="137">
        <v>1.1704293154303282</v>
      </c>
      <c r="AE61" s="141" t="e">
        <v>#NAME?</v>
      </c>
      <c r="AF61" s="121">
        <v>-1.2307622490482653</v>
      </c>
      <c r="AG61" s="121">
        <v>5.2839523159083051</v>
      </c>
      <c r="AH61" s="121">
        <v>1.4981698085581576</v>
      </c>
      <c r="AI61" s="121"/>
      <c r="AJ61" s="139">
        <f t="shared" si="16"/>
        <v>0.17418582170988151</v>
      </c>
      <c r="AK61" s="121">
        <f t="shared" si="16"/>
        <v>-9.1104414131886085</v>
      </c>
      <c r="AL61" s="121">
        <f t="shared" si="16"/>
        <v>-6.111749019068851</v>
      </c>
      <c r="AM61" s="137" t="str">
        <f t="shared" si="16"/>
        <v>-</v>
      </c>
      <c r="AN61" s="77"/>
    </row>
    <row r="62" spans="1:40" s="83" customFormat="1" ht="11.45" customHeight="1">
      <c r="A62" s="111" t="s">
        <v>290</v>
      </c>
      <c r="B62" s="111" t="s">
        <v>291</v>
      </c>
      <c r="D62" s="109"/>
      <c r="E62" s="179" t="s">
        <v>182</v>
      </c>
      <c r="F62" s="155" t="s">
        <v>112</v>
      </c>
      <c r="G62" s="145" t="e">
        <v>#NAME?</v>
      </c>
      <c r="H62" s="121">
        <v>49.938284677874798</v>
      </c>
      <c r="I62" s="121">
        <v>50.178438057783758</v>
      </c>
      <c r="J62" s="121">
        <v>50.341722548203194</v>
      </c>
      <c r="K62" s="137">
        <v>50.142902437992078</v>
      </c>
      <c r="L62" s="155"/>
      <c r="M62" s="145" t="e">
        <v>#NAME?</v>
      </c>
      <c r="N62" s="121">
        <v>49.815502335352022</v>
      </c>
      <c r="O62" s="121">
        <v>50.610584584416671</v>
      </c>
      <c r="P62" s="121">
        <v>51.021441755061161</v>
      </c>
      <c r="Q62" s="121"/>
      <c r="R62" s="139">
        <f t="shared" si="12"/>
        <v>0.12278234252277542</v>
      </c>
      <c r="S62" s="121">
        <f t="shared" si="13"/>
        <v>-0.43214652663291275</v>
      </c>
      <c r="T62" s="121">
        <f t="shared" si="14"/>
        <v>-0.67971920685796761</v>
      </c>
      <c r="U62" s="137" t="str">
        <f t="shared" si="15"/>
        <v>-</v>
      </c>
      <c r="V62" s="77"/>
      <c r="W62" s="109"/>
      <c r="X62" s="88" t="s">
        <v>182</v>
      </c>
      <c r="Y62" s="155" t="s">
        <v>112</v>
      </c>
      <c r="Z62" s="141" t="e">
        <v>#NAME?</v>
      </c>
      <c r="AA62" s="139">
        <v>4.9804621130277864</v>
      </c>
      <c r="AB62" s="121">
        <v>3.3329619238729737</v>
      </c>
      <c r="AC62" s="121">
        <v>3.1285910012214146</v>
      </c>
      <c r="AD62" s="137">
        <v>3.0479431431028292</v>
      </c>
      <c r="AE62" s="141" t="e">
        <v>#NAME?</v>
      </c>
      <c r="AF62" s="121">
        <v>5.0767201525631442</v>
      </c>
      <c r="AG62" s="121">
        <v>4.3570712427290621</v>
      </c>
      <c r="AH62" s="121">
        <v>3.4374398351765096</v>
      </c>
      <c r="AI62" s="121"/>
      <c r="AJ62" s="139">
        <f t="shared" si="16"/>
        <v>-9.6258039535357831E-2</v>
      </c>
      <c r="AK62" s="121">
        <f t="shared" si="16"/>
        <v>-1.0241093188560884</v>
      </c>
      <c r="AL62" s="121">
        <f t="shared" si="16"/>
        <v>-0.30884883395509499</v>
      </c>
      <c r="AM62" s="137" t="str">
        <f t="shared" si="16"/>
        <v>-</v>
      </c>
      <c r="AN62" s="77"/>
    </row>
    <row r="63" spans="1:40" s="83" customFormat="1" ht="11.45" customHeight="1">
      <c r="A63" s="111" t="s">
        <v>298</v>
      </c>
      <c r="B63" s="111" t="s">
        <v>244</v>
      </c>
      <c r="D63" s="109"/>
      <c r="E63" s="177" t="s">
        <v>184</v>
      </c>
      <c r="F63" s="155" t="s">
        <v>129</v>
      </c>
      <c r="G63" s="145" t="e">
        <v>#NAME?</v>
      </c>
      <c r="H63" s="121">
        <v>26.445680741995741</v>
      </c>
      <c r="I63" s="121">
        <v>26.911655491651437</v>
      </c>
      <c r="J63" s="121">
        <v>27.282056881393764</v>
      </c>
      <c r="K63" s="137">
        <v>27.303684573590854</v>
      </c>
      <c r="L63" s="155"/>
      <c r="M63" s="145" t="e">
        <v>#NAME?</v>
      </c>
      <c r="N63" s="121">
        <v>26.316676754696864</v>
      </c>
      <c r="O63" s="121">
        <v>27.055585842489304</v>
      </c>
      <c r="P63" s="121">
        <v>27.607911695832126</v>
      </c>
      <c r="Q63" s="121"/>
      <c r="R63" s="139">
        <f t="shared" si="12"/>
        <v>0.12900398729887641</v>
      </c>
      <c r="S63" s="121">
        <f t="shared" si="13"/>
        <v>-0.14393035083786643</v>
      </c>
      <c r="T63" s="121">
        <f t="shared" si="14"/>
        <v>-0.32585481443836173</v>
      </c>
      <c r="U63" s="137" t="str">
        <f t="shared" si="15"/>
        <v>-</v>
      </c>
      <c r="V63" s="77"/>
      <c r="W63" s="109"/>
      <c r="X63" s="86" t="s">
        <v>184</v>
      </c>
      <c r="Y63" s="155" t="s">
        <v>129</v>
      </c>
      <c r="Z63" s="141" t="e">
        <v>#NAME?</v>
      </c>
      <c r="AA63" s="139">
        <v>4.7095240784184949</v>
      </c>
      <c r="AB63" s="121">
        <v>4.5499267958535237</v>
      </c>
      <c r="AC63" s="121">
        <v>4.1328416750827968</v>
      </c>
      <c r="AD63" s="137">
        <v>3.5073405764584833</v>
      </c>
      <c r="AE63" s="141" t="e">
        <v>#NAME?</v>
      </c>
      <c r="AF63" s="121">
        <v>4.8561222973284552</v>
      </c>
      <c r="AG63" s="121">
        <v>5.4843315883084642</v>
      </c>
      <c r="AH63" s="121">
        <v>4.6010642722082187</v>
      </c>
      <c r="AI63" s="121"/>
      <c r="AJ63" s="139">
        <f t="shared" si="16"/>
        <v>-0.14659821890996039</v>
      </c>
      <c r="AK63" s="121">
        <f t="shared" si="16"/>
        <v>-0.93440479245494057</v>
      </c>
      <c r="AL63" s="121">
        <f t="shared" si="16"/>
        <v>-0.46822259712542191</v>
      </c>
      <c r="AM63" s="137" t="str">
        <f t="shared" si="16"/>
        <v>-</v>
      </c>
      <c r="AN63" s="77"/>
    </row>
    <row r="64" spans="1:40" s="83" customFormat="1" ht="11.45" customHeight="1">
      <c r="A64" s="111" t="s">
        <v>299</v>
      </c>
      <c r="B64" s="111" t="s">
        <v>266</v>
      </c>
      <c r="D64" s="109"/>
      <c r="E64" s="178" t="s">
        <v>232</v>
      </c>
      <c r="F64" s="155" t="s">
        <v>130</v>
      </c>
      <c r="G64" s="145" t="e">
        <v>#NAME?</v>
      </c>
      <c r="H64" s="121">
        <v>9.9872388027281804</v>
      </c>
      <c r="I64" s="121">
        <v>10.220207226556731</v>
      </c>
      <c r="J64" s="121">
        <v>10.313882380803355</v>
      </c>
      <c r="K64" s="137">
        <v>10.301054238077665</v>
      </c>
      <c r="L64" s="155"/>
      <c r="M64" s="145" t="e">
        <v>#NAME?</v>
      </c>
      <c r="N64" s="121">
        <v>9.7877899229749232</v>
      </c>
      <c r="O64" s="121">
        <v>10.009016187201206</v>
      </c>
      <c r="P64" s="121">
        <v>10.122132122524024</v>
      </c>
      <c r="Q64" s="121"/>
      <c r="R64" s="139">
        <f t="shared" si="12"/>
        <v>0.1994488797532572</v>
      </c>
      <c r="S64" s="121">
        <f t="shared" si="13"/>
        <v>0.21119103935552452</v>
      </c>
      <c r="T64" s="121">
        <f t="shared" si="14"/>
        <v>0.19175025827933112</v>
      </c>
      <c r="U64" s="137" t="str">
        <f t="shared" si="15"/>
        <v>-</v>
      </c>
      <c r="V64" s="77"/>
      <c r="W64" s="109"/>
      <c r="X64" s="87" t="s">
        <v>232</v>
      </c>
      <c r="Y64" s="155" t="s">
        <v>130</v>
      </c>
      <c r="Z64" s="141" t="e">
        <v>#NAME?</v>
      </c>
      <c r="AA64" s="139">
        <v>5.6881636825307149</v>
      </c>
      <c r="AB64" s="121">
        <v>5.0822002998485276</v>
      </c>
      <c r="AC64" s="121">
        <v>3.6960551885924913</v>
      </c>
      <c r="AD64" s="137">
        <v>3.3105867653419265</v>
      </c>
      <c r="AE64" s="141" t="e">
        <v>#NAME?</v>
      </c>
      <c r="AF64" s="121">
        <v>4.7631514403269541</v>
      </c>
      <c r="AG64" s="121">
        <v>4.978265423693303</v>
      </c>
      <c r="AH64" s="121">
        <v>3.7414014312253205</v>
      </c>
      <c r="AI64" s="121"/>
      <c r="AJ64" s="139">
        <f t="shared" si="16"/>
        <v>0.92501224220376077</v>
      </c>
      <c r="AK64" s="121">
        <f t="shared" si="16"/>
        <v>0.10393487615522456</v>
      </c>
      <c r="AL64" s="121">
        <f t="shared" si="16"/>
        <v>-4.534624263282927E-2</v>
      </c>
      <c r="AM64" s="137" t="str">
        <f t="shared" si="16"/>
        <v>-</v>
      </c>
      <c r="AN64" s="77"/>
    </row>
    <row r="65" spans="1:40" s="83" customFormat="1" ht="11.45" customHeight="1">
      <c r="A65" s="111" t="s">
        <v>300</v>
      </c>
      <c r="B65" s="111" t="s">
        <v>265</v>
      </c>
      <c r="D65" s="109"/>
      <c r="E65" s="181" t="s">
        <v>233</v>
      </c>
      <c r="F65" s="155" t="s">
        <v>278</v>
      </c>
      <c r="G65" s="169" t="e">
        <v>#NAME?</v>
      </c>
      <c r="H65" s="121" t="s">
        <v>86</v>
      </c>
      <c r="I65" s="121" t="s">
        <v>86</v>
      </c>
      <c r="J65" s="121" t="s">
        <v>86</v>
      </c>
      <c r="K65" s="137" t="s">
        <v>86</v>
      </c>
      <c r="L65" s="155"/>
      <c r="M65" s="169" t="e">
        <v>#NAME?</v>
      </c>
      <c r="N65" s="121" t="s">
        <v>86</v>
      </c>
      <c r="O65" s="121" t="s">
        <v>86</v>
      </c>
      <c r="P65" s="121" t="s">
        <v>86</v>
      </c>
      <c r="Q65" s="121" t="s">
        <v>86</v>
      </c>
      <c r="R65" s="139" t="str">
        <f t="shared" si="12"/>
        <v>-</v>
      </c>
      <c r="S65" s="121" t="str">
        <f t="shared" si="13"/>
        <v>-</v>
      </c>
      <c r="T65" s="121" t="str">
        <f t="shared" si="14"/>
        <v>-</v>
      </c>
      <c r="U65" s="137" t="str">
        <f t="shared" si="15"/>
        <v>-</v>
      </c>
      <c r="V65" s="77"/>
      <c r="W65" s="109"/>
      <c r="X65" s="90" t="s">
        <v>233</v>
      </c>
      <c r="Y65" s="155" t="s">
        <v>278</v>
      </c>
      <c r="Z65" s="169" t="e">
        <v>#NAME?</v>
      </c>
      <c r="AA65" s="139" t="s">
        <v>86</v>
      </c>
      <c r="AB65" s="121" t="s">
        <v>86</v>
      </c>
      <c r="AC65" s="121" t="s">
        <v>86</v>
      </c>
      <c r="AD65" s="137" t="s">
        <v>86</v>
      </c>
      <c r="AE65" s="169" t="e">
        <v>#NAME?</v>
      </c>
      <c r="AF65" s="121" t="s">
        <v>86</v>
      </c>
      <c r="AG65" s="121" t="s">
        <v>86</v>
      </c>
      <c r="AH65" s="121" t="s">
        <v>86</v>
      </c>
      <c r="AI65" s="121" t="s">
        <v>86</v>
      </c>
      <c r="AJ65" s="139" t="str">
        <f t="shared" si="16"/>
        <v>-</v>
      </c>
      <c r="AK65" s="121" t="str">
        <f t="shared" si="16"/>
        <v>-</v>
      </c>
      <c r="AL65" s="121" t="str">
        <f t="shared" si="16"/>
        <v>-</v>
      </c>
      <c r="AM65" s="137" t="str">
        <f t="shared" si="16"/>
        <v>-</v>
      </c>
      <c r="AN65" s="77"/>
    </row>
    <row r="66" spans="1:40" s="83" customFormat="1" ht="11.45" customHeight="1">
      <c r="A66" s="111" t="s">
        <v>301</v>
      </c>
      <c r="B66" s="111" t="s">
        <v>264</v>
      </c>
      <c r="D66" s="109"/>
      <c r="E66" s="181" t="s">
        <v>234</v>
      </c>
      <c r="F66" s="155" t="s">
        <v>279</v>
      </c>
      <c r="G66" s="169" t="e">
        <v>#NAME?</v>
      </c>
      <c r="H66" s="121" t="s">
        <v>86</v>
      </c>
      <c r="I66" s="121" t="s">
        <v>86</v>
      </c>
      <c r="J66" s="121" t="s">
        <v>86</v>
      </c>
      <c r="K66" s="137" t="s">
        <v>86</v>
      </c>
      <c r="L66" s="155"/>
      <c r="M66" s="169" t="e">
        <v>#NAME?</v>
      </c>
      <c r="N66" s="121" t="s">
        <v>86</v>
      </c>
      <c r="O66" s="121" t="s">
        <v>86</v>
      </c>
      <c r="P66" s="121" t="s">
        <v>86</v>
      </c>
      <c r="Q66" s="121" t="s">
        <v>86</v>
      </c>
      <c r="R66" s="139" t="str">
        <f t="shared" si="12"/>
        <v>-</v>
      </c>
      <c r="S66" s="121" t="str">
        <f t="shared" si="13"/>
        <v>-</v>
      </c>
      <c r="T66" s="121" t="str">
        <f t="shared" si="14"/>
        <v>-</v>
      </c>
      <c r="U66" s="137" t="str">
        <f t="shared" si="15"/>
        <v>-</v>
      </c>
      <c r="V66" s="77"/>
      <c r="W66" s="109"/>
      <c r="X66" s="90" t="s">
        <v>234</v>
      </c>
      <c r="Y66" s="155" t="s">
        <v>279</v>
      </c>
      <c r="Z66" s="169" t="e">
        <v>#NAME?</v>
      </c>
      <c r="AA66" s="139" t="s">
        <v>86</v>
      </c>
      <c r="AB66" s="121" t="s">
        <v>86</v>
      </c>
      <c r="AC66" s="121" t="s">
        <v>86</v>
      </c>
      <c r="AD66" s="137" t="s">
        <v>86</v>
      </c>
      <c r="AE66" s="169" t="e">
        <v>#NAME?</v>
      </c>
      <c r="AF66" s="121" t="s">
        <v>86</v>
      </c>
      <c r="AG66" s="121" t="s">
        <v>86</v>
      </c>
      <c r="AH66" s="121" t="s">
        <v>86</v>
      </c>
      <c r="AI66" s="121" t="s">
        <v>86</v>
      </c>
      <c r="AJ66" s="139" t="str">
        <f t="shared" si="16"/>
        <v>-</v>
      </c>
      <c r="AK66" s="121" t="str">
        <f t="shared" si="16"/>
        <v>-</v>
      </c>
      <c r="AL66" s="121" t="str">
        <f t="shared" si="16"/>
        <v>-</v>
      </c>
      <c r="AM66" s="137" t="str">
        <f t="shared" si="16"/>
        <v>-</v>
      </c>
      <c r="AN66" s="77"/>
    </row>
    <row r="67" spans="1:40" s="83" customFormat="1" ht="11.45" customHeight="1">
      <c r="A67" s="111" t="s">
        <v>302</v>
      </c>
      <c r="B67" s="111" t="s">
        <v>263</v>
      </c>
      <c r="D67" s="109"/>
      <c r="E67" s="178" t="s">
        <v>235</v>
      </c>
      <c r="F67" s="155" t="s">
        <v>131</v>
      </c>
      <c r="G67" s="145" t="e">
        <v>#NAME?</v>
      </c>
      <c r="H67" s="121">
        <v>2.3074145271297621</v>
      </c>
      <c r="I67" s="121">
        <v>2.3297163979458788</v>
      </c>
      <c r="J67" s="121">
        <v>2.3318639199683613</v>
      </c>
      <c r="K67" s="137">
        <v>2.2301047307674504</v>
      </c>
      <c r="L67" s="155"/>
      <c r="M67" s="145" t="e">
        <v>#NAME?</v>
      </c>
      <c r="N67" s="121">
        <v>2.2817559861939638</v>
      </c>
      <c r="O67" s="121">
        <v>2.3662249433867317</v>
      </c>
      <c r="P67" s="121">
        <v>2.4626457061123723</v>
      </c>
      <c r="Q67" s="121"/>
      <c r="R67" s="139">
        <f t="shared" si="12"/>
        <v>2.5658540935798335E-2</v>
      </c>
      <c r="S67" s="121">
        <f t="shared" si="13"/>
        <v>-3.6508545440852913E-2</v>
      </c>
      <c r="T67" s="121">
        <f t="shared" si="14"/>
        <v>-0.13078178614401104</v>
      </c>
      <c r="U67" s="137" t="str">
        <f t="shared" si="15"/>
        <v>-</v>
      </c>
      <c r="V67" s="77"/>
      <c r="W67" s="109"/>
      <c r="X67" s="87" t="s">
        <v>235</v>
      </c>
      <c r="Y67" s="155" t="s">
        <v>131</v>
      </c>
      <c r="Z67" s="141" t="e">
        <v>#NAME?</v>
      </c>
      <c r="AA67" s="139">
        <v>-1.2249508725274512</v>
      </c>
      <c r="AB67" s="121">
        <v>3.7979125631098736</v>
      </c>
      <c r="AC67" s="121">
        <v>2.902867694742747</v>
      </c>
      <c r="AD67" s="137">
        <v>-0.97558268590454644</v>
      </c>
      <c r="AE67" s="141" t="e">
        <v>#NAME?</v>
      </c>
      <c r="AF67" s="121">
        <v>-1.6916293310321229</v>
      </c>
      <c r="AG67" s="121">
        <v>6.2992910943730696</v>
      </c>
      <c r="AH67" s="121">
        <v>6.464981351015334</v>
      </c>
      <c r="AI67" s="121"/>
      <c r="AJ67" s="139">
        <f t="shared" si="16"/>
        <v>0.46667845850467171</v>
      </c>
      <c r="AK67" s="121">
        <f t="shared" si="16"/>
        <v>-2.501378531263196</v>
      </c>
      <c r="AL67" s="121">
        <f t="shared" si="16"/>
        <v>-3.562113656272587</v>
      </c>
      <c r="AM67" s="137" t="str">
        <f t="shared" si="16"/>
        <v>-</v>
      </c>
      <c r="AN67" s="77"/>
    </row>
    <row r="68" spans="1:40" s="83" customFormat="1" ht="11.45" customHeight="1">
      <c r="A68" s="111" t="s">
        <v>303</v>
      </c>
      <c r="B68" s="111" t="s">
        <v>262</v>
      </c>
      <c r="D68" s="109"/>
      <c r="E68" s="178" t="s">
        <v>185</v>
      </c>
      <c r="F68" s="155" t="s">
        <v>132</v>
      </c>
      <c r="G68" s="145" t="e">
        <v>#NAME?</v>
      </c>
      <c r="H68" s="121">
        <v>14.1510274121378</v>
      </c>
      <c r="I68" s="121">
        <v>14.36173186714883</v>
      </c>
      <c r="J68" s="121">
        <v>14.636310580622045</v>
      </c>
      <c r="K68" s="137">
        <v>14.77252560474574</v>
      </c>
      <c r="L68" s="155"/>
      <c r="M68" s="145" t="e">
        <v>#NAME?</v>
      </c>
      <c r="N68" s="121">
        <v>14.24713084552798</v>
      </c>
      <c r="O68" s="121">
        <v>14.68034471190137</v>
      </c>
      <c r="P68" s="121">
        <v>15.023133867195728</v>
      </c>
      <c r="Q68" s="121"/>
      <c r="R68" s="139">
        <f t="shared" si="12"/>
        <v>-9.6103433390180015E-2</v>
      </c>
      <c r="S68" s="121">
        <f t="shared" si="13"/>
        <v>-0.31861284475253981</v>
      </c>
      <c r="T68" s="121">
        <f t="shared" si="14"/>
        <v>-0.38682328657368359</v>
      </c>
      <c r="U68" s="137" t="str">
        <f t="shared" si="15"/>
        <v>-</v>
      </c>
      <c r="V68" s="77"/>
      <c r="W68" s="109"/>
      <c r="X68" s="87" t="s">
        <v>185</v>
      </c>
      <c r="Y68" s="155" t="s">
        <v>132</v>
      </c>
      <c r="Z68" s="141" t="e">
        <v>#NAME?</v>
      </c>
      <c r="AA68" s="139">
        <v>4.9864923981365816</v>
      </c>
      <c r="AB68" s="121">
        <v>4.293135647220625</v>
      </c>
      <c r="AC68" s="121">
        <v>4.6365954287235391</v>
      </c>
      <c r="AD68" s="137">
        <v>4.3212948302294576</v>
      </c>
      <c r="AE68" s="141" t="e">
        <v>#NAME?</v>
      </c>
      <c r="AF68" s="121">
        <v>5.968651610301535</v>
      </c>
      <c r="AG68" s="121">
        <v>5.6980082412677548</v>
      </c>
      <c r="AH68" s="121">
        <v>4.8747390928498087</v>
      </c>
      <c r="AI68" s="121"/>
      <c r="AJ68" s="139">
        <f t="shared" si="16"/>
        <v>-0.98215921216495339</v>
      </c>
      <c r="AK68" s="121">
        <f t="shared" si="16"/>
        <v>-1.4048725940471298</v>
      </c>
      <c r="AL68" s="121">
        <f t="shared" si="16"/>
        <v>-0.23814366412626953</v>
      </c>
      <c r="AM68" s="137" t="str">
        <f t="shared" si="16"/>
        <v>-</v>
      </c>
      <c r="AN68" s="77"/>
    </row>
    <row r="69" spans="1:40" s="83" customFormat="1" ht="11.45" customHeight="1">
      <c r="A69" s="111" t="s">
        <v>304</v>
      </c>
      <c r="B69" s="111" t="s">
        <v>261</v>
      </c>
      <c r="D69" s="109"/>
      <c r="E69" s="172" t="s">
        <v>134</v>
      </c>
      <c r="F69" s="155" t="s">
        <v>133</v>
      </c>
      <c r="G69" s="145" t="e">
        <v>#NAME?</v>
      </c>
      <c r="H69" s="121">
        <v>2.591283287718841</v>
      </c>
      <c r="I69" s="121">
        <v>2.5989558498989398</v>
      </c>
      <c r="J69" s="121">
        <v>2.5746387916413886</v>
      </c>
      <c r="K69" s="137">
        <v>2.5832582745919783</v>
      </c>
      <c r="L69" s="155"/>
      <c r="M69" s="145" t="e">
        <v>#NAME?</v>
      </c>
      <c r="N69" s="121">
        <v>2.6290647478909541</v>
      </c>
      <c r="O69" s="121">
        <v>2.6328577119852383</v>
      </c>
      <c r="P69" s="121">
        <v>2.6407104013357277</v>
      </c>
      <c r="Q69" s="121"/>
      <c r="R69" s="139">
        <f t="shared" si="12"/>
        <v>-3.7781460172113146E-2</v>
      </c>
      <c r="S69" s="121">
        <f t="shared" si="13"/>
        <v>-3.3901862086298529E-2</v>
      </c>
      <c r="T69" s="121">
        <f t="shared" si="14"/>
        <v>-6.6071609694339006E-2</v>
      </c>
      <c r="U69" s="137" t="str">
        <f t="shared" si="15"/>
        <v>-</v>
      </c>
      <c r="V69" s="77"/>
      <c r="W69" s="109"/>
      <c r="X69" s="84" t="s">
        <v>134</v>
      </c>
      <c r="Y69" s="155" t="s">
        <v>133</v>
      </c>
      <c r="Z69" s="141" t="e">
        <v>#NAME?</v>
      </c>
      <c r="AA69" s="139">
        <v>8.2252352312496075</v>
      </c>
      <c r="AB69" s="121">
        <v>3.1548398226227223</v>
      </c>
      <c r="AC69" s="121">
        <v>1.8954515136733296</v>
      </c>
      <c r="AD69" s="137">
        <v>3.7530660738923705</v>
      </c>
      <c r="AE69" s="141" t="e">
        <v>#NAME?</v>
      </c>
      <c r="AF69" s="121">
        <v>8.9474602181206357</v>
      </c>
      <c r="AG69" s="121">
        <v>2.9705434382248379</v>
      </c>
      <c r="AH69" s="121">
        <v>2.9430236040927968</v>
      </c>
      <c r="AI69" s="121"/>
      <c r="AJ69" s="139">
        <f t="shared" si="16"/>
        <v>-0.72222498687102821</v>
      </c>
      <c r="AK69" s="121">
        <f t="shared" si="16"/>
        <v>0.18429638439788443</v>
      </c>
      <c r="AL69" s="121">
        <f t="shared" si="16"/>
        <v>-1.0475720904194672</v>
      </c>
      <c r="AM69" s="137" t="str">
        <f t="shared" si="16"/>
        <v>-</v>
      </c>
      <c r="AN69" s="77"/>
    </row>
    <row r="70" spans="1:40" s="83" customFormat="1" ht="11.45" customHeight="1">
      <c r="A70" s="111" t="s">
        <v>305</v>
      </c>
      <c r="B70" s="111" t="s">
        <v>260</v>
      </c>
      <c r="D70" s="109"/>
      <c r="E70" s="177" t="s">
        <v>136</v>
      </c>
      <c r="F70" s="155" t="s">
        <v>135</v>
      </c>
      <c r="G70" s="145" t="e">
        <v>#NAME?</v>
      </c>
      <c r="H70" s="121">
        <v>12.615991137755767</v>
      </c>
      <c r="I70" s="121">
        <v>12.662482541236439</v>
      </c>
      <c r="J70" s="121">
        <v>12.621550832142143</v>
      </c>
      <c r="K70" s="137">
        <v>12.496704964569551</v>
      </c>
      <c r="L70" s="155"/>
      <c r="M70" s="145" t="e">
        <v>#NAME?</v>
      </c>
      <c r="N70" s="121">
        <v>12.45189304314332</v>
      </c>
      <c r="O70" s="121">
        <v>12.547675710811038</v>
      </c>
      <c r="P70" s="121">
        <v>12.607587663502375</v>
      </c>
      <c r="Q70" s="121"/>
      <c r="R70" s="139">
        <f t="shared" si="12"/>
        <v>0.16409809461244684</v>
      </c>
      <c r="S70" s="121">
        <f t="shared" si="13"/>
        <v>0.11480683042540107</v>
      </c>
      <c r="T70" s="121">
        <f t="shared" si="14"/>
        <v>1.3963168639767432E-2</v>
      </c>
      <c r="U70" s="137" t="str">
        <f t="shared" si="15"/>
        <v>-</v>
      </c>
      <c r="V70" s="77"/>
      <c r="W70" s="109"/>
      <c r="X70" s="86" t="s">
        <v>136</v>
      </c>
      <c r="Y70" s="155" t="s">
        <v>135</v>
      </c>
      <c r="Z70" s="141" t="e">
        <v>#NAME?</v>
      </c>
      <c r="AA70" s="139">
        <v>3.6526260513244262</v>
      </c>
      <c r="AB70" s="121">
        <v>3.2247180480489921</v>
      </c>
      <c r="AC70" s="121">
        <v>2.4981875854170119</v>
      </c>
      <c r="AD70" s="137">
        <v>2.4660914895977042</v>
      </c>
      <c r="AE70" s="141" t="e">
        <v>#NAME?</v>
      </c>
      <c r="AF70" s="121">
        <v>3.5785693087859078</v>
      </c>
      <c r="AG70" s="121">
        <v>3.572301400136618</v>
      </c>
      <c r="AH70" s="121">
        <v>3.1161398559508715</v>
      </c>
      <c r="AI70" s="121"/>
      <c r="AJ70" s="139">
        <f t="shared" si="16"/>
        <v>7.405674253851835E-2</v>
      </c>
      <c r="AK70" s="121">
        <f t="shared" si="16"/>
        <v>-0.34758335208762592</v>
      </c>
      <c r="AL70" s="121">
        <f t="shared" si="16"/>
        <v>-0.61795227053385959</v>
      </c>
      <c r="AM70" s="137" t="str">
        <f t="shared" si="16"/>
        <v>-</v>
      </c>
      <c r="AN70" s="77"/>
    </row>
    <row r="71" spans="1:40" s="83" customFormat="1" ht="11.45" customHeight="1">
      <c r="A71" s="111" t="s">
        <v>306</v>
      </c>
      <c r="B71" s="111" t="s">
        <v>259</v>
      </c>
      <c r="D71" s="109"/>
      <c r="E71" s="182" t="s">
        <v>236</v>
      </c>
      <c r="F71" s="155" t="s">
        <v>146</v>
      </c>
      <c r="G71" s="169" t="e">
        <v>#NAME?</v>
      </c>
      <c r="H71" s="121" t="s">
        <v>86</v>
      </c>
      <c r="I71" s="121" t="s">
        <v>86</v>
      </c>
      <c r="J71" s="121" t="s">
        <v>86</v>
      </c>
      <c r="K71" s="137" t="s">
        <v>86</v>
      </c>
      <c r="L71" s="155"/>
      <c r="M71" s="169" t="e">
        <v>#NAME?</v>
      </c>
      <c r="N71" s="121" t="s">
        <v>86</v>
      </c>
      <c r="O71" s="121" t="s">
        <v>86</v>
      </c>
      <c r="P71" s="121" t="s">
        <v>86</v>
      </c>
      <c r="Q71" s="121" t="s">
        <v>86</v>
      </c>
      <c r="R71" s="139" t="str">
        <f t="shared" si="12"/>
        <v>-</v>
      </c>
      <c r="S71" s="121" t="str">
        <f t="shared" si="13"/>
        <v>-</v>
      </c>
      <c r="T71" s="121" t="str">
        <f t="shared" si="14"/>
        <v>-</v>
      </c>
      <c r="U71" s="137" t="str">
        <f t="shared" si="15"/>
        <v>-</v>
      </c>
      <c r="V71" s="77"/>
      <c r="W71" s="109"/>
      <c r="X71" s="91" t="s">
        <v>236</v>
      </c>
      <c r="Y71" s="155" t="s">
        <v>146</v>
      </c>
      <c r="Z71" s="141" t="e">
        <v>#NAME?</v>
      </c>
      <c r="AA71" s="139" t="s">
        <v>86</v>
      </c>
      <c r="AB71" s="121" t="s">
        <v>86</v>
      </c>
      <c r="AC71" s="121" t="s">
        <v>86</v>
      </c>
      <c r="AD71" s="137" t="s">
        <v>86</v>
      </c>
      <c r="AE71" s="141" t="e">
        <v>#NAME?</v>
      </c>
      <c r="AF71" s="121" t="s">
        <v>86</v>
      </c>
      <c r="AG71" s="121" t="s">
        <v>86</v>
      </c>
      <c r="AH71" s="121" t="s">
        <v>86</v>
      </c>
      <c r="AI71" s="121" t="s">
        <v>86</v>
      </c>
      <c r="AJ71" s="139" t="str">
        <f t="shared" si="16"/>
        <v>-</v>
      </c>
      <c r="AK71" s="121" t="str">
        <f t="shared" si="16"/>
        <v>-</v>
      </c>
      <c r="AL71" s="121" t="str">
        <f t="shared" si="16"/>
        <v>-</v>
      </c>
      <c r="AM71" s="137" t="str">
        <f t="shared" si="16"/>
        <v>-</v>
      </c>
      <c r="AN71" s="77"/>
    </row>
    <row r="72" spans="1:40" s="83" customFormat="1" ht="11.45" customHeight="1">
      <c r="A72" s="111" t="s">
        <v>307</v>
      </c>
      <c r="B72" s="111" t="s">
        <v>258</v>
      </c>
      <c r="D72" s="109"/>
      <c r="E72" s="182" t="s">
        <v>237</v>
      </c>
      <c r="F72" s="155" t="s">
        <v>137</v>
      </c>
      <c r="G72" s="169" t="e">
        <v>#NAME?</v>
      </c>
      <c r="H72" s="121">
        <v>8.7106303488422601</v>
      </c>
      <c r="I72" s="121">
        <v>8.7123713537029452</v>
      </c>
      <c r="J72" s="121">
        <v>8.669590114920787</v>
      </c>
      <c r="K72" s="137">
        <v>8.5796906020515475</v>
      </c>
      <c r="L72" s="155"/>
      <c r="M72" s="169" t="e">
        <v>#NAME?</v>
      </c>
      <c r="N72" s="121">
        <v>8.6874933240976606</v>
      </c>
      <c r="O72" s="121">
        <v>8.7317579468254642</v>
      </c>
      <c r="P72" s="121">
        <v>8.7579304999129963</v>
      </c>
      <c r="Q72" s="121"/>
      <c r="R72" s="139">
        <f t="shared" si="12"/>
        <v>2.3137024744599444E-2</v>
      </c>
      <c r="S72" s="121">
        <f t="shared" si="13"/>
        <v>-1.9386593122519002E-2</v>
      </c>
      <c r="T72" s="121">
        <f t="shared" si="14"/>
        <v>-8.8340384992209309E-2</v>
      </c>
      <c r="U72" s="137" t="str">
        <f t="shared" si="15"/>
        <v>-</v>
      </c>
      <c r="V72" s="77"/>
      <c r="W72" s="109"/>
      <c r="X72" s="91" t="s">
        <v>237</v>
      </c>
      <c r="Y72" s="155" t="s">
        <v>137</v>
      </c>
      <c r="Z72" s="141" t="e">
        <v>#NAME?</v>
      </c>
      <c r="AA72" s="139">
        <v>3.0167617280167036</v>
      </c>
      <c r="AB72" s="121">
        <v>3.2834836866433292</v>
      </c>
      <c r="AC72" s="121">
        <v>2.4777459425805004</v>
      </c>
      <c r="AD72" s="137">
        <v>1.9980937492498185</v>
      </c>
      <c r="AE72" s="141" t="e">
        <v>#NAME?</v>
      </c>
      <c r="AF72" s="121">
        <v>3.2506998997740677</v>
      </c>
      <c r="AG72" s="121">
        <v>3.0094534812773022</v>
      </c>
      <c r="AH72" s="121">
        <v>2.4194155734464928</v>
      </c>
      <c r="AI72" s="121"/>
      <c r="AJ72" s="139">
        <f t="shared" si="16"/>
        <v>-0.23393817175736409</v>
      </c>
      <c r="AK72" s="121">
        <f t="shared" si="16"/>
        <v>0.27403020536602707</v>
      </c>
      <c r="AL72" s="121">
        <f t="shared" si="16"/>
        <v>5.8330369134007576E-2</v>
      </c>
      <c r="AM72" s="137" t="str">
        <f t="shared" si="16"/>
        <v>-</v>
      </c>
      <c r="AN72" s="77"/>
    </row>
    <row r="73" spans="1:40" s="83" customFormat="1" ht="11.45" customHeight="1">
      <c r="A73" s="111" t="s">
        <v>308</v>
      </c>
      <c r="B73" s="111" t="s">
        <v>257</v>
      </c>
      <c r="D73" s="109"/>
      <c r="E73" s="182" t="s">
        <v>238</v>
      </c>
      <c r="F73" s="155" t="s">
        <v>137</v>
      </c>
      <c r="G73" s="169" t="e">
        <v>#NAME?</v>
      </c>
      <c r="H73" s="121" t="s">
        <v>86</v>
      </c>
      <c r="I73" s="121" t="s">
        <v>86</v>
      </c>
      <c r="J73" s="121" t="s">
        <v>86</v>
      </c>
      <c r="K73" s="137" t="s">
        <v>86</v>
      </c>
      <c r="L73" s="155"/>
      <c r="M73" s="169" t="e">
        <v>#NAME?</v>
      </c>
      <c r="N73" s="121" t="s">
        <v>86</v>
      </c>
      <c r="O73" s="121" t="s">
        <v>86</v>
      </c>
      <c r="P73" s="121" t="s">
        <v>86</v>
      </c>
      <c r="Q73" s="121" t="s">
        <v>86</v>
      </c>
      <c r="R73" s="139" t="str">
        <f t="shared" si="12"/>
        <v>-</v>
      </c>
      <c r="S73" s="121" t="str">
        <f t="shared" si="13"/>
        <v>-</v>
      </c>
      <c r="T73" s="121" t="str">
        <f t="shared" si="14"/>
        <v>-</v>
      </c>
      <c r="U73" s="137" t="str">
        <f t="shared" si="15"/>
        <v>-</v>
      </c>
      <c r="V73" s="77"/>
      <c r="W73" s="109"/>
      <c r="X73" s="91" t="s">
        <v>238</v>
      </c>
      <c r="Y73" s="155" t="s">
        <v>137</v>
      </c>
      <c r="Z73" s="145" t="e">
        <v>#NAME?</v>
      </c>
      <c r="AA73" s="139" t="s">
        <v>86</v>
      </c>
      <c r="AB73" s="121" t="s">
        <v>86</v>
      </c>
      <c r="AC73" s="121" t="s">
        <v>86</v>
      </c>
      <c r="AD73" s="137" t="s">
        <v>86</v>
      </c>
      <c r="AE73" s="145" t="e">
        <v>#NAME?</v>
      </c>
      <c r="AF73" s="121" t="s">
        <v>86</v>
      </c>
      <c r="AG73" s="121" t="s">
        <v>86</v>
      </c>
      <c r="AH73" s="121" t="s">
        <v>86</v>
      </c>
      <c r="AI73" s="121" t="s">
        <v>86</v>
      </c>
      <c r="AJ73" s="139" t="str">
        <f t="shared" si="16"/>
        <v>-</v>
      </c>
      <c r="AK73" s="121" t="str">
        <f t="shared" si="16"/>
        <v>-</v>
      </c>
      <c r="AL73" s="121" t="str">
        <f t="shared" si="16"/>
        <v>-</v>
      </c>
      <c r="AM73" s="137" t="str">
        <f t="shared" si="16"/>
        <v>-</v>
      </c>
      <c r="AN73" s="77"/>
    </row>
    <row r="74" spans="1:40" s="83" customFormat="1" ht="11.45" customHeight="1">
      <c r="A74" s="111" t="s">
        <v>309</v>
      </c>
      <c r="B74" s="111" t="s">
        <v>256</v>
      </c>
      <c r="D74" s="109"/>
      <c r="E74" s="177" t="s">
        <v>139</v>
      </c>
      <c r="F74" s="155" t="s">
        <v>138</v>
      </c>
      <c r="G74" s="145" t="e">
        <v>#NAME?</v>
      </c>
      <c r="H74" s="121">
        <v>3.7185585820409228</v>
      </c>
      <c r="I74" s="121">
        <v>3.6792629975483888</v>
      </c>
      <c r="J74" s="121">
        <v>3.6397007656174187</v>
      </c>
      <c r="K74" s="137">
        <v>3.5728703428000164</v>
      </c>
      <c r="L74" s="155"/>
      <c r="M74" s="145" t="e">
        <v>#NAME?</v>
      </c>
      <c r="N74" s="121">
        <v>3.8019466122020931</v>
      </c>
      <c r="O74" s="121">
        <v>3.8573293214794933</v>
      </c>
      <c r="P74" s="121">
        <v>3.8538670324404842</v>
      </c>
      <c r="Q74" s="121"/>
      <c r="R74" s="139">
        <f t="shared" si="12"/>
        <v>-8.3388030161170246E-2</v>
      </c>
      <c r="S74" s="121">
        <f t="shared" si="13"/>
        <v>-0.17806632393110444</v>
      </c>
      <c r="T74" s="121">
        <f t="shared" si="14"/>
        <v>-0.2141662668230655</v>
      </c>
      <c r="U74" s="137" t="str">
        <f t="shared" si="15"/>
        <v>-</v>
      </c>
      <c r="V74" s="77"/>
      <c r="W74" s="109"/>
      <c r="X74" s="86" t="s">
        <v>139</v>
      </c>
      <c r="Y74" s="155" t="s">
        <v>138</v>
      </c>
      <c r="Z74" s="141" t="e">
        <v>#NAME?</v>
      </c>
      <c r="AA74" s="139">
        <v>2.0831507929554096</v>
      </c>
      <c r="AB74" s="121">
        <v>1.8306931402766802</v>
      </c>
      <c r="AC74" s="121">
        <v>1.7569803880145065</v>
      </c>
      <c r="AD74" s="137">
        <v>1.6245237270523034</v>
      </c>
      <c r="AE74" s="141" t="e">
        <v>#NAME?</v>
      </c>
      <c r="AF74" s="121">
        <v>3.0599069186673553</v>
      </c>
      <c r="AG74" s="121">
        <v>4.2256966386040702</v>
      </c>
      <c r="AH74" s="121">
        <v>2.5660887008679443</v>
      </c>
      <c r="AI74" s="121"/>
      <c r="AJ74" s="139">
        <f t="shared" si="16"/>
        <v>-0.9767561257119457</v>
      </c>
      <c r="AK74" s="121">
        <f t="shared" si="16"/>
        <v>-2.39500349832739</v>
      </c>
      <c r="AL74" s="121">
        <f t="shared" si="16"/>
        <v>-0.80910831285343776</v>
      </c>
      <c r="AM74" s="137" t="str">
        <f t="shared" si="16"/>
        <v>-</v>
      </c>
      <c r="AN74" s="77"/>
    </row>
    <row r="75" spans="1:40" s="83" customFormat="1" ht="11.45" customHeight="1">
      <c r="A75" s="111" t="s">
        <v>310</v>
      </c>
      <c r="B75" s="111" t="s">
        <v>255</v>
      </c>
      <c r="D75" s="109"/>
      <c r="E75" s="177" t="s">
        <v>239</v>
      </c>
      <c r="F75" s="155" t="s">
        <v>140</v>
      </c>
      <c r="G75" s="145" t="e">
        <v>#NAME?</v>
      </c>
      <c r="H75" s="121">
        <v>1.6985153568791</v>
      </c>
      <c r="I75" s="121">
        <v>1.8056370180642818</v>
      </c>
      <c r="J75" s="121">
        <v>1.6269914805807015</v>
      </c>
      <c r="K75" s="137">
        <v>1.6497082176512912</v>
      </c>
      <c r="L75" s="155"/>
      <c r="M75" s="145" t="e">
        <v>#NAME?</v>
      </c>
      <c r="N75" s="121">
        <v>1.7095974390429425</v>
      </c>
      <c r="O75" s="121">
        <v>1.7981003103245827</v>
      </c>
      <c r="P75" s="121">
        <v>1.594366634161376</v>
      </c>
      <c r="Q75" s="121"/>
      <c r="R75" s="139">
        <f t="shared" si="12"/>
        <v>-1.1082082163842433E-2</v>
      </c>
      <c r="S75" s="121">
        <f t="shared" si="13"/>
        <v>7.5367077396990556E-3</v>
      </c>
      <c r="T75" s="121">
        <f t="shared" si="14"/>
        <v>3.2624846419325504E-2</v>
      </c>
      <c r="U75" s="137" t="str">
        <f t="shared" si="15"/>
        <v>-</v>
      </c>
      <c r="V75" s="77"/>
      <c r="W75" s="109"/>
      <c r="X75" s="86" t="s">
        <v>239</v>
      </c>
      <c r="Y75" s="155" t="s">
        <v>140</v>
      </c>
      <c r="Z75" s="145" t="e">
        <v>#NAME?</v>
      </c>
      <c r="AA75" s="139">
        <v>7.7928928816918974</v>
      </c>
      <c r="AB75" s="121">
        <v>8.6305611544416294</v>
      </c>
      <c r="AC75" s="121">
        <v>-7.8578405116733379</v>
      </c>
      <c r="AD75" s="137">
        <v>4.7606187454051723</v>
      </c>
      <c r="AE75" s="145" t="e">
        <v>#NAME?</v>
      </c>
      <c r="AF75" s="121">
        <v>7.8540887647717792</v>
      </c>
      <c r="AG75" s="121">
        <v>7.6132587021164841</v>
      </c>
      <c r="AH75" s="121">
        <v>-9.7857222871225336</v>
      </c>
      <c r="AI75" s="121"/>
      <c r="AJ75" s="139">
        <f t="shared" si="16"/>
        <v>-6.1195883079881774E-2</v>
      </c>
      <c r="AK75" s="121">
        <f t="shared" si="16"/>
        <v>1.0173024523251453</v>
      </c>
      <c r="AL75" s="121">
        <f t="shared" si="16"/>
        <v>1.9278817754491957</v>
      </c>
      <c r="AM75" s="137" t="str">
        <f t="shared" si="16"/>
        <v>-</v>
      </c>
      <c r="AN75" s="77"/>
    </row>
    <row r="76" spans="1:40" s="83" customFormat="1" ht="11.45" customHeight="1">
      <c r="A76" s="111" t="s">
        <v>311</v>
      </c>
      <c r="B76" s="111" t="s">
        <v>254</v>
      </c>
      <c r="D76" s="109"/>
      <c r="E76" s="183" t="s">
        <v>240</v>
      </c>
      <c r="F76" s="157" t="s">
        <v>149</v>
      </c>
      <c r="G76" s="147" t="e">
        <v>#NAME?</v>
      </c>
      <c r="H76" s="123">
        <v>2.868255571484426</v>
      </c>
      <c r="I76" s="123">
        <v>2.5204441593842697</v>
      </c>
      <c r="J76" s="123">
        <v>2.5967837968277792</v>
      </c>
      <c r="K76" s="138">
        <v>2.5366760647883781</v>
      </c>
      <c r="L76" s="157"/>
      <c r="M76" s="145" t="e">
        <v>#NAME?</v>
      </c>
      <c r="N76" s="121">
        <v>2.9062967650330531</v>
      </c>
      <c r="O76" s="121">
        <v>2.7190618971735301</v>
      </c>
      <c r="P76" s="121">
        <v>2.7169983277890637</v>
      </c>
      <c r="Q76" s="121"/>
      <c r="R76" s="139">
        <f t="shared" si="12"/>
        <v>-3.8041193548627117E-2</v>
      </c>
      <c r="S76" s="121">
        <f t="shared" si="13"/>
        <v>-0.1986177377892604</v>
      </c>
      <c r="T76" s="121">
        <f t="shared" si="14"/>
        <v>-0.12021453096128454</v>
      </c>
      <c r="U76" s="137" t="str">
        <f t="shared" si="15"/>
        <v>-</v>
      </c>
      <c r="V76" s="77"/>
      <c r="W76" s="109"/>
      <c r="X76" s="86" t="s">
        <v>240</v>
      </c>
      <c r="Y76" s="155" t="s">
        <v>149</v>
      </c>
      <c r="Z76" s="145" t="e">
        <v>#NAME?</v>
      </c>
      <c r="AA76" s="187">
        <v>12.478346065373573</v>
      </c>
      <c r="AB76" s="121">
        <v>-10.535732970597465</v>
      </c>
      <c r="AC76" s="121">
        <v>5.6704337955880177</v>
      </c>
      <c r="AD76" s="138">
        <v>1.1425950861580954</v>
      </c>
      <c r="AE76" s="145" t="e">
        <v>#NAME?</v>
      </c>
      <c r="AF76" s="121">
        <v>10.995201722553766</v>
      </c>
      <c r="AG76" s="121">
        <v>-3.8605386439436291</v>
      </c>
      <c r="AH76" s="121">
        <v>2.5796091615096293</v>
      </c>
      <c r="AI76" s="121"/>
      <c r="AJ76" s="139">
        <f t="shared" si="16"/>
        <v>1.4831443428198074</v>
      </c>
      <c r="AK76" s="121">
        <f t="shared" si="16"/>
        <v>-6.6751943266538358</v>
      </c>
      <c r="AL76" s="121">
        <f t="shared" si="16"/>
        <v>3.0908246340783885</v>
      </c>
      <c r="AM76" s="137" t="str">
        <f t="shared" si="16"/>
        <v>-</v>
      </c>
      <c r="AN76" s="77"/>
    </row>
    <row r="77" spans="1:40" s="83" customFormat="1" ht="15" customHeight="1">
      <c r="A77" s="111" t="s">
        <v>312</v>
      </c>
      <c r="B77" s="111" t="s">
        <v>253</v>
      </c>
      <c r="D77" s="109"/>
      <c r="E77" s="102" t="str">
        <f>"BMPE/BMPCE Macroeconomic bases variables  ("&amp;B8&amp;", unless otherwise stated)"</f>
        <v>BMPE/BMPCE Macroeconomic bases variables  (% of GDP, unless otherwise stated)</v>
      </c>
      <c r="F77" s="151"/>
      <c r="G77" s="143"/>
      <c r="H77" s="191"/>
      <c r="I77" s="191"/>
      <c r="J77" s="191"/>
      <c r="K77" s="191"/>
      <c r="L77" s="151"/>
      <c r="M77" s="143"/>
      <c r="N77" s="191"/>
      <c r="O77" s="191"/>
      <c r="P77" s="191"/>
      <c r="Q77" s="191"/>
      <c r="R77" s="191"/>
      <c r="S77" s="191"/>
      <c r="T77" s="191"/>
      <c r="U77" s="192"/>
      <c r="V77" s="77"/>
      <c r="W77" s="109"/>
      <c r="X77" s="102" t="str">
        <f>"BMPE/BMPCE Macroeconomic bases variables  (growth rate)"</f>
        <v>BMPE/BMPCE Macroeconomic bases variables  (growth rate)</v>
      </c>
      <c r="Y77" s="151"/>
      <c r="Z77" s="143"/>
      <c r="AA77" s="191"/>
      <c r="AB77" s="191"/>
      <c r="AC77" s="191"/>
      <c r="AD77" s="191"/>
      <c r="AE77" s="143"/>
      <c r="AF77" s="191"/>
      <c r="AG77" s="191"/>
      <c r="AH77" s="191"/>
      <c r="AI77" s="191"/>
      <c r="AJ77" s="191"/>
      <c r="AK77" s="191"/>
      <c r="AL77" s="191"/>
      <c r="AM77" s="192"/>
      <c r="AN77" s="77"/>
    </row>
    <row r="78" spans="1:40" s="83" customFormat="1" ht="11.45" customHeight="1">
      <c r="A78" s="111" t="s">
        <v>313</v>
      </c>
      <c r="B78" s="111" t="s">
        <v>252</v>
      </c>
      <c r="D78" s="109"/>
      <c r="E78" s="107" t="s">
        <v>214</v>
      </c>
      <c r="F78" s="152" t="s">
        <v>153</v>
      </c>
      <c r="G78" s="141" t="e">
        <v>#NAME?</v>
      </c>
      <c r="H78" s="129" t="s">
        <v>86</v>
      </c>
      <c r="I78" s="128" t="s">
        <v>86</v>
      </c>
      <c r="J78" s="128" t="s">
        <v>86</v>
      </c>
      <c r="K78" s="130" t="s">
        <v>86</v>
      </c>
      <c r="L78" s="152"/>
      <c r="M78" s="141" t="e">
        <v>#NAME?</v>
      </c>
      <c r="N78" s="129" t="s">
        <v>86</v>
      </c>
      <c r="O78" s="128" t="s">
        <v>86</v>
      </c>
      <c r="P78" s="128" t="s">
        <v>86</v>
      </c>
      <c r="Q78" s="130" t="s">
        <v>86</v>
      </c>
      <c r="R78" s="119" t="str">
        <f t="shared" ref="R78:R90" si="17">IF(AND(ISNUMBER(H78),ISNUMBER(N78)),H78-N78,"-")</f>
        <v>-</v>
      </c>
      <c r="S78" s="119" t="str">
        <f t="shared" ref="S78:S90" si="18">IF(AND(ISNUMBER(I78),ISNUMBER(O78)),I78-O78,"-")</f>
        <v>-</v>
      </c>
      <c r="T78" s="119" t="str">
        <f t="shared" ref="T78:T90" si="19">IF(AND(ISNUMBER(J78),ISNUMBER(P78)),J78-P78,"-")</f>
        <v>-</v>
      </c>
      <c r="U78" s="120" t="str">
        <f t="shared" ref="U78:U90" si="20">IF(AND(ISNUMBER(K78),ISNUMBER(Q78)),K78-Q78,"-")</f>
        <v>-</v>
      </c>
      <c r="V78" s="77"/>
      <c r="W78" s="109"/>
      <c r="X78" s="107" t="s">
        <v>214</v>
      </c>
      <c r="Y78" s="152" t="s">
        <v>153</v>
      </c>
      <c r="Z78" s="141" t="e">
        <v>#NAME?</v>
      </c>
      <c r="AA78" s="129" t="s">
        <v>86</v>
      </c>
      <c r="AB78" s="128" t="s">
        <v>86</v>
      </c>
      <c r="AC78" s="128" t="s">
        <v>86</v>
      </c>
      <c r="AD78" s="130" t="s">
        <v>86</v>
      </c>
      <c r="AE78" s="141" t="e">
        <v>#NAME?</v>
      </c>
      <c r="AF78" s="129" t="s">
        <v>86</v>
      </c>
      <c r="AG78" s="128" t="s">
        <v>86</v>
      </c>
      <c r="AH78" s="128" t="s">
        <v>86</v>
      </c>
      <c r="AI78" s="130" t="s">
        <v>86</v>
      </c>
      <c r="AJ78" s="119" t="str">
        <f t="shared" ref="AJ78:AM90" si="21">IF(AND(ISNUMBER(AA78),ISNUMBER(AF78)),AA78-AF78,"-")</f>
        <v>-</v>
      </c>
      <c r="AK78" s="119" t="str">
        <f t="shared" si="21"/>
        <v>-</v>
      </c>
      <c r="AL78" s="119" t="str">
        <f t="shared" si="21"/>
        <v>-</v>
      </c>
      <c r="AM78" s="120" t="str">
        <f t="shared" si="21"/>
        <v>-</v>
      </c>
      <c r="AN78" s="77"/>
    </row>
    <row r="79" spans="1:40" s="83" customFormat="1" ht="11.45" customHeight="1">
      <c r="A79" s="111" t="s">
        <v>314</v>
      </c>
      <c r="B79" s="111" t="s">
        <v>251</v>
      </c>
      <c r="D79" s="109"/>
      <c r="E79" s="85" t="s">
        <v>215</v>
      </c>
      <c r="F79" s="149" t="s">
        <v>5</v>
      </c>
      <c r="G79" s="146" t="e">
        <v>#NAME?</v>
      </c>
      <c r="H79" s="131" t="s">
        <v>86</v>
      </c>
      <c r="I79" s="119" t="s">
        <v>86</v>
      </c>
      <c r="J79" s="119" t="s">
        <v>86</v>
      </c>
      <c r="K79" s="120" t="s">
        <v>86</v>
      </c>
      <c r="L79" s="149"/>
      <c r="M79" s="146" t="e">
        <v>#NAME?</v>
      </c>
      <c r="N79" s="131" t="s">
        <v>86</v>
      </c>
      <c r="O79" s="119" t="s">
        <v>86</v>
      </c>
      <c r="P79" s="119" t="s">
        <v>86</v>
      </c>
      <c r="Q79" s="120" t="s">
        <v>86</v>
      </c>
      <c r="R79" s="119" t="str">
        <f t="shared" si="17"/>
        <v>-</v>
      </c>
      <c r="S79" s="119" t="str">
        <f t="shared" si="18"/>
        <v>-</v>
      </c>
      <c r="T79" s="119" t="str">
        <f t="shared" si="19"/>
        <v>-</v>
      </c>
      <c r="U79" s="120" t="str">
        <f t="shared" si="20"/>
        <v>-</v>
      </c>
      <c r="V79" s="77"/>
      <c r="W79" s="109"/>
      <c r="X79" s="85" t="s">
        <v>215</v>
      </c>
      <c r="Y79" s="149" t="s">
        <v>5</v>
      </c>
      <c r="Z79" s="146" t="e">
        <v>#NAME?</v>
      </c>
      <c r="AA79" s="131" t="s">
        <v>86</v>
      </c>
      <c r="AB79" s="119" t="s">
        <v>86</v>
      </c>
      <c r="AC79" s="119" t="s">
        <v>86</v>
      </c>
      <c r="AD79" s="120" t="s">
        <v>86</v>
      </c>
      <c r="AE79" s="146" t="e">
        <v>#NAME?</v>
      </c>
      <c r="AF79" s="131" t="s">
        <v>86</v>
      </c>
      <c r="AG79" s="119" t="s">
        <v>86</v>
      </c>
      <c r="AH79" s="119" t="s">
        <v>86</v>
      </c>
      <c r="AI79" s="120" t="s">
        <v>86</v>
      </c>
      <c r="AJ79" s="119" t="str">
        <f t="shared" si="21"/>
        <v>-</v>
      </c>
      <c r="AK79" s="119" t="str">
        <f t="shared" si="21"/>
        <v>-</v>
      </c>
      <c r="AL79" s="119" t="str">
        <f t="shared" si="21"/>
        <v>-</v>
      </c>
      <c r="AM79" s="120" t="str">
        <f t="shared" si="21"/>
        <v>-</v>
      </c>
      <c r="AN79" s="77"/>
    </row>
    <row r="80" spans="1:40" s="83" customFormat="1" ht="11.45" customHeight="1">
      <c r="A80" s="111" t="s">
        <v>315</v>
      </c>
      <c r="B80" s="111" t="s">
        <v>250</v>
      </c>
      <c r="D80" s="109"/>
      <c r="E80" s="85" t="s">
        <v>227</v>
      </c>
      <c r="F80" s="149" t="s">
        <v>280</v>
      </c>
      <c r="G80" s="146" t="e">
        <v>#NAME?</v>
      </c>
      <c r="H80" s="131" t="s">
        <v>86</v>
      </c>
      <c r="I80" s="119" t="s">
        <v>86</v>
      </c>
      <c r="J80" s="119" t="s">
        <v>86</v>
      </c>
      <c r="K80" s="120" t="s">
        <v>86</v>
      </c>
      <c r="L80" s="149"/>
      <c r="M80" s="146" t="e">
        <v>#NAME?</v>
      </c>
      <c r="N80" s="131" t="s">
        <v>86</v>
      </c>
      <c r="O80" s="119" t="s">
        <v>86</v>
      </c>
      <c r="P80" s="119" t="s">
        <v>86</v>
      </c>
      <c r="Q80" s="120" t="s">
        <v>86</v>
      </c>
      <c r="R80" s="119" t="str">
        <f t="shared" si="17"/>
        <v>-</v>
      </c>
      <c r="S80" s="119" t="str">
        <f t="shared" si="18"/>
        <v>-</v>
      </c>
      <c r="T80" s="119" t="str">
        <f t="shared" si="19"/>
        <v>-</v>
      </c>
      <c r="U80" s="120" t="str">
        <f t="shared" si="20"/>
        <v>-</v>
      </c>
      <c r="V80" s="77"/>
      <c r="W80" s="109"/>
      <c r="X80" s="85" t="s">
        <v>227</v>
      </c>
      <c r="Y80" s="149" t="s">
        <v>280</v>
      </c>
      <c r="Z80" s="146" t="e">
        <v>#NAME?</v>
      </c>
      <c r="AA80" s="131" t="s">
        <v>86</v>
      </c>
      <c r="AB80" s="119" t="s">
        <v>86</v>
      </c>
      <c r="AC80" s="119" t="s">
        <v>86</v>
      </c>
      <c r="AD80" s="120" t="s">
        <v>86</v>
      </c>
      <c r="AE80" s="146" t="e">
        <v>#NAME?</v>
      </c>
      <c r="AF80" s="131" t="s">
        <v>86</v>
      </c>
      <c r="AG80" s="119" t="s">
        <v>86</v>
      </c>
      <c r="AH80" s="119" t="s">
        <v>86</v>
      </c>
      <c r="AI80" s="120" t="s">
        <v>86</v>
      </c>
      <c r="AJ80" s="119" t="str">
        <f t="shared" si="21"/>
        <v>-</v>
      </c>
      <c r="AK80" s="119" t="str">
        <f t="shared" si="21"/>
        <v>-</v>
      </c>
      <c r="AL80" s="119" t="str">
        <f t="shared" si="21"/>
        <v>-</v>
      </c>
      <c r="AM80" s="120" t="str">
        <f t="shared" si="21"/>
        <v>-</v>
      </c>
      <c r="AN80" s="77"/>
    </row>
    <row r="81" spans="1:40" s="83" customFormat="1" ht="11.45" customHeight="1">
      <c r="A81" s="111" t="s">
        <v>316</v>
      </c>
      <c r="B81" s="111" t="s">
        <v>249</v>
      </c>
      <c r="D81" s="109"/>
      <c r="E81" s="85" t="s">
        <v>216</v>
      </c>
      <c r="F81" s="149" t="s">
        <v>171</v>
      </c>
      <c r="G81" s="146" t="e">
        <v>#NAME?</v>
      </c>
      <c r="H81" s="131" t="s">
        <v>86</v>
      </c>
      <c r="I81" s="119" t="s">
        <v>86</v>
      </c>
      <c r="J81" s="119" t="s">
        <v>86</v>
      </c>
      <c r="K81" s="120" t="s">
        <v>86</v>
      </c>
      <c r="L81" s="149"/>
      <c r="M81" s="146" t="e">
        <v>#NAME?</v>
      </c>
      <c r="N81" s="131" t="s">
        <v>86</v>
      </c>
      <c r="O81" s="119" t="s">
        <v>86</v>
      </c>
      <c r="P81" s="119" t="s">
        <v>86</v>
      </c>
      <c r="Q81" s="120" t="s">
        <v>86</v>
      </c>
      <c r="R81" s="119" t="str">
        <f t="shared" si="17"/>
        <v>-</v>
      </c>
      <c r="S81" s="119" t="str">
        <f t="shared" si="18"/>
        <v>-</v>
      </c>
      <c r="T81" s="119" t="str">
        <f t="shared" si="19"/>
        <v>-</v>
      </c>
      <c r="U81" s="120" t="str">
        <f t="shared" si="20"/>
        <v>-</v>
      </c>
      <c r="V81" s="77"/>
      <c r="W81" s="109"/>
      <c r="X81" s="85" t="s">
        <v>216</v>
      </c>
      <c r="Y81" s="149" t="s">
        <v>171</v>
      </c>
      <c r="Z81" s="146" t="e">
        <v>#NAME?</v>
      </c>
      <c r="AA81" s="131" t="s">
        <v>86</v>
      </c>
      <c r="AB81" s="119" t="s">
        <v>86</v>
      </c>
      <c r="AC81" s="119" t="s">
        <v>86</v>
      </c>
      <c r="AD81" s="120" t="s">
        <v>86</v>
      </c>
      <c r="AE81" s="146" t="e">
        <v>#NAME?</v>
      </c>
      <c r="AF81" s="131" t="s">
        <v>86</v>
      </c>
      <c r="AG81" s="119" t="s">
        <v>86</v>
      </c>
      <c r="AH81" s="119" t="s">
        <v>86</v>
      </c>
      <c r="AI81" s="120" t="s">
        <v>86</v>
      </c>
      <c r="AJ81" s="119" t="str">
        <f t="shared" si="21"/>
        <v>-</v>
      </c>
      <c r="AK81" s="119" t="str">
        <f t="shared" si="21"/>
        <v>-</v>
      </c>
      <c r="AL81" s="119" t="str">
        <f t="shared" si="21"/>
        <v>-</v>
      </c>
      <c r="AM81" s="120" t="str">
        <f t="shared" si="21"/>
        <v>-</v>
      </c>
      <c r="AN81" s="77"/>
    </row>
    <row r="82" spans="1:40" s="83" customFormat="1" ht="11.45" customHeight="1">
      <c r="D82" s="109"/>
      <c r="E82" s="85" t="s">
        <v>217</v>
      </c>
      <c r="F82" s="149" t="s">
        <v>6</v>
      </c>
      <c r="G82" s="141" t="e">
        <v>#NAME?</v>
      </c>
      <c r="H82" s="131" t="s">
        <v>86</v>
      </c>
      <c r="I82" s="119" t="s">
        <v>86</v>
      </c>
      <c r="J82" s="119" t="s">
        <v>86</v>
      </c>
      <c r="K82" s="120" t="s">
        <v>86</v>
      </c>
      <c r="L82" s="149"/>
      <c r="M82" s="167" t="e">
        <v>#NAME?</v>
      </c>
      <c r="N82" s="131" t="s">
        <v>86</v>
      </c>
      <c r="O82" s="119" t="s">
        <v>86</v>
      </c>
      <c r="P82" s="119" t="s">
        <v>86</v>
      </c>
      <c r="Q82" s="120" t="s">
        <v>86</v>
      </c>
      <c r="R82" s="119" t="str">
        <f t="shared" si="17"/>
        <v>-</v>
      </c>
      <c r="S82" s="119" t="str">
        <f t="shared" si="18"/>
        <v>-</v>
      </c>
      <c r="T82" s="119" t="str">
        <f t="shared" si="19"/>
        <v>-</v>
      </c>
      <c r="U82" s="120" t="str">
        <f t="shared" si="20"/>
        <v>-</v>
      </c>
      <c r="V82" s="77"/>
      <c r="W82" s="109"/>
      <c r="X82" s="85" t="s">
        <v>217</v>
      </c>
      <c r="Y82" s="149" t="s">
        <v>6</v>
      </c>
      <c r="Z82" s="141" t="e">
        <v>#NAME?</v>
      </c>
      <c r="AA82" s="131" t="s">
        <v>86</v>
      </c>
      <c r="AB82" s="119" t="s">
        <v>86</v>
      </c>
      <c r="AC82" s="119" t="s">
        <v>86</v>
      </c>
      <c r="AD82" s="120" t="s">
        <v>86</v>
      </c>
      <c r="AE82" s="141" t="e">
        <v>#NAME?</v>
      </c>
      <c r="AF82" s="131" t="s">
        <v>86</v>
      </c>
      <c r="AG82" s="119" t="s">
        <v>86</v>
      </c>
      <c r="AH82" s="119" t="s">
        <v>86</v>
      </c>
      <c r="AI82" s="120" t="s">
        <v>86</v>
      </c>
      <c r="AJ82" s="119" t="str">
        <f t="shared" si="21"/>
        <v>-</v>
      </c>
      <c r="AK82" s="119" t="str">
        <f t="shared" si="21"/>
        <v>-</v>
      </c>
      <c r="AL82" s="119" t="str">
        <f t="shared" si="21"/>
        <v>-</v>
      </c>
      <c r="AM82" s="120" t="str">
        <f t="shared" si="21"/>
        <v>-</v>
      </c>
      <c r="AN82" s="77"/>
    </row>
    <row r="83" spans="1:40" s="83" customFormat="1" ht="11.45" customHeight="1">
      <c r="A83" s="112" t="s">
        <v>268</v>
      </c>
      <c r="B83" s="112"/>
      <c r="C83" s="112"/>
      <c r="D83" s="109"/>
      <c r="E83" s="85" t="s">
        <v>136</v>
      </c>
      <c r="F83" s="149" t="s">
        <v>178</v>
      </c>
      <c r="G83" s="146" t="e">
        <v>#NAME?</v>
      </c>
      <c r="H83" s="131" t="s">
        <v>86</v>
      </c>
      <c r="I83" s="119" t="s">
        <v>86</v>
      </c>
      <c r="J83" s="119" t="s">
        <v>86</v>
      </c>
      <c r="K83" s="120" t="s">
        <v>86</v>
      </c>
      <c r="L83" s="149"/>
      <c r="M83" s="146" t="e">
        <v>#NAME?</v>
      </c>
      <c r="N83" s="131" t="s">
        <v>86</v>
      </c>
      <c r="O83" s="119" t="s">
        <v>86</v>
      </c>
      <c r="P83" s="119" t="s">
        <v>86</v>
      </c>
      <c r="Q83" s="120" t="s">
        <v>86</v>
      </c>
      <c r="R83" s="139" t="str">
        <f t="shared" si="17"/>
        <v>-</v>
      </c>
      <c r="S83" s="121" t="str">
        <f t="shared" si="18"/>
        <v>-</v>
      </c>
      <c r="T83" s="121" t="str">
        <f t="shared" si="19"/>
        <v>-</v>
      </c>
      <c r="U83" s="137" t="str">
        <f t="shared" si="20"/>
        <v>-</v>
      </c>
      <c r="V83" s="77"/>
      <c r="W83" s="109"/>
      <c r="X83" s="85" t="s">
        <v>136</v>
      </c>
      <c r="Y83" s="149" t="s">
        <v>178</v>
      </c>
      <c r="Z83" s="141" t="e">
        <v>#NAME?</v>
      </c>
      <c r="AA83" s="131" t="s">
        <v>86</v>
      </c>
      <c r="AB83" s="119" t="s">
        <v>86</v>
      </c>
      <c r="AC83" s="119" t="s">
        <v>86</v>
      </c>
      <c r="AD83" s="120" t="s">
        <v>86</v>
      </c>
      <c r="AE83" s="167" t="e">
        <v>#NAME?</v>
      </c>
      <c r="AF83" s="131" t="s">
        <v>86</v>
      </c>
      <c r="AG83" s="119" t="s">
        <v>86</v>
      </c>
      <c r="AH83" s="119" t="s">
        <v>86</v>
      </c>
      <c r="AI83" s="120" t="s">
        <v>86</v>
      </c>
      <c r="AJ83" s="139" t="str">
        <f t="shared" si="21"/>
        <v>-</v>
      </c>
      <c r="AK83" s="121" t="str">
        <f t="shared" si="21"/>
        <v>-</v>
      </c>
      <c r="AL83" s="121" t="str">
        <f t="shared" si="21"/>
        <v>-</v>
      </c>
      <c r="AM83" s="137" t="str">
        <f t="shared" si="21"/>
        <v>-</v>
      </c>
      <c r="AN83" s="77"/>
    </row>
    <row r="84" spans="1:40" s="83" customFormat="1" ht="11.45" customHeight="1">
      <c r="A84" s="110" t="s">
        <v>173</v>
      </c>
      <c r="B84" s="110" t="s">
        <v>269</v>
      </c>
      <c r="C84" s="110" t="s">
        <v>339</v>
      </c>
      <c r="D84" s="109"/>
      <c r="E84" s="92" t="s">
        <v>175</v>
      </c>
      <c r="F84" s="149" t="s">
        <v>176</v>
      </c>
      <c r="G84" s="146" t="e">
        <v>#NAME?</v>
      </c>
      <c r="H84" s="131" t="s">
        <v>86</v>
      </c>
      <c r="I84" s="119" t="s">
        <v>86</v>
      </c>
      <c r="J84" s="119" t="s">
        <v>86</v>
      </c>
      <c r="K84" s="120" t="s">
        <v>86</v>
      </c>
      <c r="L84" s="149"/>
      <c r="M84" s="146" t="e">
        <v>#NAME?</v>
      </c>
      <c r="N84" s="131" t="s">
        <v>86</v>
      </c>
      <c r="O84" s="119" t="s">
        <v>86</v>
      </c>
      <c r="P84" s="119" t="s">
        <v>86</v>
      </c>
      <c r="Q84" s="120" t="s">
        <v>86</v>
      </c>
      <c r="R84" s="119" t="str">
        <f t="shared" si="17"/>
        <v>-</v>
      </c>
      <c r="S84" s="119" t="str">
        <f t="shared" si="18"/>
        <v>-</v>
      </c>
      <c r="T84" s="119" t="str">
        <f t="shared" si="19"/>
        <v>-</v>
      </c>
      <c r="U84" s="120" t="str">
        <f t="shared" si="20"/>
        <v>-</v>
      </c>
      <c r="V84" s="77"/>
      <c r="W84" s="109"/>
      <c r="X84" s="92" t="s">
        <v>175</v>
      </c>
      <c r="Y84" s="149" t="s">
        <v>176</v>
      </c>
      <c r="Z84" s="146" t="e">
        <v>#NAME?</v>
      </c>
      <c r="AA84" s="131" t="s">
        <v>86</v>
      </c>
      <c r="AB84" s="119" t="s">
        <v>86</v>
      </c>
      <c r="AC84" s="119" t="s">
        <v>86</v>
      </c>
      <c r="AD84" s="120" t="s">
        <v>86</v>
      </c>
      <c r="AE84" s="146" t="e">
        <v>#NAME?</v>
      </c>
      <c r="AF84" s="131" t="s">
        <v>86</v>
      </c>
      <c r="AG84" s="119" t="s">
        <v>86</v>
      </c>
      <c r="AH84" s="119" t="s">
        <v>86</v>
      </c>
      <c r="AI84" s="120" t="s">
        <v>86</v>
      </c>
      <c r="AJ84" s="119" t="str">
        <f t="shared" si="21"/>
        <v>-</v>
      </c>
      <c r="AK84" s="119" t="str">
        <f t="shared" si="21"/>
        <v>-</v>
      </c>
      <c r="AL84" s="119" t="str">
        <f t="shared" si="21"/>
        <v>-</v>
      </c>
      <c r="AM84" s="120" t="str">
        <f t="shared" si="21"/>
        <v>-</v>
      </c>
      <c r="AN84" s="77"/>
    </row>
    <row r="85" spans="1:40" s="83" customFormat="1" ht="11.45" customHeight="1">
      <c r="A85" s="110" t="s">
        <v>193</v>
      </c>
      <c r="B85" s="110" t="s">
        <v>192</v>
      </c>
      <c r="C85" s="110" t="s">
        <v>340</v>
      </c>
      <c r="D85" s="109"/>
      <c r="E85" s="92" t="s">
        <v>241</v>
      </c>
      <c r="F85" s="149" t="s">
        <v>179</v>
      </c>
      <c r="G85" s="146" t="e">
        <v>#NAME?</v>
      </c>
      <c r="H85" s="131" t="s">
        <v>86</v>
      </c>
      <c r="I85" s="119" t="s">
        <v>86</v>
      </c>
      <c r="J85" s="119" t="s">
        <v>86</v>
      </c>
      <c r="K85" s="120" t="s">
        <v>86</v>
      </c>
      <c r="L85" s="149"/>
      <c r="M85" s="146" t="e">
        <v>#NAME?</v>
      </c>
      <c r="N85" s="131" t="s">
        <v>86</v>
      </c>
      <c r="O85" s="119" t="s">
        <v>86</v>
      </c>
      <c r="P85" s="119" t="s">
        <v>86</v>
      </c>
      <c r="Q85" s="120" t="s">
        <v>86</v>
      </c>
      <c r="R85" s="119" t="str">
        <f t="shared" si="17"/>
        <v>-</v>
      </c>
      <c r="S85" s="119" t="str">
        <f t="shared" si="18"/>
        <v>-</v>
      </c>
      <c r="T85" s="119" t="str">
        <f t="shared" si="19"/>
        <v>-</v>
      </c>
      <c r="U85" s="120" t="str">
        <f t="shared" si="20"/>
        <v>-</v>
      </c>
      <c r="V85" s="77"/>
      <c r="W85" s="109"/>
      <c r="X85" s="92" t="s">
        <v>241</v>
      </c>
      <c r="Y85" s="149" t="s">
        <v>179</v>
      </c>
      <c r="Z85" s="146" t="e">
        <v>#NAME?</v>
      </c>
      <c r="AA85" s="131" t="s">
        <v>86</v>
      </c>
      <c r="AB85" s="119" t="s">
        <v>86</v>
      </c>
      <c r="AC85" s="119" t="s">
        <v>86</v>
      </c>
      <c r="AD85" s="120" t="s">
        <v>86</v>
      </c>
      <c r="AE85" s="146" t="e">
        <v>#NAME?</v>
      </c>
      <c r="AF85" s="131" t="s">
        <v>86</v>
      </c>
      <c r="AG85" s="119" t="s">
        <v>86</v>
      </c>
      <c r="AH85" s="119" t="s">
        <v>86</v>
      </c>
      <c r="AI85" s="120" t="s">
        <v>86</v>
      </c>
      <c r="AJ85" s="119" t="str">
        <f t="shared" si="21"/>
        <v>-</v>
      </c>
      <c r="AK85" s="119" t="str">
        <f t="shared" si="21"/>
        <v>-</v>
      </c>
      <c r="AL85" s="119" t="str">
        <f t="shared" si="21"/>
        <v>-</v>
      </c>
      <c r="AM85" s="120" t="str">
        <f t="shared" si="21"/>
        <v>-</v>
      </c>
      <c r="AN85" s="77"/>
    </row>
    <row r="86" spans="1:40" s="83" customFormat="1" ht="11.45" customHeight="1">
      <c r="D86" s="109"/>
      <c r="E86" s="85" t="s">
        <v>218</v>
      </c>
      <c r="F86" s="149" t="s">
        <v>177</v>
      </c>
      <c r="G86" s="146" t="e">
        <v>#NAME?</v>
      </c>
      <c r="H86" s="131" t="s">
        <v>86</v>
      </c>
      <c r="I86" s="119" t="s">
        <v>86</v>
      </c>
      <c r="J86" s="119" t="s">
        <v>86</v>
      </c>
      <c r="K86" s="120" t="s">
        <v>86</v>
      </c>
      <c r="L86" s="149"/>
      <c r="M86" s="146" t="e">
        <v>#NAME?</v>
      </c>
      <c r="N86" s="131" t="s">
        <v>86</v>
      </c>
      <c r="O86" s="119" t="s">
        <v>86</v>
      </c>
      <c r="P86" s="119" t="s">
        <v>86</v>
      </c>
      <c r="Q86" s="120" t="s">
        <v>86</v>
      </c>
      <c r="R86" s="119" t="str">
        <f t="shared" si="17"/>
        <v>-</v>
      </c>
      <c r="S86" s="119" t="str">
        <f t="shared" si="18"/>
        <v>-</v>
      </c>
      <c r="T86" s="119" t="str">
        <f t="shared" si="19"/>
        <v>-</v>
      </c>
      <c r="U86" s="120" t="str">
        <f t="shared" si="20"/>
        <v>-</v>
      </c>
      <c r="V86" s="77"/>
      <c r="W86" s="109"/>
      <c r="X86" s="85" t="s">
        <v>218</v>
      </c>
      <c r="Y86" s="149" t="s">
        <v>177</v>
      </c>
      <c r="Z86" s="146" t="e">
        <v>#NAME?</v>
      </c>
      <c r="AA86" s="131" t="s">
        <v>86</v>
      </c>
      <c r="AB86" s="119" t="s">
        <v>86</v>
      </c>
      <c r="AC86" s="119" t="s">
        <v>86</v>
      </c>
      <c r="AD86" s="120" t="s">
        <v>86</v>
      </c>
      <c r="AE86" s="146" t="e">
        <v>#NAME?</v>
      </c>
      <c r="AF86" s="131" t="s">
        <v>86</v>
      </c>
      <c r="AG86" s="119" t="s">
        <v>86</v>
      </c>
      <c r="AH86" s="119" t="s">
        <v>86</v>
      </c>
      <c r="AI86" s="120" t="s">
        <v>86</v>
      </c>
      <c r="AJ86" s="119" t="str">
        <f t="shared" si="21"/>
        <v>-</v>
      </c>
      <c r="AK86" s="119" t="str">
        <f t="shared" si="21"/>
        <v>-</v>
      </c>
      <c r="AL86" s="119" t="str">
        <f t="shared" si="21"/>
        <v>-</v>
      </c>
      <c r="AM86" s="120" t="str">
        <f t="shared" si="21"/>
        <v>-</v>
      </c>
      <c r="AN86" s="77"/>
    </row>
    <row r="87" spans="1:40" s="83" customFormat="1" ht="11.45" customHeight="1">
      <c r="D87" s="109"/>
      <c r="E87" s="85" t="s">
        <v>219</v>
      </c>
      <c r="F87" s="149" t="s">
        <v>144</v>
      </c>
      <c r="G87" s="146" t="e">
        <v>#NAME?</v>
      </c>
      <c r="H87" s="131">
        <v>38.154965644163518</v>
      </c>
      <c r="I87" s="119">
        <v>37.739255233968535</v>
      </c>
      <c r="J87" s="119">
        <v>37.821383051604784</v>
      </c>
      <c r="K87" s="120">
        <v>38.10651284636856</v>
      </c>
      <c r="L87" s="149"/>
      <c r="M87" s="146" t="e">
        <v>#NAME?</v>
      </c>
      <c r="N87" s="131">
        <v>38.493720632872844</v>
      </c>
      <c r="O87" s="119">
        <v>38.341269351193588</v>
      </c>
      <c r="P87" s="119">
        <v>38.554653351721527</v>
      </c>
      <c r="Q87" s="120"/>
      <c r="R87" s="119">
        <f t="shared" si="17"/>
        <v>-0.33875498870932574</v>
      </c>
      <c r="S87" s="119">
        <f t="shared" si="18"/>
        <v>-0.60201411722505327</v>
      </c>
      <c r="T87" s="119">
        <f t="shared" si="19"/>
        <v>-0.7332703001167431</v>
      </c>
      <c r="U87" s="120" t="str">
        <f t="shared" si="20"/>
        <v>-</v>
      </c>
      <c r="V87" s="77"/>
      <c r="W87" s="109"/>
      <c r="X87" s="85" t="s">
        <v>219</v>
      </c>
      <c r="Y87" s="149" t="s">
        <v>144</v>
      </c>
      <c r="Z87" s="145" t="e">
        <v>#NAME?</v>
      </c>
      <c r="AA87" s="131">
        <v>3.6498902914111513</v>
      </c>
      <c r="AB87" s="119">
        <v>1.7981496125591014</v>
      </c>
      <c r="AC87" s="119">
        <v>3.0244013973435204</v>
      </c>
      <c r="AD87" s="120">
        <v>4.1534197275631284</v>
      </c>
      <c r="AE87" s="145" t="e">
        <v>#NAME?</v>
      </c>
      <c r="AF87" s="131">
        <v>5.0732379738849094</v>
      </c>
      <c r="AG87" s="119">
        <v>2.4441966787992104</v>
      </c>
      <c r="AH87" s="119">
        <v>3.1923163431228816</v>
      </c>
      <c r="AI87" s="120"/>
      <c r="AJ87" s="119">
        <f t="shared" si="21"/>
        <v>-1.4233476824737581</v>
      </c>
      <c r="AK87" s="119">
        <f t="shared" si="21"/>
        <v>-0.64604706624010899</v>
      </c>
      <c r="AL87" s="119">
        <f t="shared" si="21"/>
        <v>-0.16791494577936117</v>
      </c>
      <c r="AM87" s="120" t="str">
        <f t="shared" si="21"/>
        <v>-</v>
      </c>
      <c r="AN87" s="77"/>
    </row>
    <row r="88" spans="1:40" s="83" customFormat="1" ht="11.45" customHeight="1">
      <c r="D88" s="109"/>
      <c r="E88" s="85" t="s">
        <v>174</v>
      </c>
      <c r="F88" s="149" t="s">
        <v>281</v>
      </c>
      <c r="G88" s="146" t="e">
        <v>#NAME?</v>
      </c>
      <c r="H88" s="131" t="s">
        <v>86</v>
      </c>
      <c r="I88" s="119" t="s">
        <v>86</v>
      </c>
      <c r="J88" s="119" t="s">
        <v>86</v>
      </c>
      <c r="K88" s="120" t="s">
        <v>86</v>
      </c>
      <c r="L88" s="149"/>
      <c r="M88" s="146" t="e">
        <v>#NAME?</v>
      </c>
      <c r="N88" s="131" t="s">
        <v>86</v>
      </c>
      <c r="O88" s="119" t="s">
        <v>86</v>
      </c>
      <c r="P88" s="119" t="s">
        <v>86</v>
      </c>
      <c r="Q88" s="120" t="s">
        <v>86</v>
      </c>
      <c r="R88" s="119" t="str">
        <f t="shared" si="17"/>
        <v>-</v>
      </c>
      <c r="S88" s="119" t="str">
        <f t="shared" si="18"/>
        <v>-</v>
      </c>
      <c r="T88" s="119" t="str">
        <f t="shared" si="19"/>
        <v>-</v>
      </c>
      <c r="U88" s="120" t="str">
        <f t="shared" si="20"/>
        <v>-</v>
      </c>
      <c r="V88" s="77"/>
      <c r="W88" s="109"/>
      <c r="X88" s="85" t="s">
        <v>174</v>
      </c>
      <c r="Y88" s="149" t="s">
        <v>281</v>
      </c>
      <c r="Z88" s="146" t="e">
        <v>#NAME?</v>
      </c>
      <c r="AA88" s="131" t="s">
        <v>86</v>
      </c>
      <c r="AB88" s="119" t="s">
        <v>86</v>
      </c>
      <c r="AC88" s="119" t="s">
        <v>86</v>
      </c>
      <c r="AD88" s="120" t="s">
        <v>86</v>
      </c>
      <c r="AE88" s="146" t="e">
        <v>#NAME?</v>
      </c>
      <c r="AF88" s="131" t="s">
        <v>86</v>
      </c>
      <c r="AG88" s="119" t="s">
        <v>86</v>
      </c>
      <c r="AH88" s="119" t="s">
        <v>86</v>
      </c>
      <c r="AI88" s="120" t="s">
        <v>86</v>
      </c>
      <c r="AJ88" s="119" t="str">
        <f t="shared" si="21"/>
        <v>-</v>
      </c>
      <c r="AK88" s="119" t="str">
        <f t="shared" si="21"/>
        <v>-</v>
      </c>
      <c r="AL88" s="119" t="str">
        <f t="shared" si="21"/>
        <v>-</v>
      </c>
      <c r="AM88" s="120" t="str">
        <f t="shared" si="21"/>
        <v>-</v>
      </c>
      <c r="AN88" s="77"/>
    </row>
    <row r="89" spans="1:40" s="83" customFormat="1" ht="11.45" customHeight="1">
      <c r="D89" s="109"/>
      <c r="E89" s="85" t="s">
        <v>220</v>
      </c>
      <c r="F89" s="149" t="s">
        <v>282</v>
      </c>
      <c r="G89" s="146" t="e">
        <v>#NAME?</v>
      </c>
      <c r="H89" s="131" t="s">
        <v>86</v>
      </c>
      <c r="I89" s="119" t="s">
        <v>86</v>
      </c>
      <c r="J89" s="119" t="s">
        <v>86</v>
      </c>
      <c r="K89" s="120" t="s">
        <v>86</v>
      </c>
      <c r="L89" s="149"/>
      <c r="M89" s="146" t="e">
        <v>#NAME?</v>
      </c>
      <c r="N89" s="131" t="s">
        <v>86</v>
      </c>
      <c r="O89" s="119" t="s">
        <v>86</v>
      </c>
      <c r="P89" s="119" t="s">
        <v>86</v>
      </c>
      <c r="Q89" s="120" t="s">
        <v>86</v>
      </c>
      <c r="R89" s="119" t="str">
        <f t="shared" si="17"/>
        <v>-</v>
      </c>
      <c r="S89" s="119" t="str">
        <f t="shared" si="18"/>
        <v>-</v>
      </c>
      <c r="T89" s="119" t="str">
        <f t="shared" si="19"/>
        <v>-</v>
      </c>
      <c r="U89" s="120" t="str">
        <f t="shared" si="20"/>
        <v>-</v>
      </c>
      <c r="V89" s="77"/>
      <c r="W89" s="109"/>
      <c r="X89" s="85" t="s">
        <v>220</v>
      </c>
      <c r="Y89" s="149" t="s">
        <v>282</v>
      </c>
      <c r="Z89" s="146" t="e">
        <v>#NAME?</v>
      </c>
      <c r="AA89" s="131" t="s">
        <v>86</v>
      </c>
      <c r="AB89" s="119" t="s">
        <v>86</v>
      </c>
      <c r="AC89" s="119" t="s">
        <v>86</v>
      </c>
      <c r="AD89" s="120" t="s">
        <v>86</v>
      </c>
      <c r="AE89" s="146" t="e">
        <v>#NAME?</v>
      </c>
      <c r="AF89" s="131" t="s">
        <v>86</v>
      </c>
      <c r="AG89" s="119" t="s">
        <v>86</v>
      </c>
      <c r="AH89" s="119" t="s">
        <v>86</v>
      </c>
      <c r="AI89" s="120" t="s">
        <v>86</v>
      </c>
      <c r="AJ89" s="119" t="str">
        <f t="shared" si="21"/>
        <v>-</v>
      </c>
      <c r="AK89" s="119" t="str">
        <f t="shared" si="21"/>
        <v>-</v>
      </c>
      <c r="AL89" s="119" t="str">
        <f t="shared" si="21"/>
        <v>-</v>
      </c>
      <c r="AM89" s="120" t="str">
        <f t="shared" si="21"/>
        <v>-</v>
      </c>
      <c r="AN89" s="77"/>
    </row>
    <row r="90" spans="1:40" s="83" customFormat="1" ht="11.45" customHeight="1">
      <c r="D90" s="109"/>
      <c r="E90" s="104" t="s">
        <v>221</v>
      </c>
      <c r="F90" s="154" t="s">
        <v>283</v>
      </c>
      <c r="G90" s="146" t="e">
        <v>#NAME?</v>
      </c>
      <c r="H90" s="132" t="s">
        <v>86</v>
      </c>
      <c r="I90" s="193" t="s">
        <v>86</v>
      </c>
      <c r="J90" s="193" t="s">
        <v>86</v>
      </c>
      <c r="K90" s="194" t="s">
        <v>86</v>
      </c>
      <c r="L90" s="154"/>
      <c r="M90" s="146" t="e">
        <v>#NAME?</v>
      </c>
      <c r="N90" s="132" t="s">
        <v>86</v>
      </c>
      <c r="O90" s="193" t="s">
        <v>86</v>
      </c>
      <c r="P90" s="193" t="s">
        <v>86</v>
      </c>
      <c r="Q90" s="194" t="s">
        <v>86</v>
      </c>
      <c r="R90" s="193" t="str">
        <f t="shared" si="17"/>
        <v>-</v>
      </c>
      <c r="S90" s="193" t="str">
        <f t="shared" si="18"/>
        <v>-</v>
      </c>
      <c r="T90" s="193" t="str">
        <f t="shared" si="19"/>
        <v>-</v>
      </c>
      <c r="U90" s="194" t="str">
        <f t="shared" si="20"/>
        <v>-</v>
      </c>
      <c r="V90" s="77"/>
      <c r="W90" s="109"/>
      <c r="X90" s="104" t="s">
        <v>221</v>
      </c>
      <c r="Y90" s="154" t="s">
        <v>283</v>
      </c>
      <c r="Z90" s="146" t="e">
        <v>#NAME?</v>
      </c>
      <c r="AA90" s="132" t="s">
        <v>86</v>
      </c>
      <c r="AB90" s="193" t="s">
        <v>86</v>
      </c>
      <c r="AC90" s="193" t="s">
        <v>86</v>
      </c>
      <c r="AD90" s="194" t="s">
        <v>86</v>
      </c>
      <c r="AE90" s="146" t="e">
        <v>#NAME?</v>
      </c>
      <c r="AF90" s="132" t="s">
        <v>86</v>
      </c>
      <c r="AG90" s="193" t="s">
        <v>86</v>
      </c>
      <c r="AH90" s="193" t="s">
        <v>86</v>
      </c>
      <c r="AI90" s="194" t="s">
        <v>86</v>
      </c>
      <c r="AJ90" s="193" t="str">
        <f t="shared" si="21"/>
        <v>-</v>
      </c>
      <c r="AK90" s="193" t="str">
        <f t="shared" si="21"/>
        <v>-</v>
      </c>
      <c r="AL90" s="193" t="str">
        <f t="shared" si="21"/>
        <v>-</v>
      </c>
      <c r="AM90" s="194" t="str">
        <f t="shared" si="21"/>
        <v>-</v>
      </c>
      <c r="AN90" s="77"/>
    </row>
    <row r="91" spans="1:40" s="83" customFormat="1" ht="15" customHeight="1">
      <c r="D91" s="109"/>
      <c r="E91" s="102" t="str">
        <f>"Government consumption and investment  ("&amp;B8&amp;", unless otherwise stated)"</f>
        <v>Government consumption and investment  (% of GDP, unless otherwise stated)</v>
      </c>
      <c r="F91" s="151"/>
      <c r="G91" s="143"/>
      <c r="H91" s="191"/>
      <c r="I91" s="191"/>
      <c r="J91" s="191"/>
      <c r="K91" s="191"/>
      <c r="L91" s="151"/>
      <c r="M91" s="143"/>
      <c r="N91" s="191"/>
      <c r="O91" s="191"/>
      <c r="P91" s="191"/>
      <c r="Q91" s="191"/>
      <c r="R91" s="191"/>
      <c r="S91" s="191"/>
      <c r="T91" s="191"/>
      <c r="U91" s="192"/>
      <c r="V91" s="77"/>
      <c r="W91" s="109"/>
      <c r="X91" s="102" t="str">
        <f>"Government consumption and investment (growth rate)"</f>
        <v>Government consumption and investment (growth rate)</v>
      </c>
      <c r="Y91" s="151"/>
      <c r="Z91" s="143"/>
      <c r="AA91" s="191"/>
      <c r="AB91" s="191"/>
      <c r="AC91" s="191"/>
      <c r="AD91" s="191"/>
      <c r="AE91" s="143"/>
      <c r="AF91" s="191"/>
      <c r="AG91" s="191"/>
      <c r="AH91" s="191"/>
      <c r="AI91" s="191"/>
      <c r="AJ91" s="191"/>
      <c r="AK91" s="191"/>
      <c r="AL91" s="191"/>
      <c r="AM91" s="192"/>
      <c r="AN91" s="77"/>
    </row>
    <row r="92" spans="1:40" s="83" customFormat="1" ht="11.45" customHeight="1">
      <c r="D92" s="109"/>
      <c r="E92" s="184" t="s">
        <v>223</v>
      </c>
      <c r="F92" s="156" t="s">
        <v>158</v>
      </c>
      <c r="G92" s="141" t="e">
        <v>#NAME?</v>
      </c>
      <c r="H92" s="122">
        <v>19.969424714366394</v>
      </c>
      <c r="I92" s="122">
        <v>19.547907691139176</v>
      </c>
      <c r="J92" s="122">
        <v>19.297065248566149</v>
      </c>
      <c r="K92" s="136">
        <v>18.986334482542684</v>
      </c>
      <c r="L92" s="156"/>
      <c r="M92" s="141" t="e">
        <v>#NAME?</v>
      </c>
      <c r="N92" s="122">
        <v>20.011388145323739</v>
      </c>
      <c r="O92" s="122">
        <v>20.017770275937263</v>
      </c>
      <c r="P92" s="122">
        <v>19.837080626897947</v>
      </c>
      <c r="Q92" s="136"/>
      <c r="R92" s="119">
        <f t="shared" ref="R92:R103" si="22">IF(AND(ISNUMBER(H92),ISNUMBER(N92)),H92-N92,"-")</f>
        <v>-4.1963430957345338E-2</v>
      </c>
      <c r="S92" s="119">
        <f t="shared" ref="S92:S103" si="23">IF(AND(ISNUMBER(I92),ISNUMBER(O92)),I92-O92,"-")</f>
        <v>-0.4698625847980864</v>
      </c>
      <c r="T92" s="119">
        <f t="shared" ref="T92:T103" si="24">IF(AND(ISNUMBER(J92),ISNUMBER(P92)),J92-P92,"-")</f>
        <v>-0.54001537833179825</v>
      </c>
      <c r="U92" s="120" t="str">
        <f t="shared" ref="U92:U103" si="25">IF(AND(ISNUMBER(K92),ISNUMBER(Q92)),K92-Q92,"-")</f>
        <v>-</v>
      </c>
      <c r="V92" s="77"/>
      <c r="W92" s="109"/>
      <c r="X92" s="107" t="s">
        <v>223</v>
      </c>
      <c r="Y92" s="156" t="s">
        <v>158</v>
      </c>
      <c r="Z92" s="145" t="e">
        <v>#NAME?</v>
      </c>
      <c r="AA92" s="186">
        <v>0.51543076722893721</v>
      </c>
      <c r="AB92" s="122">
        <v>0.7736071536502227</v>
      </c>
      <c r="AC92" s="122">
        <v>1.5500354635363121</v>
      </c>
      <c r="AD92" s="136">
        <v>1.8503937007873941</v>
      </c>
      <c r="AE92" s="145" t="e">
        <v>#NAME?</v>
      </c>
      <c r="AF92" s="122">
        <v>1.2802350736964165</v>
      </c>
      <c r="AG92" s="122">
        <v>2.8615384615384616</v>
      </c>
      <c r="AH92" s="122">
        <v>1.7668462623812322</v>
      </c>
      <c r="AI92" s="136"/>
      <c r="AJ92" s="119">
        <f t="shared" ref="AJ92:AM103" si="26">IF(AND(ISNUMBER(AA92),ISNUMBER(AF92)),AA92-AF92,"-")</f>
        <v>-0.76480430646747932</v>
      </c>
      <c r="AK92" s="119">
        <f t="shared" si="26"/>
        <v>-2.0879313078882387</v>
      </c>
      <c r="AL92" s="119">
        <f t="shared" si="26"/>
        <v>-0.21681079884492016</v>
      </c>
      <c r="AM92" s="120" t="str">
        <f t="shared" si="26"/>
        <v>-</v>
      </c>
      <c r="AN92" s="77"/>
    </row>
    <row r="93" spans="1:40" s="83" customFormat="1" ht="11.45" customHeight="1">
      <c r="D93" s="109"/>
      <c r="E93" s="172" t="s">
        <v>224</v>
      </c>
      <c r="F93" s="155" t="s">
        <v>156</v>
      </c>
      <c r="G93" s="145" t="e">
        <v>#NAME?</v>
      </c>
      <c r="H93" s="121">
        <v>3.2763916385562739E-2</v>
      </c>
      <c r="I93" s="121">
        <v>3.2571463491629059E-2</v>
      </c>
      <c r="J93" s="121">
        <v>3.2284778217358465E-2</v>
      </c>
      <c r="K93" s="137">
        <v>3.1659791682300417E-2</v>
      </c>
      <c r="L93" s="155"/>
      <c r="M93" s="145" t="e">
        <v>#NAME?</v>
      </c>
      <c r="N93" s="121">
        <v>3.2488354199726573E-2</v>
      </c>
      <c r="O93" s="121">
        <v>3.2389090224741325E-2</v>
      </c>
      <c r="P93" s="121">
        <v>3.212709935609985E-2</v>
      </c>
      <c r="Q93" s="137"/>
      <c r="R93" s="119">
        <f t="shared" si="22"/>
        <v>2.7556218583616593E-4</v>
      </c>
      <c r="S93" s="119">
        <f t="shared" si="23"/>
        <v>1.823732668877337E-4</v>
      </c>
      <c r="T93" s="119">
        <f t="shared" si="24"/>
        <v>1.5767886125861441E-4</v>
      </c>
      <c r="U93" s="120" t="str">
        <f t="shared" si="25"/>
        <v>-</v>
      </c>
      <c r="V93" s="77"/>
      <c r="W93" s="109"/>
      <c r="X93" s="84" t="s">
        <v>224</v>
      </c>
      <c r="Y93" s="155" t="s">
        <v>156</v>
      </c>
      <c r="Z93" s="145" t="e">
        <v>#NAME?</v>
      </c>
      <c r="AA93" s="139">
        <v>2.9534922213483137</v>
      </c>
      <c r="AB93" s="121">
        <v>2.2941727925203566</v>
      </c>
      <c r="AC93" s="121">
        <v>1.9503573758194925</v>
      </c>
      <c r="AD93" s="137">
        <v>1.5245036335488886</v>
      </c>
      <c r="AE93" s="145" t="e">
        <v>#NAME?</v>
      </c>
      <c r="AF93" s="121">
        <v>2.7746063621219408</v>
      </c>
      <c r="AG93" s="121">
        <v>2.5327600065458729</v>
      </c>
      <c r="AH93" s="121">
        <v>1.8597008239196973</v>
      </c>
      <c r="AI93" s="137"/>
      <c r="AJ93" s="119">
        <f t="shared" si="26"/>
        <v>0.1788858592263729</v>
      </c>
      <c r="AK93" s="119">
        <f t="shared" si="26"/>
        <v>-0.2385872140255163</v>
      </c>
      <c r="AL93" s="119">
        <f t="shared" si="26"/>
        <v>9.0656551899795268E-2</v>
      </c>
      <c r="AM93" s="120" t="str">
        <f t="shared" si="26"/>
        <v>-</v>
      </c>
      <c r="AN93" s="77"/>
    </row>
    <row r="94" spans="1:40" s="83" customFormat="1" ht="11.45" customHeight="1">
      <c r="D94" s="109"/>
      <c r="E94" s="172" t="s">
        <v>222</v>
      </c>
      <c r="F94" s="155" t="s">
        <v>157</v>
      </c>
      <c r="G94" s="145" t="e">
        <v>#NAME?</v>
      </c>
      <c r="H94" s="121">
        <v>24.097267474694817</v>
      </c>
      <c r="I94" s="121">
        <v>24.142489883411329</v>
      </c>
      <c r="J94" s="121">
        <v>24.306757532954148</v>
      </c>
      <c r="K94" s="137">
        <v>24.285593003659002</v>
      </c>
      <c r="L94" s="155"/>
      <c r="M94" s="145" t="e">
        <v>#NAME?</v>
      </c>
      <c r="N94" s="121">
        <v>24.102947539006149</v>
      </c>
      <c r="O94" s="121">
        <v>24.737167659146188</v>
      </c>
      <c r="P94" s="121">
        <v>24.978402097076003</v>
      </c>
      <c r="Q94" s="137"/>
      <c r="R94" s="119">
        <f t="shared" si="22"/>
        <v>-5.6800643113312788E-3</v>
      </c>
      <c r="S94" s="119">
        <f t="shared" si="23"/>
        <v>-0.59467777573485847</v>
      </c>
      <c r="T94" s="119">
        <f t="shared" si="24"/>
        <v>-0.67164456412185558</v>
      </c>
      <c r="U94" s="120" t="str">
        <f t="shared" si="25"/>
        <v>-</v>
      </c>
      <c r="V94" s="77"/>
      <c r="W94" s="109"/>
      <c r="X94" s="84" t="s">
        <v>222</v>
      </c>
      <c r="Y94" s="155" t="s">
        <v>157</v>
      </c>
      <c r="Z94" s="145" t="e">
        <v>#NAME?</v>
      </c>
      <c r="AA94" s="139">
        <v>3.4536997809607048</v>
      </c>
      <c r="AB94" s="121">
        <v>3.0500320613305458</v>
      </c>
      <c r="AC94" s="121">
        <v>3.4701616083649087</v>
      </c>
      <c r="AD94" s="137">
        <v>3.3466880151328118</v>
      </c>
      <c r="AE94" s="145" t="e">
        <v>#NAME?</v>
      </c>
      <c r="AF94" s="121">
        <v>4.019319952013455</v>
      </c>
      <c r="AG94" s="121">
        <v>5.3218225663585574</v>
      </c>
      <c r="AH94" s="121">
        <v>3.5936890318020307</v>
      </c>
      <c r="AI94" s="137"/>
      <c r="AJ94" s="119">
        <f t="shared" si="26"/>
        <v>-0.5656201710527502</v>
      </c>
      <c r="AK94" s="119">
        <f t="shared" si="26"/>
        <v>-2.2717905050280116</v>
      </c>
      <c r="AL94" s="119">
        <f t="shared" si="26"/>
        <v>-0.12352742343712197</v>
      </c>
      <c r="AM94" s="120" t="str">
        <f t="shared" si="26"/>
        <v>-</v>
      </c>
      <c r="AN94" s="77"/>
    </row>
    <row r="95" spans="1:40" s="83" customFormat="1" ht="11.45" customHeight="1">
      <c r="D95" s="109"/>
      <c r="E95" s="178" t="s">
        <v>136</v>
      </c>
      <c r="F95" s="155" t="s">
        <v>135</v>
      </c>
      <c r="G95" s="145" t="e">
        <v>#NAME?</v>
      </c>
      <c r="H95" s="121">
        <v>12.615991137755767</v>
      </c>
      <c r="I95" s="121">
        <v>12.662482541236439</v>
      </c>
      <c r="J95" s="121">
        <v>12.621550832142143</v>
      </c>
      <c r="K95" s="137">
        <v>12.496704964569551</v>
      </c>
      <c r="L95" s="155"/>
      <c r="M95" s="145" t="e">
        <v>#NAME?</v>
      </c>
      <c r="N95" s="121">
        <v>12.45189304314332</v>
      </c>
      <c r="O95" s="121">
        <v>12.547675710811038</v>
      </c>
      <c r="P95" s="121">
        <v>12.607587663502375</v>
      </c>
      <c r="Q95" s="137"/>
      <c r="R95" s="119">
        <f t="shared" si="22"/>
        <v>0.16409809461244684</v>
      </c>
      <c r="S95" s="119">
        <f t="shared" si="23"/>
        <v>0.11480683042540107</v>
      </c>
      <c r="T95" s="119">
        <f t="shared" si="24"/>
        <v>1.3963168639767432E-2</v>
      </c>
      <c r="U95" s="120" t="str">
        <f t="shared" si="25"/>
        <v>-</v>
      </c>
      <c r="V95" s="77"/>
      <c r="W95" s="109"/>
      <c r="X95" s="87" t="s">
        <v>136</v>
      </c>
      <c r="Y95" s="155" t="s">
        <v>135</v>
      </c>
      <c r="Z95" s="145" t="e">
        <v>#NAME?</v>
      </c>
      <c r="AA95" s="139">
        <v>3.6526260513244262</v>
      </c>
      <c r="AB95" s="121">
        <v>3.2247180480489921</v>
      </c>
      <c r="AC95" s="121">
        <v>2.4981875854170119</v>
      </c>
      <c r="AD95" s="137">
        <v>2.4660914895977042</v>
      </c>
      <c r="AE95" s="145" t="e">
        <v>#NAME?</v>
      </c>
      <c r="AF95" s="121">
        <v>3.5785693087859078</v>
      </c>
      <c r="AG95" s="121">
        <v>3.572301400136618</v>
      </c>
      <c r="AH95" s="121">
        <v>3.1161398559508715</v>
      </c>
      <c r="AI95" s="137"/>
      <c r="AJ95" s="131">
        <f t="shared" si="26"/>
        <v>7.405674253851835E-2</v>
      </c>
      <c r="AK95" s="119">
        <f t="shared" si="26"/>
        <v>-0.34758335208762592</v>
      </c>
      <c r="AL95" s="119">
        <f t="shared" si="26"/>
        <v>-0.61795227053385959</v>
      </c>
      <c r="AM95" s="120" t="str">
        <f t="shared" si="26"/>
        <v>-</v>
      </c>
      <c r="AN95" s="77"/>
    </row>
    <row r="96" spans="1:40" s="83" customFormat="1" ht="11.45" customHeight="1">
      <c r="D96" s="109"/>
      <c r="E96" s="178" t="s">
        <v>139</v>
      </c>
      <c r="F96" s="155" t="s">
        <v>138</v>
      </c>
      <c r="G96" s="145" t="e">
        <v>#NAME?</v>
      </c>
      <c r="H96" s="121">
        <v>3.7185585820409228</v>
      </c>
      <c r="I96" s="121">
        <v>3.6792629975483888</v>
      </c>
      <c r="J96" s="121">
        <v>3.6397007656174187</v>
      </c>
      <c r="K96" s="137">
        <v>3.5728703428000164</v>
      </c>
      <c r="L96" s="155"/>
      <c r="M96" s="145" t="e">
        <v>#NAME?</v>
      </c>
      <c r="N96" s="121">
        <v>3.8019466122020931</v>
      </c>
      <c r="O96" s="121">
        <v>3.8573293214794933</v>
      </c>
      <c r="P96" s="121">
        <v>3.8538670324404842</v>
      </c>
      <c r="Q96" s="137"/>
      <c r="R96" s="119">
        <f t="shared" si="22"/>
        <v>-8.3388030161170246E-2</v>
      </c>
      <c r="S96" s="119">
        <f t="shared" si="23"/>
        <v>-0.17806632393110444</v>
      </c>
      <c r="T96" s="119">
        <f t="shared" si="24"/>
        <v>-0.2141662668230655</v>
      </c>
      <c r="U96" s="120" t="str">
        <f t="shared" si="25"/>
        <v>-</v>
      </c>
      <c r="V96" s="77"/>
      <c r="W96" s="109"/>
      <c r="X96" s="87" t="s">
        <v>139</v>
      </c>
      <c r="Y96" s="155" t="s">
        <v>138</v>
      </c>
      <c r="Z96" s="145" t="e">
        <v>#NAME?</v>
      </c>
      <c r="AA96" s="139">
        <v>2.0831507929554096</v>
      </c>
      <c r="AB96" s="121">
        <v>1.8306931402766802</v>
      </c>
      <c r="AC96" s="121">
        <v>1.7569803880145065</v>
      </c>
      <c r="AD96" s="137">
        <v>1.6245237270523034</v>
      </c>
      <c r="AE96" s="145" t="e">
        <v>#NAME?</v>
      </c>
      <c r="AF96" s="121">
        <v>3.0599069186673553</v>
      </c>
      <c r="AG96" s="121">
        <v>4.2256966386040702</v>
      </c>
      <c r="AH96" s="121">
        <v>2.5660887008679443</v>
      </c>
      <c r="AI96" s="137"/>
      <c r="AJ96" s="119">
        <f t="shared" si="26"/>
        <v>-0.9767561257119457</v>
      </c>
      <c r="AK96" s="119">
        <f t="shared" si="26"/>
        <v>-2.39500349832739</v>
      </c>
      <c r="AL96" s="119">
        <f t="shared" si="26"/>
        <v>-0.80910831285343776</v>
      </c>
      <c r="AM96" s="120" t="str">
        <f t="shared" si="26"/>
        <v>-</v>
      </c>
      <c r="AN96" s="77"/>
    </row>
    <row r="97" spans="1:40" s="83" customFormat="1" ht="11.45" customHeight="1">
      <c r="D97" s="109"/>
      <c r="E97" s="178" t="s">
        <v>186</v>
      </c>
      <c r="F97" s="155" t="s">
        <v>147</v>
      </c>
      <c r="G97" s="145" t="e">
        <v>#NAME?</v>
      </c>
      <c r="H97" s="121">
        <v>8.0473467570268049</v>
      </c>
      <c r="I97" s="121">
        <v>8.1609170545219776</v>
      </c>
      <c r="J97" s="121">
        <v>8.3380814377439556</v>
      </c>
      <c r="K97" s="137">
        <v>8.437493580095289</v>
      </c>
      <c r="L97" s="155"/>
      <c r="M97" s="145" t="e">
        <v>#NAME?</v>
      </c>
      <c r="N97" s="121">
        <v>8.1543112572706651</v>
      </c>
      <c r="O97" s="121">
        <v>8.4367923341440907</v>
      </c>
      <c r="P97" s="121">
        <v>8.6665635886657064</v>
      </c>
      <c r="Q97" s="137"/>
      <c r="R97" s="121">
        <f t="shared" si="22"/>
        <v>-0.10696450024386017</v>
      </c>
      <c r="S97" s="121">
        <f t="shared" si="23"/>
        <v>-0.27587527962211311</v>
      </c>
      <c r="T97" s="121">
        <f t="shared" si="24"/>
        <v>-0.32848215092175082</v>
      </c>
      <c r="U97" s="137" t="str">
        <f t="shared" si="25"/>
        <v>-</v>
      </c>
      <c r="V97" s="77"/>
      <c r="W97" s="109"/>
      <c r="X97" s="87" t="s">
        <v>186</v>
      </c>
      <c r="Y97" s="155" t="s">
        <v>147</v>
      </c>
      <c r="Z97" s="145" t="e">
        <v>#NAME?</v>
      </c>
      <c r="AA97" s="139">
        <v>5.530606942949591</v>
      </c>
      <c r="AB97" s="121">
        <v>4.21981289082066</v>
      </c>
      <c r="AC97" s="121">
        <v>4.8783486774357163</v>
      </c>
      <c r="AD97" s="137">
        <v>4.5686425786693068</v>
      </c>
      <c r="AE97" s="145" t="e">
        <v>#NAME?</v>
      </c>
      <c r="AF97" s="121">
        <v>6.3954219178988501</v>
      </c>
      <c r="AG97" s="121">
        <v>6.0839903819269736</v>
      </c>
      <c r="AH97" s="121">
        <v>5.2344306599857511</v>
      </c>
      <c r="AI97" s="137"/>
      <c r="AJ97" s="121">
        <f t="shared" si="26"/>
        <v>-0.86481497494925907</v>
      </c>
      <c r="AK97" s="121">
        <f t="shared" si="26"/>
        <v>-1.8641774911063136</v>
      </c>
      <c r="AL97" s="121">
        <f t="shared" si="26"/>
        <v>-0.35608198255003476</v>
      </c>
      <c r="AM97" s="137" t="str">
        <f t="shared" si="26"/>
        <v>-</v>
      </c>
      <c r="AN97" s="77"/>
    </row>
    <row r="98" spans="1:40" s="83" customFormat="1" ht="11.45" customHeight="1">
      <c r="D98" s="109"/>
      <c r="E98" s="178" t="s">
        <v>155</v>
      </c>
      <c r="F98" s="155" t="s">
        <v>154</v>
      </c>
      <c r="G98" s="145" t="e">
        <v>#NAME?</v>
      </c>
      <c r="H98" s="121">
        <v>1.6922162126938618</v>
      </c>
      <c r="I98" s="121">
        <v>1.7258594353276764</v>
      </c>
      <c r="J98" s="121">
        <v>1.7611686821440775</v>
      </c>
      <c r="K98" s="137">
        <v>1.7857916339638267</v>
      </c>
      <c r="L98" s="155"/>
      <c r="M98" s="145" t="e">
        <v>#NAME?</v>
      </c>
      <c r="N98" s="121">
        <v>1.6716729190875241</v>
      </c>
      <c r="O98" s="121">
        <v>1.7055795521261425</v>
      </c>
      <c r="P98" s="121">
        <v>1.7433449627771052</v>
      </c>
      <c r="Q98" s="137"/>
      <c r="R98" s="121">
        <f t="shared" si="22"/>
        <v>2.0543293606337665E-2</v>
      </c>
      <c r="S98" s="121">
        <f t="shared" si="23"/>
        <v>2.0279883201533844E-2</v>
      </c>
      <c r="T98" s="121">
        <f t="shared" si="24"/>
        <v>1.7823719366972357E-2</v>
      </c>
      <c r="U98" s="137" t="str">
        <f t="shared" si="25"/>
        <v>-</v>
      </c>
      <c r="V98" s="77"/>
      <c r="W98" s="109"/>
      <c r="X98" s="87" t="s">
        <v>155</v>
      </c>
      <c r="Y98" s="155" t="s">
        <v>154</v>
      </c>
      <c r="Z98" s="145" t="e">
        <v>#NAME?</v>
      </c>
      <c r="AA98" s="139">
        <v>3.7063778580024067</v>
      </c>
      <c r="AB98" s="121">
        <v>4.7615409299980191</v>
      </c>
      <c r="AC98" s="121">
        <v>4.7618354605387596</v>
      </c>
      <c r="AD98" s="137">
        <v>4.7623667687701765</v>
      </c>
      <c r="AE98" s="145" t="e">
        <v>#NAME?</v>
      </c>
      <c r="AF98" s="121">
        <v>4.7615974183138423</v>
      </c>
      <c r="AG98" s="121">
        <v>4.7622706457263986</v>
      </c>
      <c r="AH98" s="121">
        <v>4.7623229130078526</v>
      </c>
      <c r="AI98" s="137"/>
      <c r="AJ98" s="121">
        <f t="shared" si="26"/>
        <v>-1.0552195603114356</v>
      </c>
      <c r="AK98" s="121">
        <f t="shared" si="26"/>
        <v>-7.2971572837943199E-4</v>
      </c>
      <c r="AL98" s="121">
        <f t="shared" si="26"/>
        <v>-4.8745246909298601E-4</v>
      </c>
      <c r="AM98" s="137" t="str">
        <f t="shared" si="26"/>
        <v>-</v>
      </c>
      <c r="AN98" s="77"/>
    </row>
    <row r="99" spans="1:40" s="83" customFormat="1" ht="11.45" customHeight="1">
      <c r="D99" s="109"/>
      <c r="E99" s="178" t="s">
        <v>181</v>
      </c>
      <c r="F99" s="155" t="s">
        <v>152</v>
      </c>
      <c r="G99" s="145" t="e">
        <v>#NAME?</v>
      </c>
      <c r="H99" s="121">
        <v>0</v>
      </c>
      <c r="I99" s="121">
        <v>0</v>
      </c>
      <c r="J99" s="121">
        <v>0</v>
      </c>
      <c r="K99" s="137">
        <v>0</v>
      </c>
      <c r="L99" s="155"/>
      <c r="M99" s="145" t="e">
        <v>#NAME?</v>
      </c>
      <c r="N99" s="121">
        <v>0</v>
      </c>
      <c r="O99" s="121">
        <v>0</v>
      </c>
      <c r="P99" s="121">
        <v>0</v>
      </c>
      <c r="Q99" s="137"/>
      <c r="R99" s="121">
        <f t="shared" si="22"/>
        <v>0</v>
      </c>
      <c r="S99" s="121">
        <f t="shared" si="23"/>
        <v>0</v>
      </c>
      <c r="T99" s="121">
        <f t="shared" si="24"/>
        <v>0</v>
      </c>
      <c r="U99" s="137" t="str">
        <f t="shared" si="25"/>
        <v>-</v>
      </c>
      <c r="V99" s="77"/>
      <c r="W99" s="109"/>
      <c r="X99" s="87" t="s">
        <v>181</v>
      </c>
      <c r="Y99" s="155" t="s">
        <v>152</v>
      </c>
      <c r="Z99" s="145" t="e">
        <v>#NAME?</v>
      </c>
      <c r="AA99" s="139"/>
      <c r="AB99" s="121"/>
      <c r="AC99" s="121"/>
      <c r="AD99" s="137"/>
      <c r="AE99" s="145" t="e">
        <v>#NAME?</v>
      </c>
      <c r="AF99" s="121"/>
      <c r="AG99" s="121"/>
      <c r="AH99" s="121"/>
      <c r="AI99" s="137"/>
      <c r="AJ99" s="121" t="str">
        <f t="shared" si="26"/>
        <v>-</v>
      </c>
      <c r="AK99" s="121" t="str">
        <f t="shared" si="26"/>
        <v>-</v>
      </c>
      <c r="AL99" s="121" t="str">
        <f t="shared" si="26"/>
        <v>-</v>
      </c>
      <c r="AM99" s="137" t="str">
        <f t="shared" si="26"/>
        <v>-</v>
      </c>
      <c r="AN99" s="77"/>
    </row>
    <row r="100" spans="1:40" s="83" customFormat="1" ht="11.45" customHeight="1">
      <c r="D100" s="109"/>
      <c r="E100" s="178" t="s">
        <v>180</v>
      </c>
      <c r="F100" s="155" t="s">
        <v>150</v>
      </c>
      <c r="G100" s="145" t="e">
        <v>#NAME?</v>
      </c>
      <c r="H100" s="121">
        <v>1.0480472653025763E-2</v>
      </c>
      <c r="I100" s="121">
        <v>1.0179883284737137E-2</v>
      </c>
      <c r="J100" s="121">
        <v>9.8934861133644844E-3</v>
      </c>
      <c r="K100" s="137">
        <v>9.5540557833100545E-3</v>
      </c>
      <c r="L100" s="155"/>
      <c r="M100" s="145" t="e">
        <v>#NAME?</v>
      </c>
      <c r="N100" s="121">
        <v>1.06274970572083E-2</v>
      </c>
      <c r="O100" s="121">
        <v>1.0326679526964691E-2</v>
      </c>
      <c r="P100" s="121">
        <v>1.0052656529302473E-2</v>
      </c>
      <c r="Q100" s="137"/>
      <c r="R100" s="121">
        <f t="shared" si="22"/>
        <v>-1.470244041825372E-4</v>
      </c>
      <c r="S100" s="121">
        <f t="shared" si="23"/>
        <v>-1.4679624222755337E-4</v>
      </c>
      <c r="T100" s="121">
        <f t="shared" si="24"/>
        <v>-1.5917041593798906E-4</v>
      </c>
      <c r="U100" s="137" t="str">
        <f t="shared" si="25"/>
        <v>-</v>
      </c>
      <c r="V100" s="77"/>
      <c r="W100" s="109"/>
      <c r="X100" s="87" t="s">
        <v>180</v>
      </c>
      <c r="Y100" s="155" t="s">
        <v>150</v>
      </c>
      <c r="Z100" s="145" t="e">
        <v>#NAME?</v>
      </c>
      <c r="AA100" s="139">
        <v>-2.0725388601036197</v>
      </c>
      <c r="AB100" s="121">
        <v>0</v>
      </c>
      <c r="AC100" s="121">
        <v>0</v>
      </c>
      <c r="AD100" s="137">
        <v>0</v>
      </c>
      <c r="AE100" s="145" t="e">
        <v>#NAME?</v>
      </c>
      <c r="AF100" s="121">
        <v>0</v>
      </c>
      <c r="AG100" s="121">
        <v>0</v>
      </c>
      <c r="AH100" s="121">
        <v>0</v>
      </c>
      <c r="AI100" s="137"/>
      <c r="AJ100" s="121">
        <f t="shared" si="26"/>
        <v>-2.0725388601036197</v>
      </c>
      <c r="AK100" s="121">
        <f t="shared" si="26"/>
        <v>0</v>
      </c>
      <c r="AL100" s="121">
        <f t="shared" si="26"/>
        <v>0</v>
      </c>
      <c r="AM100" s="137" t="str">
        <f t="shared" si="26"/>
        <v>-</v>
      </c>
      <c r="AN100" s="77"/>
    </row>
    <row r="101" spans="1:40" s="83" customFormat="1" ht="11.45" customHeight="1">
      <c r="D101" s="109"/>
      <c r="E101" s="178" t="s">
        <v>128</v>
      </c>
      <c r="F101" s="155" t="s">
        <v>127</v>
      </c>
      <c r="G101" s="145" t="e">
        <v>#NAME?</v>
      </c>
      <c r="H101" s="121">
        <v>1.9873256874755634</v>
      </c>
      <c r="I101" s="121">
        <v>2.0962384012625166</v>
      </c>
      <c r="J101" s="121">
        <v>2.0636633015998487</v>
      </c>
      <c r="K101" s="137">
        <v>2.0168215735529871</v>
      </c>
      <c r="L101" s="155"/>
      <c r="M101" s="145" t="e">
        <v>#NAME?</v>
      </c>
      <c r="N101" s="121">
        <v>1.9875037897546612</v>
      </c>
      <c r="O101" s="121">
        <v>1.8205097290950263</v>
      </c>
      <c r="P101" s="121">
        <v>1.9030138068389701</v>
      </c>
      <c r="Q101" s="137"/>
      <c r="R101" s="121">
        <f t="shared" si="22"/>
        <v>-1.7810227909786924E-4</v>
      </c>
      <c r="S101" s="121">
        <f t="shared" si="23"/>
        <v>0.27572867216749031</v>
      </c>
      <c r="T101" s="121">
        <f t="shared" si="24"/>
        <v>0.16064949476087853</v>
      </c>
      <c r="U101" s="137" t="str">
        <f t="shared" si="25"/>
        <v>-</v>
      </c>
      <c r="V101" s="77"/>
      <c r="W101" s="109"/>
      <c r="X101" s="87" t="s">
        <v>128</v>
      </c>
      <c r="Y101" s="155" t="s">
        <v>127</v>
      </c>
      <c r="Z101" s="145" t="e">
        <v>#NAME?</v>
      </c>
      <c r="AA101" s="139">
        <v>10.748148755362459</v>
      </c>
      <c r="AB101" s="121">
        <v>7.9147008869598086</v>
      </c>
      <c r="AC101" s="121">
        <v>1.2792647332795131</v>
      </c>
      <c r="AD101" s="137">
        <v>1.1879778604126037</v>
      </c>
      <c r="AE101" s="145" t="e">
        <v>#NAME?</v>
      </c>
      <c r="AF101" s="121">
        <v>9.7741707833450935</v>
      </c>
      <c r="AG101" s="121">
        <v>-6.0827250608272507</v>
      </c>
      <c r="AH101" s="121">
        <v>6.8739441718285024</v>
      </c>
      <c r="AI101" s="137"/>
      <c r="AJ101" s="121">
        <f t="shared" si="26"/>
        <v>0.9739779720173658</v>
      </c>
      <c r="AK101" s="121">
        <f t="shared" si="26"/>
        <v>13.997425947787059</v>
      </c>
      <c r="AL101" s="121">
        <f t="shared" si="26"/>
        <v>-5.5946794385489893</v>
      </c>
      <c r="AM101" s="137" t="str">
        <f t="shared" si="26"/>
        <v>-</v>
      </c>
      <c r="AN101" s="77"/>
    </row>
    <row r="102" spans="1:40" s="83" customFormat="1" ht="11.45" customHeight="1">
      <c r="D102" s="109"/>
      <c r="E102" s="172" t="s">
        <v>225</v>
      </c>
      <c r="F102" s="155" t="s">
        <v>160</v>
      </c>
      <c r="G102" s="145" t="e">
        <v>#NAME?</v>
      </c>
      <c r="H102" s="121">
        <v>1.4756559798427387</v>
      </c>
      <c r="I102" s="121">
        <v>1.5306746783578846</v>
      </c>
      <c r="J102" s="121">
        <v>1.3413875537381614</v>
      </c>
      <c r="K102" s="137">
        <v>1.3331373019296966</v>
      </c>
      <c r="L102" s="155"/>
      <c r="M102" s="145" t="e">
        <v>#NAME?</v>
      </c>
      <c r="N102" s="121">
        <v>1.4740392365033483</v>
      </c>
      <c r="O102" s="121">
        <v>1.5080883586345717</v>
      </c>
      <c r="P102" s="121">
        <v>1.3148823711614288</v>
      </c>
      <c r="Q102" s="137"/>
      <c r="R102" s="121">
        <f t="shared" si="22"/>
        <v>1.6167433393903252E-3</v>
      </c>
      <c r="S102" s="121">
        <f t="shared" si="23"/>
        <v>2.2586319723312931E-2</v>
      </c>
      <c r="T102" s="121">
        <f t="shared" si="24"/>
        <v>2.6505182576732622E-2</v>
      </c>
      <c r="U102" s="137" t="str">
        <f t="shared" si="25"/>
        <v>-</v>
      </c>
      <c r="V102" s="77"/>
      <c r="W102" s="109"/>
      <c r="X102" s="84" t="s">
        <v>225</v>
      </c>
      <c r="Y102" s="155" t="s">
        <v>160</v>
      </c>
      <c r="Z102" s="145" t="e">
        <v>#NAME?</v>
      </c>
      <c r="AA102" s="139">
        <v>5.7388360411415054</v>
      </c>
      <c r="AB102" s="121">
        <v>6.3594073053066911</v>
      </c>
      <c r="AC102" s="121">
        <v>-10.900926722078914</v>
      </c>
      <c r="AD102" s="137">
        <v>2.8332188410909631</v>
      </c>
      <c r="AE102" s="145" t="e">
        <v>#NAME?</v>
      </c>
      <c r="AF102" s="121">
        <v>5.0907626994583479</v>
      </c>
      <c r="AG102" s="121">
        <v>5.0244182206850914</v>
      </c>
      <c r="AH102" s="121">
        <v>-11.650334723973991</v>
      </c>
      <c r="AI102" s="137"/>
      <c r="AJ102" s="121">
        <f t="shared" si="26"/>
        <v>0.64807334168315744</v>
      </c>
      <c r="AK102" s="121">
        <f t="shared" si="26"/>
        <v>1.3349890846215997</v>
      </c>
      <c r="AL102" s="121">
        <f t="shared" si="26"/>
        <v>0.74940800189507684</v>
      </c>
      <c r="AM102" s="137" t="str">
        <f t="shared" si="26"/>
        <v>-</v>
      </c>
      <c r="AN102" s="77"/>
    </row>
    <row r="103" spans="1:40" s="83" customFormat="1" ht="11.45" customHeight="1">
      <c r="D103" s="109"/>
      <c r="E103" s="172" t="s">
        <v>226</v>
      </c>
      <c r="F103" s="155" t="s">
        <v>159</v>
      </c>
      <c r="G103" s="145" t="e">
        <v>#NAME?</v>
      </c>
      <c r="H103" s="121">
        <v>3.1252007523212937E-2</v>
      </c>
      <c r="I103" s="121">
        <v>3.1110217402899414E-2</v>
      </c>
      <c r="J103" s="121">
        <v>3.1088019118767588E-2</v>
      </c>
      <c r="K103" s="137">
        <v>3.0628993476751108E-2</v>
      </c>
      <c r="L103" s="155"/>
      <c r="M103" s="145" t="e">
        <v>#NAME?</v>
      </c>
      <c r="N103" s="121">
        <v>3.1283806160206096E-2</v>
      </c>
      <c r="O103" s="121">
        <v>3.1250114015269344E-2</v>
      </c>
      <c r="P103" s="121">
        <v>3.0937549901258875E-2</v>
      </c>
      <c r="Q103" s="137"/>
      <c r="R103" s="121">
        <f t="shared" si="22"/>
        <v>-3.1798636993159157E-5</v>
      </c>
      <c r="S103" s="121">
        <f t="shared" si="23"/>
        <v>-1.3989661236992953E-4</v>
      </c>
      <c r="T103" s="121">
        <f t="shared" si="24"/>
        <v>1.5046921750871273E-4</v>
      </c>
      <c r="U103" s="137" t="str">
        <f t="shared" si="25"/>
        <v>-</v>
      </c>
      <c r="V103" s="77"/>
      <c r="W103" s="109"/>
      <c r="X103" s="84" t="s">
        <v>226</v>
      </c>
      <c r="Y103" s="155" t="s">
        <v>159</v>
      </c>
      <c r="Z103" s="145" t="e">
        <v>#NAME?</v>
      </c>
      <c r="AA103" s="139">
        <v>2.1791125361521071</v>
      </c>
      <c r="AB103" s="121">
        <v>2.425394568507099</v>
      </c>
      <c r="AC103" s="121">
        <v>2.7439682429630592</v>
      </c>
      <c r="AD103" s="137">
        <v>1.9835996225521697</v>
      </c>
      <c r="AE103" s="145" t="e">
        <v>#NAME?</v>
      </c>
      <c r="AF103" s="121">
        <v>2.9115459610775511</v>
      </c>
      <c r="AG103" s="121">
        <v>2.7257958655592387</v>
      </c>
      <c r="AH103" s="121">
        <v>1.6700464369060879</v>
      </c>
      <c r="AI103" s="137"/>
      <c r="AJ103" s="121">
        <f t="shared" si="26"/>
        <v>-0.73243342492544405</v>
      </c>
      <c r="AK103" s="121">
        <f t="shared" si="26"/>
        <v>-0.30040129705213969</v>
      </c>
      <c r="AL103" s="121">
        <f t="shared" si="26"/>
        <v>1.0739218060569713</v>
      </c>
      <c r="AM103" s="137" t="str">
        <f t="shared" si="26"/>
        <v>-</v>
      </c>
      <c r="AN103" s="77"/>
    </row>
    <row r="104" spans="1:40" s="83" customFormat="1" ht="11.45" customHeight="1">
      <c r="D104" s="109"/>
      <c r="E104" s="174"/>
      <c r="F104" s="157"/>
      <c r="G104" s="147"/>
      <c r="H104" s="123"/>
      <c r="I104" s="123"/>
      <c r="J104" s="123"/>
      <c r="K104" s="138"/>
      <c r="L104" s="157"/>
      <c r="M104" s="147"/>
      <c r="N104" s="123"/>
      <c r="O104" s="123"/>
      <c r="P104" s="123"/>
      <c r="Q104" s="138"/>
      <c r="R104" s="123"/>
      <c r="S104" s="123"/>
      <c r="T104" s="123"/>
      <c r="U104" s="138"/>
      <c r="V104" s="77"/>
      <c r="W104" s="109"/>
      <c r="X104" s="104"/>
      <c r="Y104" s="157"/>
      <c r="Z104" s="147"/>
      <c r="AA104" s="187"/>
      <c r="AB104" s="123"/>
      <c r="AC104" s="123"/>
      <c r="AD104" s="138"/>
      <c r="AE104" s="147"/>
      <c r="AF104" s="123"/>
      <c r="AG104" s="123"/>
      <c r="AH104" s="123"/>
      <c r="AI104" s="138"/>
      <c r="AJ104" s="123"/>
      <c r="AK104" s="123"/>
      <c r="AL104" s="123"/>
      <c r="AM104" s="138"/>
      <c r="AN104" s="77"/>
    </row>
    <row r="105" spans="1:40" s="94" customFormat="1" ht="15.75">
      <c r="A105" s="83"/>
      <c r="B105" s="83"/>
      <c r="D105" s="95"/>
      <c r="E105" s="95"/>
      <c r="F105" s="95"/>
      <c r="G105" s="95"/>
      <c r="H105" s="133"/>
      <c r="I105" s="133"/>
      <c r="J105" s="133"/>
      <c r="K105" s="133"/>
      <c r="L105" s="133"/>
      <c r="M105" s="95"/>
      <c r="N105" s="133"/>
      <c r="O105" s="133"/>
      <c r="P105" s="133"/>
      <c r="Q105" s="133"/>
      <c r="R105" s="133"/>
      <c r="S105" s="133"/>
      <c r="T105" s="133"/>
      <c r="U105" s="133"/>
      <c r="V105" s="95"/>
      <c r="W105" s="95"/>
      <c r="X105" s="95"/>
      <c r="Y105" s="95"/>
      <c r="Z105" s="95"/>
      <c r="AA105" s="133"/>
      <c r="AB105" s="133"/>
      <c r="AC105" s="133"/>
      <c r="AD105" s="133"/>
      <c r="AE105" s="95"/>
      <c r="AF105" s="133"/>
      <c r="AG105" s="133"/>
      <c r="AH105" s="133"/>
      <c r="AI105" s="133"/>
      <c r="AJ105" s="185"/>
      <c r="AK105" s="133"/>
      <c r="AL105" s="133"/>
      <c r="AM105" s="133"/>
      <c r="AN105" s="95"/>
    </row>
    <row r="106" spans="1:40" s="96" customFormat="1" ht="15.75">
      <c r="A106" s="83"/>
      <c r="B106" s="83"/>
      <c r="D106" s="97"/>
      <c r="E106" s="97"/>
      <c r="F106" s="97"/>
      <c r="G106" s="97"/>
      <c r="H106" s="134"/>
      <c r="I106" s="134"/>
      <c r="J106" s="134"/>
      <c r="K106" s="134"/>
      <c r="L106" s="134"/>
      <c r="M106" s="97"/>
      <c r="N106" s="134"/>
      <c r="O106" s="134"/>
      <c r="P106" s="134"/>
      <c r="Q106" s="134"/>
      <c r="R106" s="134"/>
      <c r="S106" s="134"/>
      <c r="T106" s="134"/>
      <c r="U106" s="134"/>
      <c r="V106" s="97"/>
      <c r="W106" s="97"/>
      <c r="X106" s="97"/>
      <c r="Y106" s="97"/>
      <c r="Z106" s="97"/>
      <c r="AA106" s="134"/>
      <c r="AB106" s="134"/>
      <c r="AC106" s="134"/>
      <c r="AD106" s="134"/>
      <c r="AE106" s="97"/>
      <c r="AF106" s="134"/>
      <c r="AG106" s="134"/>
      <c r="AH106" s="134"/>
      <c r="AI106" s="134"/>
      <c r="AJ106" s="134"/>
      <c r="AK106" s="134"/>
      <c r="AL106" s="134"/>
      <c r="AM106" s="134"/>
      <c r="AN106" s="97"/>
    </row>
    <row r="107" spans="1:40" s="96" customFormat="1" ht="15.75">
      <c r="A107" s="83"/>
      <c r="B107" s="83"/>
      <c r="D107" s="97"/>
      <c r="E107" s="97"/>
      <c r="F107" s="97"/>
      <c r="G107" s="97"/>
      <c r="H107" s="134"/>
      <c r="I107" s="134"/>
      <c r="J107" s="134"/>
      <c r="K107" s="134"/>
      <c r="L107" s="134"/>
      <c r="M107" s="97"/>
      <c r="N107" s="134"/>
      <c r="O107" s="134"/>
      <c r="P107" s="134"/>
      <c r="Q107" s="134"/>
      <c r="R107" s="134"/>
      <c r="S107" s="134"/>
      <c r="T107" s="134"/>
      <c r="U107" s="134"/>
      <c r="V107" s="97"/>
      <c r="W107" s="97"/>
      <c r="X107" s="97"/>
      <c r="Y107" s="97"/>
      <c r="Z107" s="97"/>
      <c r="AA107" s="134"/>
      <c r="AB107" s="134"/>
      <c r="AC107" s="134"/>
      <c r="AD107" s="134"/>
      <c r="AE107" s="97"/>
      <c r="AF107" s="134"/>
      <c r="AG107" s="134"/>
      <c r="AH107" s="134"/>
      <c r="AI107" s="134"/>
      <c r="AJ107" s="134"/>
      <c r="AK107" s="134"/>
      <c r="AL107" s="134"/>
      <c r="AM107" s="134"/>
      <c r="AN107" s="97"/>
    </row>
    <row r="108" spans="1:40" s="96" customFormat="1" ht="15.75">
      <c r="A108" s="83"/>
      <c r="B108" s="83"/>
      <c r="D108" s="97"/>
      <c r="E108" s="97"/>
      <c r="F108" s="97"/>
      <c r="G108" s="97"/>
      <c r="H108" s="134"/>
      <c r="I108" s="134"/>
      <c r="J108" s="134"/>
      <c r="K108" s="134"/>
      <c r="L108" s="134"/>
      <c r="M108" s="97"/>
      <c r="N108" s="134"/>
      <c r="O108" s="134"/>
      <c r="P108" s="134"/>
      <c r="Q108" s="134"/>
      <c r="R108" s="134"/>
      <c r="S108" s="134"/>
      <c r="T108" s="134"/>
      <c r="U108" s="134"/>
      <c r="V108" s="97"/>
      <c r="W108" s="97"/>
      <c r="X108" s="97"/>
      <c r="Y108" s="97"/>
      <c r="Z108" s="97"/>
      <c r="AA108" s="134"/>
      <c r="AB108" s="134"/>
      <c r="AC108" s="134"/>
      <c r="AD108" s="134"/>
      <c r="AE108" s="97"/>
      <c r="AF108" s="134"/>
      <c r="AG108" s="134"/>
      <c r="AH108" s="134"/>
      <c r="AI108" s="134"/>
      <c r="AJ108" s="134"/>
      <c r="AK108" s="134"/>
      <c r="AL108" s="134"/>
      <c r="AM108" s="134"/>
      <c r="AN108" s="97"/>
    </row>
    <row r="109" spans="1:40" ht="15.75">
      <c r="A109" s="83"/>
      <c r="B109" s="83"/>
      <c r="D109" s="73"/>
      <c r="W109" s="73"/>
    </row>
    <row r="110" spans="1:40" ht="15.75">
      <c r="A110" s="83"/>
      <c r="B110" s="83"/>
    </row>
    <row r="111" spans="1:40" ht="15.75">
      <c r="A111" s="83"/>
      <c r="B111" s="83"/>
    </row>
    <row r="112" spans="1:40" ht="15.75">
      <c r="A112" s="83"/>
      <c r="B112" s="83"/>
    </row>
    <row r="113" spans="1:5" ht="15.75">
      <c r="A113" s="83"/>
      <c r="B113" s="83"/>
    </row>
    <row r="114" spans="1:5" ht="15.75">
      <c r="A114" s="83"/>
      <c r="B114" s="83"/>
    </row>
    <row r="115" spans="1:5" ht="15.75">
      <c r="A115" s="83"/>
      <c r="B115" s="83"/>
    </row>
    <row r="116" spans="1:5" ht="15.75">
      <c r="A116" s="83"/>
      <c r="B116" s="83"/>
    </row>
    <row r="117" spans="1:5" ht="15.75">
      <c r="A117" s="83"/>
      <c r="B117" s="83"/>
    </row>
    <row r="118" spans="1:5" ht="15.75">
      <c r="A118" s="83"/>
      <c r="B118" s="83"/>
    </row>
    <row r="119" spans="1:5" ht="15.75">
      <c r="A119" s="83"/>
      <c r="B119" s="83"/>
    </row>
    <row r="120" spans="1:5" ht="15.75">
      <c r="A120" s="94"/>
      <c r="B120" s="94" t="s">
        <v>10</v>
      </c>
      <c r="C120" s="72" t="s">
        <v>11</v>
      </c>
      <c r="D120" s="72">
        <v>124</v>
      </c>
      <c r="E120" s="72" t="s">
        <v>8</v>
      </c>
    </row>
    <row r="121" spans="1:5">
      <c r="A121" s="96"/>
      <c r="B121" s="96" t="s">
        <v>12</v>
      </c>
      <c r="C121" s="72" t="s">
        <v>13</v>
      </c>
      <c r="D121" s="72">
        <v>134</v>
      </c>
      <c r="E121" s="72" t="s">
        <v>70</v>
      </c>
    </row>
    <row r="122" spans="1:5">
      <c r="A122" s="96"/>
      <c r="B122" s="96" t="s">
        <v>14</v>
      </c>
      <c r="C122" s="72" t="s">
        <v>15</v>
      </c>
      <c r="D122" s="72">
        <v>939</v>
      </c>
      <c r="E122" s="72" t="s">
        <v>90</v>
      </c>
    </row>
    <row r="123" spans="1:5">
      <c r="B123" s="72" t="s">
        <v>16</v>
      </c>
      <c r="C123" s="72" t="s">
        <v>17</v>
      </c>
      <c r="D123" s="72">
        <v>178</v>
      </c>
      <c r="E123" s="72" t="s">
        <v>71</v>
      </c>
    </row>
    <row r="124" spans="1:5">
      <c r="B124" s="72" t="s">
        <v>18</v>
      </c>
      <c r="C124" s="72" t="s">
        <v>19</v>
      </c>
      <c r="D124" s="72">
        <v>174</v>
      </c>
      <c r="E124" s="72" t="s">
        <v>72</v>
      </c>
    </row>
    <row r="125" spans="1:5">
      <c r="B125" s="72" t="s">
        <v>20</v>
      </c>
      <c r="C125" s="72" t="s">
        <v>21</v>
      </c>
      <c r="D125" s="72">
        <v>184</v>
      </c>
      <c r="E125" s="72" t="s">
        <v>73</v>
      </c>
    </row>
    <row r="126" spans="1:5">
      <c r="B126" s="72" t="s">
        <v>22</v>
      </c>
      <c r="C126" s="72" t="s">
        <v>23</v>
      </c>
      <c r="D126" s="72">
        <v>132</v>
      </c>
      <c r="E126" s="72" t="s">
        <v>74</v>
      </c>
    </row>
    <row r="127" spans="1:5">
      <c r="B127" s="72" t="s">
        <v>24</v>
      </c>
      <c r="C127" s="72" t="s">
        <v>25</v>
      </c>
      <c r="D127" s="72">
        <v>136</v>
      </c>
      <c r="E127" s="72" t="s">
        <v>75</v>
      </c>
    </row>
    <row r="128" spans="1:5">
      <c r="B128" s="72" t="s">
        <v>26</v>
      </c>
      <c r="C128" s="72" t="s">
        <v>27</v>
      </c>
      <c r="D128" s="72">
        <v>423</v>
      </c>
      <c r="E128" s="72" t="s">
        <v>76</v>
      </c>
    </row>
    <row r="129" spans="2:5">
      <c r="B129" s="72" t="s">
        <v>28</v>
      </c>
      <c r="C129" s="72" t="s">
        <v>29</v>
      </c>
      <c r="D129" s="72">
        <v>137</v>
      </c>
      <c r="E129" s="72" t="s">
        <v>77</v>
      </c>
    </row>
    <row r="130" spans="2:5">
      <c r="B130" s="72" t="s">
        <v>30</v>
      </c>
      <c r="C130" s="72" t="s">
        <v>31</v>
      </c>
      <c r="D130" s="72">
        <v>181</v>
      </c>
      <c r="E130" s="72" t="s">
        <v>78</v>
      </c>
    </row>
    <row r="131" spans="2:5">
      <c r="B131" s="72" t="s">
        <v>32</v>
      </c>
      <c r="C131" s="72" t="s">
        <v>33</v>
      </c>
      <c r="D131" s="72">
        <v>138</v>
      </c>
      <c r="E131" s="72" t="s">
        <v>79</v>
      </c>
    </row>
    <row r="132" spans="2:5">
      <c r="B132" s="72" t="s">
        <v>34</v>
      </c>
      <c r="C132" s="72" t="s">
        <v>35</v>
      </c>
      <c r="D132" s="72">
        <v>122</v>
      </c>
      <c r="E132" s="72" t="s">
        <v>80</v>
      </c>
    </row>
    <row r="133" spans="2:5">
      <c r="B133" s="72" t="s">
        <v>36</v>
      </c>
      <c r="C133" s="72" t="s">
        <v>37</v>
      </c>
      <c r="D133" s="72">
        <v>182</v>
      </c>
      <c r="E133" s="72" t="s">
        <v>81</v>
      </c>
    </row>
    <row r="134" spans="2:5">
      <c r="B134" s="72" t="s">
        <v>38</v>
      </c>
      <c r="C134" s="72" t="s">
        <v>39</v>
      </c>
      <c r="D134" s="72">
        <v>961</v>
      </c>
      <c r="E134" s="72" t="s">
        <v>82</v>
      </c>
    </row>
    <row r="135" spans="2:5">
      <c r="B135" s="72" t="s">
        <v>40</v>
      </c>
      <c r="C135" s="72" t="s">
        <v>41</v>
      </c>
      <c r="D135" s="72">
        <v>936</v>
      </c>
      <c r="E135" s="72" t="s">
        <v>83</v>
      </c>
    </row>
    <row r="136" spans="2:5">
      <c r="B136" s="72" t="s">
        <v>42</v>
      </c>
      <c r="C136" s="72" t="s">
        <v>43</v>
      </c>
      <c r="D136" s="72">
        <v>172</v>
      </c>
      <c r="E136" s="72" t="s">
        <v>84</v>
      </c>
    </row>
    <row r="137" spans="2:5">
      <c r="B137" s="72" t="s">
        <v>102</v>
      </c>
      <c r="C137" s="72" t="s">
        <v>103</v>
      </c>
      <c r="D137" s="72">
        <v>163</v>
      </c>
      <c r="E137" s="72" t="s">
        <v>85</v>
      </c>
    </row>
    <row r="138" spans="2:5">
      <c r="B138" s="72" t="s">
        <v>44</v>
      </c>
      <c r="C138" s="72" t="s">
        <v>55</v>
      </c>
      <c r="D138" s="72">
        <v>918</v>
      </c>
      <c r="E138" s="72" t="s">
        <v>87</v>
      </c>
    </row>
    <row r="139" spans="2:5">
      <c r="B139" s="72" t="s">
        <v>45</v>
      </c>
      <c r="C139" s="72" t="s">
        <v>56</v>
      </c>
      <c r="D139" s="72">
        <v>935</v>
      </c>
      <c r="E139" s="72" t="s">
        <v>88</v>
      </c>
    </row>
    <row r="140" spans="2:5">
      <c r="B140" s="72" t="s">
        <v>46</v>
      </c>
      <c r="C140" s="72" t="s">
        <v>57</v>
      </c>
      <c r="D140" s="72">
        <v>128</v>
      </c>
      <c r="E140" s="72" t="s">
        <v>89</v>
      </c>
    </row>
    <row r="141" spans="2:5">
      <c r="B141" s="72" t="s">
        <v>47</v>
      </c>
      <c r="C141" s="72" t="s">
        <v>58</v>
      </c>
      <c r="D141" s="72">
        <v>941</v>
      </c>
      <c r="E141" s="72" t="s">
        <v>91</v>
      </c>
    </row>
    <row r="142" spans="2:5">
      <c r="B142" s="72" t="s">
        <v>48</v>
      </c>
      <c r="C142" s="72" t="s">
        <v>59</v>
      </c>
      <c r="D142" s="72">
        <v>946</v>
      </c>
      <c r="E142" s="72" t="s">
        <v>92</v>
      </c>
    </row>
    <row r="143" spans="2:5">
      <c r="B143" s="72" t="s">
        <v>49</v>
      </c>
      <c r="C143" s="72" t="s">
        <v>60</v>
      </c>
      <c r="D143" s="72">
        <v>944</v>
      </c>
      <c r="E143" s="72" t="s">
        <v>93</v>
      </c>
    </row>
    <row r="144" spans="2:5">
      <c r="B144" s="72" t="s">
        <v>50</v>
      </c>
      <c r="C144" s="72" t="s">
        <v>61</v>
      </c>
      <c r="D144" s="72">
        <v>964</v>
      </c>
      <c r="E144" s="72" t="s">
        <v>94</v>
      </c>
    </row>
    <row r="145" spans="2:5">
      <c r="B145" s="72" t="s">
        <v>51</v>
      </c>
      <c r="C145" s="72" t="s">
        <v>62</v>
      </c>
      <c r="D145" s="72">
        <v>968</v>
      </c>
      <c r="E145" s="72" t="s">
        <v>95</v>
      </c>
    </row>
    <row r="146" spans="2:5">
      <c r="B146" s="72" t="s">
        <v>52</v>
      </c>
      <c r="C146" s="72" t="s">
        <v>63</v>
      </c>
      <c r="D146" s="72">
        <v>144</v>
      </c>
      <c r="E146" s="72" t="s">
        <v>96</v>
      </c>
    </row>
    <row r="147" spans="2:5">
      <c r="B147" s="72" t="s">
        <v>53</v>
      </c>
      <c r="C147" s="72" t="s">
        <v>64</v>
      </c>
      <c r="D147" s="72">
        <v>112</v>
      </c>
      <c r="E147" s="72" t="s">
        <v>97</v>
      </c>
    </row>
    <row r="148" spans="2:5">
      <c r="B148" s="72" t="s">
        <v>54</v>
      </c>
      <c r="C148" s="72" t="s">
        <v>65</v>
      </c>
      <c r="D148" s="72" t="s">
        <v>338</v>
      </c>
      <c r="E148" s="72" t="s">
        <v>98</v>
      </c>
    </row>
  </sheetData>
  <mergeCells count="8">
    <mergeCell ref="E11:U11"/>
    <mergeCell ref="X11:AM11"/>
    <mergeCell ref="H13:K13"/>
    <mergeCell ref="N13:Q13"/>
    <mergeCell ref="R13:U13"/>
    <mergeCell ref="AA13:AD13"/>
    <mergeCell ref="AF13:AI13"/>
    <mergeCell ref="AJ13:AM13"/>
  </mergeCells>
  <dataValidations count="3">
    <dataValidation type="list" allowBlank="1" showInputMessage="1" showErrorMessage="1" sqref="B4 B6" xr:uid="{00000000-0002-0000-1500-000000000000}">
      <formula1>$A$47:$A$81</formula1>
    </dataValidation>
    <dataValidation type="list" allowBlank="1" showInputMessage="1" showErrorMessage="1" sqref="B8" xr:uid="{00000000-0002-0000-1500-000001000000}">
      <formula1>$A$84:$A$85</formula1>
    </dataValidation>
    <dataValidation type="list" allowBlank="1" showInputMessage="1" showErrorMessage="1" sqref="B2" xr:uid="{00000000-0002-0000-1500-000002000000}">
      <formula1>$A$15:$A$43</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
  <sheetViews>
    <sheetView workbookViewId="0"/>
  </sheetViews>
  <sheetFormatPr baseColWidth="10" defaultColWidth="9.33203125"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V42"/>
  <sheetViews>
    <sheetView workbookViewId="0">
      <selection activeCell="M37" sqref="M37"/>
    </sheetView>
  </sheetViews>
  <sheetFormatPr baseColWidth="10" defaultColWidth="9.33203125" defaultRowHeight="12.75"/>
  <cols>
    <col min="2" max="2" width="9.83203125" bestFit="1" customWidth="1"/>
  </cols>
  <sheetData>
    <row r="1" spans="1:22">
      <c r="A1" s="189"/>
      <c r="B1" s="545">
        <v>1997</v>
      </c>
      <c r="C1" s="545">
        <v>1998</v>
      </c>
      <c r="D1" s="545">
        <v>1999</v>
      </c>
      <c r="E1" s="545">
        <v>2000</v>
      </c>
      <c r="F1" s="545">
        <v>2001</v>
      </c>
      <c r="G1" s="545">
        <v>2002</v>
      </c>
      <c r="H1" s="545">
        <v>2003</v>
      </c>
      <c r="I1" s="545">
        <v>2004</v>
      </c>
      <c r="J1" s="545">
        <v>2005</v>
      </c>
      <c r="K1" s="545">
        <v>2006</v>
      </c>
      <c r="L1" s="545">
        <v>2007</v>
      </c>
      <c r="M1" s="545">
        <v>2008</v>
      </c>
      <c r="N1" s="545">
        <v>2009</v>
      </c>
      <c r="O1" s="545">
        <v>2010</v>
      </c>
      <c r="P1" s="545">
        <v>2011</v>
      </c>
      <c r="Q1" s="545">
        <v>2012</v>
      </c>
      <c r="R1" s="545">
        <v>2013</v>
      </c>
      <c r="S1" s="545">
        <v>2014</v>
      </c>
      <c r="T1" s="545">
        <v>2015</v>
      </c>
      <c r="U1" s="545">
        <v>2016</v>
      </c>
      <c r="V1" s="545">
        <v>2017</v>
      </c>
    </row>
    <row r="2" spans="1:22">
      <c r="A2" s="189" t="s">
        <v>85</v>
      </c>
      <c r="B2" s="189">
        <f>'Nominal BB performance'!D28</f>
        <v>-3.0390543000000001</v>
      </c>
      <c r="C2" s="189">
        <f>'Nominal BB performance'!E28</f>
        <v>-2.4344317000000002</v>
      </c>
      <c r="D2" s="189">
        <f>'Nominal BB performance'!F28</f>
        <v>-1.5252927000000001</v>
      </c>
      <c r="E2" s="189">
        <f>'Nominal BB performance'!G28</f>
        <v>-0.4849504</v>
      </c>
      <c r="F2" s="189">
        <f>'Nominal BB performance'!H28</f>
        <v>-2.0147210000000002</v>
      </c>
      <c r="G2" s="189">
        <f>'Nominal BB performance'!I28</f>
        <v>-2.714073</v>
      </c>
      <c r="H2" s="189">
        <f>'Nominal BB performance'!J28</f>
        <v>-3.2046801999999999</v>
      </c>
      <c r="I2" s="189">
        <f>'Nominal BB performance'!K28</f>
        <v>-2.9604612000000001</v>
      </c>
      <c r="J2" s="189">
        <f>'Nominal BB performance'!L28</f>
        <v>-2.6146999000000002</v>
      </c>
      <c r="K2" s="189">
        <f>'Nominal BB performance'!M28</f>
        <v>-1.4952049000000001</v>
      </c>
      <c r="L2" s="189">
        <f>'Nominal BB performance'!N28</f>
        <v>-0.65209819999999996</v>
      </c>
      <c r="M2" s="189">
        <f>'Nominal BB performance'!O28</f>
        <v>-2.1634308999999998</v>
      </c>
      <c r="N2" s="189">
        <f>'Nominal BB performance'!P28</f>
        <v>-6.2550568000000002</v>
      </c>
      <c r="O2" s="189">
        <f>'Nominal BB performance'!Q28</f>
        <v>-6.1843355000000004</v>
      </c>
      <c r="P2" s="189">
        <f>'Nominal BB performance'!R28</f>
        <v>-4.2326452000000003</v>
      </c>
      <c r="Q2" s="189">
        <f>'Nominal BB performance'!S28</f>
        <v>-3.6742528000000001</v>
      </c>
      <c r="R2" s="189">
        <f>'Nominal BB performance'!T28</f>
        <v>-3.0265126000000002</v>
      </c>
      <c r="S2" s="189">
        <f>'Nominal BB performance'!U28</f>
        <v>-2.4942218999999999</v>
      </c>
      <c r="T2" s="189">
        <f>'Nominal BB performance'!V28</f>
        <v>-2.0301840000000002</v>
      </c>
      <c r="U2" s="189">
        <f>'Nominal BB performance'!W28</f>
        <v>-1.4737499000000001</v>
      </c>
      <c r="V2" s="189">
        <f>'Nominal BB performance'!X28</f>
        <v>-0.88574609999999998</v>
      </c>
    </row>
    <row r="3" spans="1:22">
      <c r="A3" s="189" t="s">
        <v>66</v>
      </c>
      <c r="B3" s="189">
        <f>'Nominal BB performance'!D40</f>
        <v>-1.5999186999999999</v>
      </c>
      <c r="C3" s="189">
        <f>'Nominal BB performance'!E40</f>
        <v>-0.39480920000000003</v>
      </c>
      <c r="D3" s="189">
        <f>'Nominal BB performance'!F40</f>
        <v>-2.7742000000000001E-3</v>
      </c>
      <c r="E3" s="189">
        <f>'Nominal BB performance'!G40</f>
        <v>0.80193099999999995</v>
      </c>
      <c r="F3" s="189">
        <f>'Nominal BB performance'!H40</f>
        <v>-1.365729</v>
      </c>
      <c r="G3" s="189">
        <f>'Nominal BB performance'!I40</f>
        <v>-4.7302755999999997</v>
      </c>
      <c r="H3" s="189">
        <f>'Nominal BB performance'!J40</f>
        <v>-5.8789648000000003</v>
      </c>
      <c r="I3" s="189">
        <f>'Nominal BB performance'!K40</f>
        <v>-5.4373315</v>
      </c>
      <c r="J3" s="189">
        <f>'Nominal BB performance'!L40</f>
        <v>-4.1504463999999999</v>
      </c>
      <c r="K3" s="189">
        <f>'Nominal BB performance'!M40</f>
        <v>-2.9707634000000001</v>
      </c>
      <c r="L3" s="189">
        <f>'Nominal BB performance'!N40</f>
        <v>-3.5475078999999998</v>
      </c>
      <c r="M3" s="189">
        <f>'Nominal BB performance'!O40</f>
        <v>-7.0201038000000002</v>
      </c>
      <c r="N3" s="189">
        <f>'Nominal BB performance'!P40</f>
        <v>-12.673874899999999</v>
      </c>
      <c r="O3" s="189">
        <f>'Nominal BB performance'!Q40</f>
        <v>-12.0130176</v>
      </c>
      <c r="P3" s="189">
        <f>'Nominal BB performance'!R40</f>
        <v>-10.6112296</v>
      </c>
      <c r="Q3" s="189">
        <f>'Nominal BB performance'!S40</f>
        <v>-8.8561648000000002</v>
      </c>
      <c r="R3" s="189">
        <f>'Nominal BB performance'!T40</f>
        <v>-5.3558278000000001</v>
      </c>
      <c r="S3" s="189">
        <f>'Nominal BB performance'!U40</f>
        <v>-4.7768081000000002</v>
      </c>
      <c r="T3" s="189">
        <f>'Nominal BB performance'!V40</f>
        <v>-4.2227949000000002</v>
      </c>
      <c r="U3" s="189">
        <f>'Nominal BB performance'!W40</f>
        <v>-4.9395527000000001</v>
      </c>
      <c r="V3" s="189">
        <f>'Nominal BB performance'!X40</f>
        <v>-4.8643184000000002</v>
      </c>
    </row>
    <row r="4" spans="1:22">
      <c r="A4" s="189" t="s">
        <v>68</v>
      </c>
      <c r="B4" s="189">
        <f>'Nominal BB performance'!D39</f>
        <v>-3.5317354000000001</v>
      </c>
      <c r="C4" s="189">
        <f>'Nominal BB performance'!E39</f>
        <v>-10.159717199999999</v>
      </c>
      <c r="D4" s="189">
        <f>'Nominal BB performance'!F39</f>
        <v>-6.8088284999999997</v>
      </c>
      <c r="E4" s="189">
        <f>'Nominal BB performance'!G39</f>
        <v>-7.3535710999999999</v>
      </c>
      <c r="F4" s="189">
        <f>'Nominal BB performance'!H39</f>
        <v>-6.2276078000000004</v>
      </c>
      <c r="G4" s="189">
        <f>'Nominal BB performance'!I39</f>
        <v>-7.4120393</v>
      </c>
      <c r="H4" s="189">
        <f>'Nominal BB performance'!J39</f>
        <v>-7.5028031999999998</v>
      </c>
      <c r="I4" s="189">
        <f>'Nominal BB performance'!K39</f>
        <v>-5.3237700999999999</v>
      </c>
      <c r="J4" s="189">
        <f>'Nominal BB performance'!L39</f>
        <v>-4.4100273999999997</v>
      </c>
      <c r="K4" s="189">
        <f>'Nominal BB performance'!M39</f>
        <v>-2.9707919999999999</v>
      </c>
      <c r="L4" s="189">
        <f>'Nominal BB performance'!N39</f>
        <v>-2.7563335000000002</v>
      </c>
      <c r="M4" s="189">
        <f>'Nominal BB performance'!O39</f>
        <v>-4.1194264</v>
      </c>
      <c r="N4" s="189">
        <f>'Nominal BB performance'!P39</f>
        <v>-9.7764457999999994</v>
      </c>
      <c r="O4" s="189">
        <f>'Nominal BB performance'!Q39</f>
        <v>-9.1460264000000002</v>
      </c>
      <c r="P4" s="189">
        <f>'Nominal BB performance'!R39</f>
        <v>-9.0880600999999999</v>
      </c>
      <c r="Q4" s="189">
        <f>'Nominal BB performance'!S39</f>
        <v>-8.3025158999999995</v>
      </c>
      <c r="R4" s="189">
        <f>'Nominal BB performance'!T39</f>
        <v>-7.6418252000000004</v>
      </c>
      <c r="S4" s="189">
        <f>'Nominal BB performance'!U39</f>
        <v>-5.3830106999999998</v>
      </c>
      <c r="T4" s="189">
        <f>'Nominal BB performance'!V39</f>
        <v>-3.5515234000000002</v>
      </c>
      <c r="U4" s="189">
        <f>'Nominal BB performance'!W39</f>
        <v>-3.4230006999999998</v>
      </c>
      <c r="V4" s="189">
        <f>'Nominal BB performance'!X39</f>
        <v>-3.7679594999999999</v>
      </c>
    </row>
    <row r="16" spans="1:22">
      <c r="M16" s="450" t="s">
        <v>640</v>
      </c>
      <c r="N16" s="453"/>
      <c r="O16" s="453"/>
      <c r="P16" s="453"/>
      <c r="Q16" s="453"/>
      <c r="R16" s="453"/>
      <c r="S16" s="453"/>
      <c r="T16" s="453"/>
      <c r="U16" s="453"/>
      <c r="V16" s="453"/>
    </row>
    <row r="17" spans="13:22">
      <c r="M17" s="453"/>
      <c r="N17" s="453"/>
      <c r="O17" s="453"/>
      <c r="P17" s="453"/>
      <c r="Q17" s="453"/>
      <c r="R17" s="453"/>
      <c r="S17" s="453"/>
      <c r="T17" s="453"/>
      <c r="U17" s="453"/>
      <c r="V17" s="453"/>
    </row>
    <row r="18" spans="13:22">
      <c r="M18" s="453"/>
      <c r="N18" s="453"/>
      <c r="O18" s="453"/>
      <c r="P18" s="453"/>
      <c r="Q18" s="453"/>
      <c r="R18" s="453"/>
      <c r="S18" s="453"/>
      <c r="T18" s="453"/>
      <c r="U18" s="453"/>
      <c r="V18" s="453"/>
    </row>
    <row r="19" spans="13:22">
      <c r="M19" s="453"/>
      <c r="N19" s="453"/>
      <c r="O19" s="453"/>
      <c r="P19" s="453"/>
      <c r="Q19" s="453"/>
      <c r="R19" s="453"/>
      <c r="S19" s="453"/>
      <c r="T19" s="453"/>
      <c r="U19" s="453"/>
      <c r="V19" s="453"/>
    </row>
    <row r="20" spans="13:22">
      <c r="M20" s="453"/>
      <c r="N20" s="453"/>
      <c r="O20" s="453"/>
      <c r="P20" s="453"/>
      <c r="Q20" s="453"/>
      <c r="R20" s="453"/>
      <c r="S20" s="453"/>
      <c r="T20" s="453"/>
      <c r="U20" s="453"/>
      <c r="V20" s="453"/>
    </row>
    <row r="21" spans="13:22">
      <c r="M21" s="453"/>
      <c r="N21" s="453"/>
      <c r="O21" s="453"/>
      <c r="P21" s="453"/>
      <c r="Q21" s="453"/>
      <c r="R21" s="453"/>
      <c r="S21" s="453"/>
      <c r="T21" s="453"/>
      <c r="U21" s="453"/>
      <c r="V21" s="453"/>
    </row>
    <row r="22" spans="13:22">
      <c r="M22" s="453"/>
      <c r="N22" s="453"/>
      <c r="O22" s="453"/>
      <c r="P22" s="453"/>
      <c r="Q22" s="453"/>
      <c r="R22" s="453"/>
      <c r="S22" s="453"/>
      <c r="T22" s="453"/>
      <c r="U22" s="453"/>
      <c r="V22" s="453"/>
    </row>
    <row r="23" spans="13:22">
      <c r="M23" s="453"/>
      <c r="N23" s="453"/>
      <c r="O23" s="453"/>
      <c r="P23" s="453"/>
      <c r="Q23" s="453"/>
      <c r="R23" s="453"/>
      <c r="S23" s="453"/>
      <c r="T23" s="453"/>
      <c r="U23" s="453"/>
      <c r="V23" s="453"/>
    </row>
    <row r="24" spans="13:22">
      <c r="M24" s="453"/>
      <c r="N24" s="453"/>
      <c r="O24" s="453"/>
      <c r="P24" s="453"/>
      <c r="Q24" s="453"/>
      <c r="R24" s="453"/>
      <c r="S24" s="453"/>
      <c r="T24" s="453"/>
      <c r="U24" s="453"/>
      <c r="V24" s="453"/>
    </row>
    <row r="25" spans="13:22">
      <c r="M25" s="453"/>
      <c r="N25" s="453"/>
      <c r="O25" s="453"/>
      <c r="P25" s="453"/>
      <c r="Q25" s="453"/>
      <c r="R25" s="453"/>
      <c r="S25" s="453"/>
      <c r="T25" s="453"/>
      <c r="U25" s="453"/>
      <c r="V25" s="453"/>
    </row>
    <row r="26" spans="13:22">
      <c r="M26" s="453"/>
      <c r="N26" s="453"/>
      <c r="O26" s="453"/>
      <c r="P26" s="453"/>
      <c r="Q26" s="453"/>
      <c r="R26" s="453"/>
      <c r="S26" s="453"/>
      <c r="T26" s="453"/>
      <c r="U26" s="453"/>
      <c r="V26" s="453"/>
    </row>
    <row r="27" spans="13:22">
      <c r="M27" s="453"/>
      <c r="N27" s="453"/>
      <c r="O27" s="453"/>
      <c r="P27" s="453"/>
      <c r="Q27" s="453"/>
      <c r="R27" s="453"/>
      <c r="S27" s="453"/>
      <c r="T27" s="453"/>
      <c r="U27" s="453"/>
      <c r="V27" s="453"/>
    </row>
    <row r="28" spans="13:22">
      <c r="M28" s="453"/>
      <c r="N28" s="453"/>
      <c r="O28" s="453"/>
      <c r="P28" s="453"/>
      <c r="Q28" s="453"/>
      <c r="R28" s="453"/>
      <c r="S28" s="453"/>
      <c r="T28" s="453"/>
      <c r="U28" s="453"/>
      <c r="V28" s="453"/>
    </row>
    <row r="29" spans="13:22">
      <c r="M29" s="453"/>
      <c r="N29" s="453"/>
      <c r="O29" s="453"/>
      <c r="P29" s="453"/>
      <c r="Q29" s="453"/>
      <c r="R29" s="453"/>
      <c r="S29" s="453"/>
      <c r="T29" s="453"/>
      <c r="U29" s="453"/>
      <c r="V29" s="453"/>
    </row>
    <row r="30" spans="13:22">
      <c r="M30" s="453"/>
      <c r="N30" s="453"/>
      <c r="O30" s="453"/>
      <c r="P30" s="453"/>
      <c r="Q30" s="453"/>
      <c r="R30" s="453"/>
      <c r="S30" s="453"/>
      <c r="T30" s="453"/>
      <c r="U30" s="453"/>
      <c r="V30" s="453"/>
    </row>
    <row r="31" spans="13:22">
      <c r="M31" s="453"/>
      <c r="N31" s="453"/>
      <c r="O31" s="453"/>
      <c r="P31" s="453"/>
      <c r="Q31" s="453"/>
      <c r="R31" s="453"/>
      <c r="S31" s="453"/>
      <c r="T31" s="453"/>
      <c r="U31" s="453"/>
      <c r="V31" s="453"/>
    </row>
    <row r="32" spans="13:22">
      <c r="M32" s="453"/>
      <c r="N32" s="453"/>
      <c r="O32" s="453"/>
      <c r="P32" s="453"/>
      <c r="Q32" s="453"/>
      <c r="R32" s="453"/>
      <c r="S32" s="453"/>
      <c r="T32" s="453"/>
      <c r="U32" s="453"/>
      <c r="V32" s="453"/>
    </row>
    <row r="33" spans="1:22">
      <c r="M33" s="453"/>
      <c r="N33" s="453"/>
      <c r="O33" s="453"/>
      <c r="P33" s="453"/>
      <c r="Q33" s="453"/>
      <c r="R33" s="453"/>
      <c r="S33" s="453"/>
      <c r="T33" s="453"/>
      <c r="U33" s="453"/>
      <c r="V33" s="453"/>
    </row>
    <row r="34" spans="1:22">
      <c r="M34" s="453"/>
      <c r="N34" s="453"/>
      <c r="O34" s="453"/>
      <c r="P34" s="453"/>
      <c r="Q34" s="453"/>
      <c r="R34" s="453"/>
      <c r="S34" s="453"/>
      <c r="T34" s="453"/>
      <c r="U34" s="453"/>
      <c r="V34" s="453"/>
    </row>
    <row r="35" spans="1:22">
      <c r="M35" s="453"/>
      <c r="N35" s="453"/>
      <c r="O35" s="453"/>
      <c r="P35" s="453"/>
      <c r="Q35" s="453"/>
      <c r="R35" s="453"/>
      <c r="S35" s="453"/>
      <c r="T35" s="453"/>
      <c r="U35" s="453"/>
      <c r="V35" s="453"/>
    </row>
    <row r="36" spans="1:22">
      <c r="M36" s="453"/>
      <c r="N36" s="453"/>
      <c r="O36" s="453"/>
      <c r="P36" s="453"/>
      <c r="Q36" s="453"/>
      <c r="R36" s="453"/>
      <c r="S36" s="453"/>
      <c r="T36" s="453"/>
      <c r="U36" s="453"/>
      <c r="V36" s="453"/>
    </row>
    <row r="39" spans="1:22" ht="15">
      <c r="A39" s="332"/>
      <c r="B39" s="587"/>
      <c r="C39" s="587"/>
      <c r="D39" s="587"/>
      <c r="E39" s="587"/>
      <c r="F39" s="587"/>
      <c r="G39" s="587"/>
      <c r="H39" s="587"/>
      <c r="I39" s="587"/>
      <c r="J39" s="587"/>
      <c r="K39" s="587"/>
      <c r="L39" s="587"/>
      <c r="M39" s="587"/>
      <c r="N39" s="587"/>
      <c r="O39" s="587"/>
      <c r="P39" s="300"/>
      <c r="Q39" s="300"/>
      <c r="R39" s="300"/>
      <c r="S39" s="300"/>
      <c r="T39" s="300"/>
      <c r="U39" s="300"/>
    </row>
    <row r="40" spans="1:22">
      <c r="A40" s="335"/>
      <c r="B40" s="332"/>
      <c r="C40" s="332"/>
      <c r="D40" s="332"/>
      <c r="E40" s="332"/>
      <c r="F40" s="332"/>
      <c r="G40" s="332"/>
      <c r="H40" s="332"/>
      <c r="I40" s="332"/>
      <c r="J40" s="332"/>
      <c r="K40" s="332"/>
      <c r="L40" s="332"/>
      <c r="M40" s="332"/>
      <c r="N40" s="332"/>
      <c r="O40" s="332"/>
      <c r="P40" s="332"/>
      <c r="Q40" s="332"/>
      <c r="R40" s="332"/>
      <c r="S40" s="332"/>
      <c r="T40" s="332"/>
      <c r="U40" s="332"/>
    </row>
    <row r="41" spans="1:22">
      <c r="A41" s="332"/>
      <c r="B41" s="332"/>
      <c r="C41" s="332"/>
      <c r="D41" s="332"/>
      <c r="E41" s="332"/>
      <c r="F41" s="332"/>
      <c r="G41" s="332"/>
      <c r="H41" s="332"/>
      <c r="I41" s="332"/>
      <c r="J41" s="332"/>
      <c r="K41" s="332"/>
      <c r="L41" s="332"/>
      <c r="M41" s="332"/>
      <c r="N41" s="332"/>
      <c r="O41" s="332"/>
      <c r="P41" s="332"/>
      <c r="Q41" s="332"/>
      <c r="R41" s="332"/>
      <c r="S41" s="332"/>
      <c r="T41" s="332"/>
      <c r="U41" s="332"/>
    </row>
    <row r="42" spans="1:22">
      <c r="A42" s="335"/>
      <c r="B42" s="332"/>
      <c r="C42" s="332"/>
      <c r="D42" s="332"/>
      <c r="E42" s="332"/>
      <c r="F42" s="332"/>
      <c r="G42" s="332"/>
      <c r="H42" s="332"/>
      <c r="I42" s="332"/>
      <c r="J42" s="332"/>
      <c r="K42" s="332"/>
      <c r="L42" s="332"/>
      <c r="M42" s="332"/>
      <c r="N42" s="332"/>
      <c r="O42" s="332"/>
      <c r="P42" s="332"/>
      <c r="Q42" s="332"/>
      <c r="R42" s="332"/>
      <c r="S42" s="332"/>
      <c r="T42" s="332"/>
      <c r="U42" s="33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dimension ref="A3:AJ402"/>
  <sheetViews>
    <sheetView workbookViewId="0">
      <selection activeCell="J39" sqref="J39"/>
    </sheetView>
  </sheetViews>
  <sheetFormatPr baseColWidth="10" defaultColWidth="9.33203125" defaultRowHeight="15"/>
  <cols>
    <col min="1" max="17" width="9.33203125" style="474"/>
    <col min="18" max="18" width="10.5" style="474" bestFit="1" customWidth="1"/>
    <col min="19" max="16384" width="9.33203125" style="474"/>
  </cols>
  <sheetData>
    <row r="3" spans="1:36">
      <c r="B3" s="476">
        <v>1998</v>
      </c>
      <c r="E3" s="479" t="s">
        <v>462</v>
      </c>
    </row>
    <row r="4" spans="1:36">
      <c r="A4" s="474">
        <v>1998</v>
      </c>
      <c r="B4" s="478">
        <v>-0.94797379999999998</v>
      </c>
      <c r="C4" s="474" t="s">
        <v>10</v>
      </c>
    </row>
    <row r="5" spans="1:36">
      <c r="A5" s="474">
        <v>1998</v>
      </c>
      <c r="B5" s="478">
        <v>-2.5318223999999998</v>
      </c>
      <c r="C5" s="474" t="s">
        <v>12</v>
      </c>
      <c r="Q5" s="474">
        <v>1998</v>
      </c>
      <c r="R5" s="474">
        <v>1999</v>
      </c>
      <c r="S5" s="474">
        <v>2000</v>
      </c>
      <c r="T5" s="474">
        <v>2001</v>
      </c>
      <c r="U5" s="474">
        <v>2002</v>
      </c>
      <c r="V5" s="474">
        <v>2003</v>
      </c>
      <c r="W5" s="474">
        <v>2004</v>
      </c>
      <c r="X5" s="474">
        <v>2005</v>
      </c>
      <c r="Y5" s="474">
        <v>2006</v>
      </c>
      <c r="Z5" s="474">
        <v>2007</v>
      </c>
      <c r="AA5" s="474">
        <v>2008</v>
      </c>
      <c r="AB5" s="474">
        <v>2009</v>
      </c>
      <c r="AC5" s="474">
        <v>2010</v>
      </c>
      <c r="AD5" s="474">
        <v>2011</v>
      </c>
      <c r="AE5" s="474">
        <v>2012</v>
      </c>
      <c r="AF5" s="474">
        <v>2013</v>
      </c>
      <c r="AG5" s="474">
        <v>2014</v>
      </c>
      <c r="AH5" s="474">
        <v>2015</v>
      </c>
      <c r="AI5" s="474">
        <v>2016</v>
      </c>
      <c r="AJ5" s="474">
        <v>2017</v>
      </c>
    </row>
    <row r="6" spans="1:36">
      <c r="A6" s="474">
        <v>1998</v>
      </c>
      <c r="B6" s="478">
        <v>-0.76447449999999995</v>
      </c>
      <c r="C6" s="474" t="s">
        <v>14</v>
      </c>
      <c r="E6" s="546" t="s">
        <v>640</v>
      </c>
      <c r="F6" s="503"/>
      <c r="G6" s="503"/>
      <c r="H6" s="503"/>
      <c r="I6" s="503"/>
      <c r="J6" s="503"/>
      <c r="K6" s="503"/>
      <c r="L6" s="503"/>
      <c r="M6" s="503"/>
      <c r="P6" s="483"/>
      <c r="Q6" s="474">
        <v>-2.5</v>
      </c>
      <c r="R6" s="474">
        <v>-2.5</v>
      </c>
      <c r="S6" s="474">
        <v>-2.5</v>
      </c>
      <c r="T6" s="474">
        <v>-2.5</v>
      </c>
      <c r="U6" s="474">
        <v>-2.5</v>
      </c>
      <c r="V6" s="474">
        <v>-2.5</v>
      </c>
      <c r="W6" s="474">
        <v>-2.5</v>
      </c>
      <c r="X6" s="474">
        <v>-2.5</v>
      </c>
      <c r="Y6" s="474">
        <v>-2.5</v>
      </c>
      <c r="Z6" s="474">
        <v>-2.5</v>
      </c>
      <c r="AA6" s="474">
        <v>-2.5</v>
      </c>
      <c r="AB6" s="474">
        <v>-2.5</v>
      </c>
      <c r="AC6" s="474">
        <v>-2.5</v>
      </c>
      <c r="AD6" s="474">
        <v>-2.5</v>
      </c>
      <c r="AE6" s="474">
        <v>-2.5</v>
      </c>
      <c r="AF6" s="474">
        <v>-2.5</v>
      </c>
      <c r="AG6" s="474">
        <v>-2.5</v>
      </c>
      <c r="AH6" s="474">
        <v>-2.5</v>
      </c>
      <c r="AI6" s="474">
        <v>-2.5</v>
      </c>
      <c r="AJ6" s="474">
        <v>-2.5</v>
      </c>
    </row>
    <row r="7" spans="1:36">
      <c r="A7" s="474">
        <v>1998</v>
      </c>
      <c r="B7" s="478">
        <v>2.0268119000000002</v>
      </c>
      <c r="C7" s="474" t="s">
        <v>16</v>
      </c>
      <c r="E7" s="503"/>
      <c r="F7" s="503"/>
      <c r="G7" s="503"/>
      <c r="H7" s="503"/>
      <c r="I7" s="503"/>
      <c r="J7" s="503"/>
      <c r="K7" s="503"/>
      <c r="L7" s="503"/>
      <c r="M7" s="503"/>
      <c r="Q7" s="474">
        <v>-3.5</v>
      </c>
      <c r="R7" s="474">
        <v>-3.5</v>
      </c>
      <c r="S7" s="474">
        <v>-3.5</v>
      </c>
      <c r="T7" s="474">
        <v>-3.5</v>
      </c>
      <c r="U7" s="474">
        <v>-3.5</v>
      </c>
      <c r="V7" s="474">
        <v>-3.5</v>
      </c>
      <c r="W7" s="474">
        <v>-3.5</v>
      </c>
      <c r="X7" s="474">
        <v>-3.5</v>
      </c>
      <c r="Y7" s="474">
        <v>-3.5</v>
      </c>
      <c r="Z7" s="474">
        <v>-3.5</v>
      </c>
      <c r="AA7" s="474">
        <v>-3.5</v>
      </c>
      <c r="AB7" s="474">
        <v>-3.5</v>
      </c>
      <c r="AC7" s="474">
        <v>-3.5</v>
      </c>
      <c r="AD7" s="474">
        <v>-3.5</v>
      </c>
      <c r="AE7" s="474">
        <v>-3.5</v>
      </c>
      <c r="AF7" s="474">
        <v>-3.5</v>
      </c>
      <c r="AG7" s="474">
        <v>-3.5</v>
      </c>
      <c r="AH7" s="474">
        <v>-3.5</v>
      </c>
      <c r="AI7" s="474">
        <v>-3.5</v>
      </c>
      <c r="AJ7" s="474">
        <v>-3.5</v>
      </c>
    </row>
    <row r="8" spans="1:36">
      <c r="A8" s="474">
        <v>1998</v>
      </c>
      <c r="B8" s="478">
        <v>-6.2684338000000004</v>
      </c>
      <c r="C8" s="474" t="s">
        <v>18</v>
      </c>
      <c r="E8" s="503"/>
      <c r="F8" s="503"/>
      <c r="G8" s="503"/>
      <c r="H8" s="503"/>
      <c r="I8" s="503"/>
      <c r="J8" s="503"/>
      <c r="K8" s="503"/>
      <c r="L8" s="503"/>
      <c r="M8" s="503"/>
      <c r="Q8" s="474">
        <f t="shared" ref="Q8:AJ8" si="0">Q7-Q6</f>
        <v>-1</v>
      </c>
      <c r="R8" s="474">
        <f t="shared" si="0"/>
        <v>-1</v>
      </c>
      <c r="S8" s="474">
        <f t="shared" si="0"/>
        <v>-1</v>
      </c>
      <c r="T8" s="474">
        <f t="shared" si="0"/>
        <v>-1</v>
      </c>
      <c r="U8" s="474">
        <f t="shared" si="0"/>
        <v>-1</v>
      </c>
      <c r="V8" s="474">
        <f t="shared" si="0"/>
        <v>-1</v>
      </c>
      <c r="W8" s="474">
        <f t="shared" si="0"/>
        <v>-1</v>
      </c>
      <c r="X8" s="474">
        <f t="shared" si="0"/>
        <v>-1</v>
      </c>
      <c r="Y8" s="474">
        <f t="shared" si="0"/>
        <v>-1</v>
      </c>
      <c r="Z8" s="474">
        <f t="shared" si="0"/>
        <v>-1</v>
      </c>
      <c r="AA8" s="474">
        <f t="shared" si="0"/>
        <v>-1</v>
      </c>
      <c r="AB8" s="474">
        <f t="shared" si="0"/>
        <v>-1</v>
      </c>
      <c r="AC8" s="474">
        <f t="shared" si="0"/>
        <v>-1</v>
      </c>
      <c r="AD8" s="474">
        <f t="shared" si="0"/>
        <v>-1</v>
      </c>
      <c r="AE8" s="474">
        <f t="shared" si="0"/>
        <v>-1</v>
      </c>
      <c r="AF8" s="474">
        <f t="shared" si="0"/>
        <v>-1</v>
      </c>
      <c r="AG8" s="474">
        <f t="shared" si="0"/>
        <v>-1</v>
      </c>
      <c r="AH8" s="474">
        <f t="shared" si="0"/>
        <v>-1</v>
      </c>
      <c r="AI8" s="474">
        <f t="shared" si="0"/>
        <v>-1</v>
      </c>
      <c r="AJ8" s="474">
        <f t="shared" si="0"/>
        <v>-1</v>
      </c>
    </row>
    <row r="9" spans="1:36">
      <c r="A9" s="474">
        <v>1998</v>
      </c>
      <c r="B9" s="478">
        <v>-2.9488739000000002</v>
      </c>
      <c r="C9" s="474" t="s">
        <v>20</v>
      </c>
      <c r="E9" s="503"/>
      <c r="F9" s="503"/>
      <c r="G9" s="503"/>
      <c r="H9" s="503"/>
      <c r="I9" s="503"/>
      <c r="J9" s="503"/>
      <c r="K9" s="503"/>
      <c r="L9" s="503"/>
      <c r="M9" s="503"/>
    </row>
    <row r="10" spans="1:36">
      <c r="A10" s="474">
        <v>1998</v>
      </c>
      <c r="B10" s="478">
        <v>-2.3663945000000002</v>
      </c>
      <c r="C10" s="474" t="s">
        <v>22</v>
      </c>
      <c r="E10" s="503"/>
      <c r="F10" s="503"/>
      <c r="G10" s="503"/>
      <c r="H10" s="503"/>
      <c r="I10" s="503"/>
      <c r="J10" s="503"/>
      <c r="K10" s="503"/>
      <c r="L10" s="503"/>
      <c r="M10" s="503"/>
    </row>
    <row r="11" spans="1:36">
      <c r="A11" s="474">
        <v>1998</v>
      </c>
      <c r="B11" s="478">
        <v>-3.0212431</v>
      </c>
      <c r="C11" s="474" t="s">
        <v>24</v>
      </c>
      <c r="E11" s="503"/>
      <c r="F11" s="503"/>
      <c r="G11" s="503"/>
      <c r="H11" s="503"/>
      <c r="I11" s="503"/>
      <c r="J11" s="503"/>
      <c r="K11" s="503"/>
      <c r="L11" s="503"/>
      <c r="M11" s="503"/>
    </row>
    <row r="12" spans="1:36">
      <c r="A12" s="474">
        <v>1998</v>
      </c>
      <c r="B12" s="478">
        <v>-3.8135583999999998</v>
      </c>
      <c r="C12" s="474" t="s">
        <v>26</v>
      </c>
      <c r="E12" s="503"/>
      <c r="F12" s="503"/>
      <c r="G12" s="503"/>
      <c r="H12" s="503"/>
      <c r="I12" s="503"/>
      <c r="J12" s="503"/>
      <c r="K12" s="503"/>
      <c r="L12" s="503"/>
      <c r="M12" s="503"/>
    </row>
    <row r="13" spans="1:36">
      <c r="A13" s="474">
        <v>1998</v>
      </c>
      <c r="B13" s="478">
        <v>2.85621E-2</v>
      </c>
      <c r="C13" s="474" t="s">
        <v>47</v>
      </c>
      <c r="E13" s="503"/>
      <c r="F13" s="503"/>
      <c r="G13" s="503"/>
      <c r="H13" s="503"/>
      <c r="I13" s="503"/>
      <c r="J13" s="503"/>
      <c r="K13" s="503"/>
      <c r="L13" s="503"/>
      <c r="M13" s="503"/>
    </row>
    <row r="14" spans="1:36">
      <c r="A14" s="474">
        <v>1998</v>
      </c>
      <c r="B14" s="478">
        <v>-3.032416</v>
      </c>
      <c r="C14" s="474" t="s">
        <v>48</v>
      </c>
      <c r="E14" s="503"/>
      <c r="F14" s="503"/>
      <c r="G14" s="503"/>
      <c r="H14" s="503"/>
      <c r="I14" s="503"/>
      <c r="J14" s="503"/>
      <c r="K14" s="503"/>
      <c r="L14" s="503"/>
      <c r="M14" s="503"/>
      <c r="R14" s="474">
        <f>12240000000*0.002</f>
        <v>24480000</v>
      </c>
    </row>
    <row r="15" spans="1:36">
      <c r="A15" s="474">
        <v>1998</v>
      </c>
      <c r="B15" s="478">
        <v>3.2349016000000002</v>
      </c>
      <c r="C15" s="474" t="s">
        <v>28</v>
      </c>
      <c r="E15" s="503"/>
      <c r="F15" s="503"/>
      <c r="G15" s="503"/>
      <c r="H15" s="503"/>
      <c r="I15" s="503"/>
      <c r="J15" s="503"/>
      <c r="K15" s="503"/>
      <c r="L15" s="503"/>
      <c r="M15" s="503"/>
    </row>
    <row r="16" spans="1:36">
      <c r="A16" s="474">
        <v>1998</v>
      </c>
      <c r="B16" s="478">
        <v>-9.2607725999999992</v>
      </c>
      <c r="C16" s="474" t="s">
        <v>30</v>
      </c>
      <c r="E16" s="503"/>
      <c r="F16" s="503"/>
      <c r="G16" s="503"/>
      <c r="H16" s="503"/>
      <c r="I16" s="503"/>
      <c r="J16" s="503"/>
      <c r="K16" s="503"/>
      <c r="L16" s="503"/>
      <c r="M16" s="503"/>
    </row>
    <row r="17" spans="1:13">
      <c r="A17" s="474">
        <v>1998</v>
      </c>
      <c r="B17" s="478">
        <v>-0.90466590000000002</v>
      </c>
      <c r="C17" s="474" t="s">
        <v>32</v>
      </c>
      <c r="E17" s="503"/>
      <c r="F17" s="503"/>
      <c r="G17" s="503"/>
      <c r="H17" s="503"/>
      <c r="I17" s="503"/>
      <c r="J17" s="503"/>
      <c r="K17" s="503"/>
      <c r="L17" s="503"/>
      <c r="M17" s="503"/>
    </row>
    <row r="18" spans="1:13">
      <c r="A18" s="474">
        <v>1998</v>
      </c>
      <c r="B18" s="478">
        <v>-2.6962267999999998</v>
      </c>
      <c r="C18" s="474" t="s">
        <v>34</v>
      </c>
      <c r="E18" s="503"/>
      <c r="F18" s="503"/>
      <c r="G18" s="503"/>
      <c r="H18" s="503"/>
      <c r="I18" s="503"/>
      <c r="J18" s="503"/>
      <c r="K18" s="503"/>
      <c r="L18" s="503"/>
      <c r="M18" s="503"/>
    </row>
    <row r="19" spans="1:13">
      <c r="A19" s="474">
        <v>1998</v>
      </c>
      <c r="B19" s="478">
        <v>-4.3862923</v>
      </c>
      <c r="C19" s="474" t="s">
        <v>36</v>
      </c>
      <c r="E19" s="503"/>
      <c r="F19" s="503"/>
      <c r="G19" s="503"/>
      <c r="H19" s="503"/>
      <c r="I19" s="503"/>
      <c r="J19" s="503"/>
      <c r="K19" s="503"/>
      <c r="L19" s="503"/>
      <c r="M19" s="503"/>
    </row>
    <row r="20" spans="1:13">
      <c r="A20" s="474">
        <v>1998</v>
      </c>
      <c r="B20" s="478">
        <v>-2.3304547000000002</v>
      </c>
      <c r="C20" s="474" t="s">
        <v>38</v>
      </c>
      <c r="E20" s="503"/>
      <c r="F20" s="503"/>
      <c r="G20" s="503"/>
      <c r="H20" s="503"/>
      <c r="I20" s="503"/>
      <c r="J20" s="503"/>
      <c r="K20" s="503"/>
      <c r="L20" s="503"/>
      <c r="M20" s="503"/>
    </row>
    <row r="21" spans="1:13">
      <c r="A21" s="474">
        <v>1998</v>
      </c>
      <c r="B21" s="478">
        <v>-5.2054358000000001</v>
      </c>
      <c r="C21" s="474" t="s">
        <v>40</v>
      </c>
      <c r="E21" s="503"/>
      <c r="F21" s="503"/>
      <c r="G21" s="503"/>
      <c r="H21" s="503"/>
      <c r="I21" s="503"/>
      <c r="J21" s="503"/>
      <c r="K21" s="503"/>
      <c r="L21" s="503"/>
      <c r="M21" s="503"/>
    </row>
    <row r="22" spans="1:13">
      <c r="A22" s="474">
        <v>1998</v>
      </c>
      <c r="B22" s="478">
        <v>1.6356265999999999</v>
      </c>
      <c r="C22" s="474" t="s">
        <v>42</v>
      </c>
      <c r="E22" s="503"/>
      <c r="F22" s="503"/>
      <c r="G22" s="503"/>
      <c r="H22" s="503"/>
      <c r="I22" s="503"/>
      <c r="J22" s="503"/>
      <c r="K22" s="503"/>
      <c r="L22" s="503"/>
      <c r="M22" s="503"/>
    </row>
    <row r="23" spans="1:13">
      <c r="B23" s="476">
        <v>1999</v>
      </c>
      <c r="E23" s="503"/>
      <c r="F23" s="503"/>
      <c r="G23" s="503"/>
      <c r="H23" s="503"/>
      <c r="I23" s="503"/>
      <c r="J23" s="503"/>
      <c r="K23" s="503"/>
      <c r="L23" s="503"/>
      <c r="M23" s="503"/>
    </row>
    <row r="24" spans="1:13">
      <c r="A24" s="474">
        <v>1999</v>
      </c>
      <c r="B24" s="478">
        <v>-0.55088320000000002</v>
      </c>
      <c r="C24" s="474" t="s">
        <v>10</v>
      </c>
      <c r="E24" s="503"/>
      <c r="F24" s="503"/>
      <c r="G24" s="503"/>
      <c r="H24" s="503"/>
      <c r="I24" s="503"/>
      <c r="J24" s="503"/>
      <c r="K24" s="503"/>
      <c r="L24" s="503"/>
      <c r="M24" s="503"/>
    </row>
    <row r="25" spans="1:13">
      <c r="A25" s="474">
        <v>1999</v>
      </c>
      <c r="B25" s="478">
        <v>-1.6982101000000001</v>
      </c>
      <c r="C25" s="474" t="s">
        <v>12</v>
      </c>
      <c r="E25" s="503"/>
      <c r="F25" s="503"/>
      <c r="G25" s="503"/>
      <c r="H25" s="503"/>
      <c r="I25" s="503"/>
      <c r="J25" s="503"/>
      <c r="K25" s="503"/>
      <c r="L25" s="503"/>
      <c r="M25" s="503"/>
    </row>
    <row r="26" spans="1:13">
      <c r="A26" s="474">
        <v>1999</v>
      </c>
      <c r="B26" s="478">
        <v>-3.3167865999999999</v>
      </c>
      <c r="C26" s="474" t="s">
        <v>14</v>
      </c>
      <c r="E26" s="503"/>
      <c r="F26" s="503"/>
      <c r="G26" s="503"/>
      <c r="H26" s="503"/>
      <c r="I26" s="503"/>
      <c r="J26" s="503"/>
      <c r="K26" s="503"/>
      <c r="L26" s="503"/>
      <c r="M26" s="503"/>
    </row>
    <row r="27" spans="1:13">
      <c r="A27" s="474">
        <v>1999</v>
      </c>
      <c r="B27" s="478">
        <v>2.417916</v>
      </c>
      <c r="C27" s="474" t="s">
        <v>16</v>
      </c>
    </row>
    <row r="28" spans="1:13">
      <c r="A28" s="474">
        <v>1999</v>
      </c>
      <c r="B28" s="478">
        <v>-5.7934625999999998</v>
      </c>
      <c r="C28" s="474" t="s">
        <v>18</v>
      </c>
      <c r="F28" s="482" t="s">
        <v>461</v>
      </c>
      <c r="G28" s="482"/>
      <c r="H28" s="482"/>
      <c r="I28" s="482"/>
      <c r="J28" s="482"/>
    </row>
    <row r="29" spans="1:13">
      <c r="A29" s="474">
        <v>1999</v>
      </c>
      <c r="B29" s="478">
        <v>-1.322697</v>
      </c>
      <c r="C29" s="474" t="s">
        <v>20</v>
      </c>
    </row>
    <row r="30" spans="1:13">
      <c r="A30" s="474">
        <v>1999</v>
      </c>
      <c r="B30" s="478">
        <v>-1.5947773000000001</v>
      </c>
      <c r="C30" s="474" t="s">
        <v>22</v>
      </c>
    </row>
    <row r="31" spans="1:13">
      <c r="A31" s="474">
        <v>1999</v>
      </c>
      <c r="B31" s="478">
        <v>-1.8045032999999999</v>
      </c>
      <c r="C31" s="474" t="s">
        <v>24</v>
      </c>
    </row>
    <row r="32" spans="1:13">
      <c r="A32" s="474">
        <v>1999</v>
      </c>
      <c r="B32" s="478">
        <v>-4.0044966999999998</v>
      </c>
      <c r="C32" s="474" t="s">
        <v>26</v>
      </c>
    </row>
    <row r="33" spans="1:3">
      <c r="A33" s="474">
        <v>1999</v>
      </c>
      <c r="B33" s="478">
        <v>-3.7325438000000002</v>
      </c>
      <c r="C33" s="474" t="s">
        <v>47</v>
      </c>
    </row>
    <row r="34" spans="1:3">
      <c r="A34" s="474">
        <v>1999</v>
      </c>
      <c r="B34" s="478">
        <v>-2.8218828</v>
      </c>
      <c r="C34" s="474" t="s">
        <v>48</v>
      </c>
    </row>
    <row r="35" spans="1:3">
      <c r="A35" s="474">
        <v>1999</v>
      </c>
      <c r="B35" s="478">
        <v>3.4795771000000002</v>
      </c>
      <c r="C35" s="474" t="s">
        <v>28</v>
      </c>
    </row>
    <row r="36" spans="1:3">
      <c r="A36" s="474">
        <v>1999</v>
      </c>
      <c r="B36" s="478">
        <v>-6.7140401000000001</v>
      </c>
      <c r="C36" s="474" t="s">
        <v>30</v>
      </c>
    </row>
    <row r="37" spans="1:3">
      <c r="A37" s="474">
        <v>1999</v>
      </c>
      <c r="B37" s="478">
        <v>0.32615139999999998</v>
      </c>
      <c r="C37" s="474" t="s">
        <v>32</v>
      </c>
    </row>
    <row r="38" spans="1:3">
      <c r="A38" s="474">
        <v>1999</v>
      </c>
      <c r="B38" s="478">
        <v>-2.5958866999999999</v>
      </c>
      <c r="C38" s="474" t="s">
        <v>34</v>
      </c>
    </row>
    <row r="39" spans="1:3">
      <c r="A39" s="474">
        <v>1999</v>
      </c>
      <c r="B39" s="478">
        <v>-3.0305879999999998</v>
      </c>
      <c r="C39" s="474" t="s">
        <v>36</v>
      </c>
    </row>
    <row r="40" spans="1:3">
      <c r="A40" s="474">
        <v>1999</v>
      </c>
      <c r="B40" s="478">
        <v>-2.9768697</v>
      </c>
      <c r="C40" s="474" t="s">
        <v>38</v>
      </c>
    </row>
    <row r="41" spans="1:3">
      <c r="A41" s="474">
        <v>1999</v>
      </c>
      <c r="B41" s="478">
        <v>-7.2762308000000004</v>
      </c>
      <c r="C41" s="474" t="s">
        <v>40</v>
      </c>
    </row>
    <row r="42" spans="1:3">
      <c r="A42" s="474">
        <v>1999</v>
      </c>
      <c r="B42" s="478">
        <v>1.6836979999999999</v>
      </c>
      <c r="C42" s="474" t="s">
        <v>42</v>
      </c>
    </row>
    <row r="43" spans="1:3">
      <c r="B43" s="481">
        <v>2000</v>
      </c>
    </row>
    <row r="44" spans="1:3">
      <c r="A44" s="474">
        <v>2000</v>
      </c>
      <c r="B44" s="478">
        <v>-7.1914900000000004E-2</v>
      </c>
      <c r="C44" s="474" t="s">
        <v>10</v>
      </c>
    </row>
    <row r="45" spans="1:3">
      <c r="A45" s="474">
        <v>2000</v>
      </c>
      <c r="B45" s="478">
        <v>0.85892610000000003</v>
      </c>
      <c r="C45" s="474" t="s">
        <v>12</v>
      </c>
    </row>
    <row r="46" spans="1:3">
      <c r="A46" s="474">
        <v>2000</v>
      </c>
      <c r="B46" s="478">
        <v>-6.8062800000000007E-2</v>
      </c>
      <c r="C46" s="474" t="s">
        <v>14</v>
      </c>
    </row>
    <row r="47" spans="1:3">
      <c r="A47" s="474">
        <v>2000</v>
      </c>
      <c r="B47" s="478">
        <v>4.8668208000000002</v>
      </c>
      <c r="C47" s="474" t="s">
        <v>16</v>
      </c>
    </row>
    <row r="48" spans="1:3">
      <c r="A48" s="474">
        <v>2000</v>
      </c>
      <c r="B48" s="478">
        <v>-4.0630870999999997</v>
      </c>
      <c r="C48" s="474" t="s">
        <v>18</v>
      </c>
    </row>
    <row r="49" spans="1:3">
      <c r="A49" s="474">
        <v>2000</v>
      </c>
      <c r="B49" s="478">
        <v>-1.0995744999999999</v>
      </c>
      <c r="C49" s="474" t="s">
        <v>20</v>
      </c>
    </row>
    <row r="50" spans="1:3">
      <c r="A50" s="474">
        <v>2000</v>
      </c>
      <c r="B50" s="478">
        <v>-1.3124594999999999</v>
      </c>
      <c r="C50" s="474" t="s">
        <v>22</v>
      </c>
    </row>
    <row r="51" spans="1:3">
      <c r="A51" s="474">
        <v>2000</v>
      </c>
      <c r="B51" s="478">
        <v>-2.4384589000000001</v>
      </c>
      <c r="C51" s="474" t="s">
        <v>24</v>
      </c>
    </row>
    <row r="52" spans="1:3">
      <c r="A52" s="474">
        <v>2000</v>
      </c>
      <c r="B52" s="478">
        <v>-2.1868846999999998</v>
      </c>
      <c r="C52" s="474" t="s">
        <v>26</v>
      </c>
    </row>
    <row r="53" spans="1:3">
      <c r="A53" s="474">
        <v>2000</v>
      </c>
      <c r="B53" s="478">
        <v>-2.7308333</v>
      </c>
      <c r="C53" s="474" t="s">
        <v>47</v>
      </c>
    </row>
    <row r="54" spans="1:3">
      <c r="A54" s="474">
        <v>2000</v>
      </c>
      <c r="B54" s="478">
        <v>-3.1847267000000001</v>
      </c>
      <c r="C54" s="474" t="s">
        <v>48</v>
      </c>
    </row>
    <row r="55" spans="1:3">
      <c r="A55" s="474">
        <v>2000</v>
      </c>
      <c r="B55" s="478">
        <v>5.8884062000000004</v>
      </c>
      <c r="C55" s="474" t="s">
        <v>28</v>
      </c>
    </row>
    <row r="56" spans="1:3">
      <c r="A56" s="474">
        <v>2000</v>
      </c>
      <c r="B56" s="478">
        <v>-5.5072638999999999</v>
      </c>
      <c r="C56" s="474" t="s">
        <v>30</v>
      </c>
    </row>
    <row r="57" spans="1:3">
      <c r="A57" s="474">
        <v>2000</v>
      </c>
      <c r="B57" s="478">
        <v>1.8792084</v>
      </c>
      <c r="C57" s="474" t="s">
        <v>32</v>
      </c>
    </row>
    <row r="58" spans="1:3">
      <c r="A58" s="474">
        <v>2000</v>
      </c>
      <c r="B58" s="478">
        <v>-2.4046696000000001</v>
      </c>
      <c r="C58" s="474" t="s">
        <v>34</v>
      </c>
    </row>
    <row r="59" spans="1:3">
      <c r="A59" s="474">
        <v>2000</v>
      </c>
      <c r="B59" s="478">
        <v>-3.2148973999999999</v>
      </c>
      <c r="C59" s="474" t="s">
        <v>36</v>
      </c>
    </row>
    <row r="60" spans="1:3">
      <c r="A60" s="474">
        <v>2000</v>
      </c>
      <c r="B60" s="478">
        <v>-3.6395677000000002</v>
      </c>
      <c r="C60" s="474" t="s">
        <v>38</v>
      </c>
    </row>
    <row r="61" spans="1:3">
      <c r="A61" s="474">
        <v>2000</v>
      </c>
      <c r="B61" s="478">
        <v>-12.023433199999999</v>
      </c>
      <c r="C61" s="474" t="s">
        <v>40</v>
      </c>
    </row>
    <row r="62" spans="1:3">
      <c r="A62" s="474">
        <v>2000</v>
      </c>
      <c r="B62" s="478">
        <v>6.8552264000000003</v>
      </c>
      <c r="C62" s="474" t="s">
        <v>42</v>
      </c>
    </row>
    <row r="63" spans="1:3">
      <c r="B63" s="476">
        <v>2001</v>
      </c>
    </row>
    <row r="64" spans="1:3">
      <c r="A64" s="474">
        <v>2001</v>
      </c>
      <c r="B64" s="478">
        <v>0.17190369999999999</v>
      </c>
      <c r="C64" s="474" t="s">
        <v>10</v>
      </c>
    </row>
    <row r="65" spans="1:3">
      <c r="A65" s="474">
        <v>2001</v>
      </c>
      <c r="B65" s="478">
        <v>-3.1115902000000002</v>
      </c>
      <c r="C65" s="474" t="s">
        <v>12</v>
      </c>
    </row>
    <row r="66" spans="1:3">
      <c r="A66" s="474">
        <v>2001</v>
      </c>
      <c r="B66" s="478">
        <v>0.199244</v>
      </c>
      <c r="C66" s="474" t="s">
        <v>14</v>
      </c>
    </row>
    <row r="67" spans="1:3">
      <c r="A67" s="474">
        <v>2001</v>
      </c>
      <c r="B67" s="478">
        <v>0.96976220000000002</v>
      </c>
      <c r="C67" s="474" t="s">
        <v>16</v>
      </c>
    </row>
    <row r="68" spans="1:3">
      <c r="A68" s="474">
        <v>2001</v>
      </c>
      <c r="B68" s="478">
        <v>-5.4660557000000001</v>
      </c>
      <c r="C68" s="474" t="s">
        <v>18</v>
      </c>
    </row>
    <row r="69" spans="1:3">
      <c r="A69" s="474">
        <v>2001</v>
      </c>
      <c r="B69" s="478">
        <v>-0.54508179999999995</v>
      </c>
      <c r="C69" s="474" t="s">
        <v>20</v>
      </c>
    </row>
    <row r="70" spans="1:3">
      <c r="A70" s="474">
        <v>2001</v>
      </c>
      <c r="B70" s="478">
        <v>-1.3735337000000001</v>
      </c>
      <c r="C70" s="474" t="s">
        <v>22</v>
      </c>
    </row>
    <row r="71" spans="1:3">
      <c r="A71" s="474">
        <v>2001</v>
      </c>
      <c r="B71" s="478">
        <v>-3.3932044000000001</v>
      </c>
      <c r="C71" s="474" t="s">
        <v>24</v>
      </c>
    </row>
    <row r="72" spans="1:3">
      <c r="A72" s="474">
        <v>2001</v>
      </c>
      <c r="B72" s="478">
        <v>-2.0644852</v>
      </c>
      <c r="C72" s="474" t="s">
        <v>26</v>
      </c>
    </row>
    <row r="73" spans="1:3">
      <c r="A73" s="474">
        <v>2001</v>
      </c>
      <c r="B73" s="478">
        <v>-1.948226</v>
      </c>
      <c r="C73" s="474" t="s">
        <v>47</v>
      </c>
    </row>
    <row r="74" spans="1:3">
      <c r="A74" s="474">
        <v>2001</v>
      </c>
      <c r="B74" s="478">
        <v>-3.5267835999999999</v>
      </c>
      <c r="C74" s="474" t="s">
        <v>48</v>
      </c>
    </row>
    <row r="75" spans="1:3">
      <c r="A75" s="474">
        <v>2001</v>
      </c>
      <c r="B75" s="478">
        <v>5.9094065999999996</v>
      </c>
      <c r="C75" s="474" t="s">
        <v>28</v>
      </c>
    </row>
    <row r="76" spans="1:3">
      <c r="A76" s="474">
        <v>2001</v>
      </c>
      <c r="B76" s="478">
        <v>-6.1169625999999999</v>
      </c>
      <c r="C76" s="474" t="s">
        <v>30</v>
      </c>
    </row>
    <row r="77" spans="1:3">
      <c r="A77" s="474">
        <v>2001</v>
      </c>
      <c r="B77" s="478">
        <v>-0.34823029999999999</v>
      </c>
      <c r="C77" s="474" t="s">
        <v>32</v>
      </c>
    </row>
    <row r="78" spans="1:3">
      <c r="A78" s="474">
        <v>2001</v>
      </c>
      <c r="B78" s="478">
        <v>-0.66157549999999998</v>
      </c>
      <c r="C78" s="474" t="s">
        <v>34</v>
      </c>
    </row>
    <row r="79" spans="1:3">
      <c r="A79" s="474">
        <v>2001</v>
      </c>
      <c r="B79" s="478">
        <v>-4.7884036999999999</v>
      </c>
      <c r="C79" s="474" t="s">
        <v>36</v>
      </c>
    </row>
    <row r="80" spans="1:3">
      <c r="A80" s="474">
        <v>2001</v>
      </c>
      <c r="B80" s="478">
        <v>-3.8827205999999999</v>
      </c>
      <c r="C80" s="474" t="s">
        <v>38</v>
      </c>
    </row>
    <row r="81" spans="1:3">
      <c r="A81" s="474">
        <v>2001</v>
      </c>
      <c r="B81" s="478">
        <v>-6.4013125000000004</v>
      </c>
      <c r="C81" s="474" t="s">
        <v>40</v>
      </c>
    </row>
    <row r="82" spans="1:3">
      <c r="A82" s="474">
        <v>2001</v>
      </c>
      <c r="B82" s="478">
        <v>4.9827953000000003</v>
      </c>
      <c r="C82" s="474" t="s">
        <v>42</v>
      </c>
    </row>
    <row r="83" spans="1:3">
      <c r="B83" s="476">
        <v>2002</v>
      </c>
    </row>
    <row r="84" spans="1:3">
      <c r="A84" s="474">
        <v>2002</v>
      </c>
      <c r="B84" s="478">
        <v>4.5298400000000003E-2</v>
      </c>
      <c r="C84" s="474" t="s">
        <v>10</v>
      </c>
    </row>
    <row r="85" spans="1:3">
      <c r="A85" s="474">
        <v>2002</v>
      </c>
      <c r="B85" s="478">
        <v>-3.9442083000000001</v>
      </c>
      <c r="C85" s="474" t="s">
        <v>12</v>
      </c>
    </row>
    <row r="86" spans="1:3">
      <c r="A86" s="474">
        <v>2002</v>
      </c>
      <c r="B86" s="478">
        <v>0.4206415</v>
      </c>
      <c r="C86" s="474" t="s">
        <v>14</v>
      </c>
    </row>
    <row r="87" spans="1:3">
      <c r="A87" s="474">
        <v>2002</v>
      </c>
      <c r="B87" s="478">
        <v>-0.49285509999999999</v>
      </c>
      <c r="C87" s="474" t="s">
        <v>16</v>
      </c>
    </row>
    <row r="88" spans="1:3">
      <c r="A88" s="474">
        <v>2002</v>
      </c>
      <c r="B88" s="478">
        <v>-6.0240757</v>
      </c>
      <c r="C88" s="474" t="s">
        <v>18</v>
      </c>
    </row>
    <row r="89" spans="1:3">
      <c r="A89" s="474">
        <v>2002</v>
      </c>
      <c r="B89" s="478">
        <v>-0.4110569</v>
      </c>
      <c r="C89" s="474" t="s">
        <v>20</v>
      </c>
    </row>
    <row r="90" spans="1:3">
      <c r="A90" s="474">
        <v>2002</v>
      </c>
      <c r="B90" s="478">
        <v>-3.1475437999999998</v>
      </c>
      <c r="C90" s="474" t="s">
        <v>22</v>
      </c>
    </row>
    <row r="91" spans="1:3">
      <c r="A91" s="474">
        <v>2002</v>
      </c>
      <c r="B91" s="478">
        <v>-2.9951831000000002</v>
      </c>
      <c r="C91" s="474" t="s">
        <v>24</v>
      </c>
    </row>
    <row r="92" spans="1:3">
      <c r="A92" s="474">
        <v>2002</v>
      </c>
      <c r="B92" s="478">
        <v>-4.0557242999999996</v>
      </c>
      <c r="C92" s="474" t="s">
        <v>26</v>
      </c>
    </row>
    <row r="93" spans="1:3">
      <c r="A93" s="474">
        <v>2002</v>
      </c>
      <c r="B93" s="478">
        <v>-2.282111</v>
      </c>
      <c r="C93" s="474" t="s">
        <v>47</v>
      </c>
    </row>
    <row r="94" spans="1:3">
      <c r="A94" s="474">
        <v>2002</v>
      </c>
      <c r="B94" s="478">
        <v>-1.8549983000000001</v>
      </c>
      <c r="C94" s="474" t="s">
        <v>48</v>
      </c>
    </row>
    <row r="95" spans="1:3">
      <c r="A95" s="474">
        <v>2002</v>
      </c>
      <c r="B95" s="478">
        <v>2.4408330999999999</v>
      </c>
      <c r="C95" s="474" t="s">
        <v>28</v>
      </c>
    </row>
    <row r="96" spans="1:3">
      <c r="A96" s="474">
        <v>2002</v>
      </c>
      <c r="B96" s="478">
        <v>-5.3917244999999996</v>
      </c>
      <c r="C96" s="474" t="s">
        <v>30</v>
      </c>
    </row>
    <row r="97" spans="1:3">
      <c r="A97" s="474">
        <v>2002</v>
      </c>
      <c r="B97" s="478">
        <v>-2.0794700000000002</v>
      </c>
      <c r="C97" s="474" t="s">
        <v>32</v>
      </c>
    </row>
    <row r="98" spans="1:3">
      <c r="A98" s="474">
        <v>2002</v>
      </c>
      <c r="B98" s="478">
        <v>-1.3811749</v>
      </c>
      <c r="C98" s="474" t="s">
        <v>34</v>
      </c>
    </row>
    <row r="99" spans="1:3">
      <c r="A99" s="474">
        <v>2002</v>
      </c>
      <c r="B99" s="478">
        <v>-3.3402881</v>
      </c>
      <c r="C99" s="474" t="s">
        <v>36</v>
      </c>
    </row>
    <row r="100" spans="1:3">
      <c r="A100" s="474">
        <v>2002</v>
      </c>
      <c r="B100" s="478">
        <v>-2.4034300000000002</v>
      </c>
      <c r="C100" s="474" t="s">
        <v>38</v>
      </c>
    </row>
    <row r="101" spans="1:3">
      <c r="A101" s="474">
        <v>2002</v>
      </c>
      <c r="B101" s="478">
        <v>-8.0880443999999994</v>
      </c>
      <c r="C101" s="474" t="s">
        <v>40</v>
      </c>
    </row>
    <row r="102" spans="1:3">
      <c r="A102" s="474">
        <v>2002</v>
      </c>
      <c r="B102" s="478">
        <v>4.0711044000000003</v>
      </c>
      <c r="C102" s="474" t="s">
        <v>42</v>
      </c>
    </row>
    <row r="103" spans="1:3">
      <c r="B103" s="476">
        <v>2003</v>
      </c>
    </row>
    <row r="104" spans="1:3">
      <c r="A104" s="474">
        <v>2003</v>
      </c>
      <c r="B104" s="478">
        <v>-1.7610252</v>
      </c>
      <c r="C104" s="474" t="s">
        <v>10</v>
      </c>
    </row>
    <row r="105" spans="1:3">
      <c r="A105" s="474">
        <v>2003</v>
      </c>
      <c r="B105" s="478">
        <v>-4.1756152999999996</v>
      </c>
      <c r="C105" s="474" t="s">
        <v>12</v>
      </c>
    </row>
    <row r="106" spans="1:3">
      <c r="A106" s="474">
        <v>2003</v>
      </c>
      <c r="B106" s="478">
        <v>1.8027576000000001</v>
      </c>
      <c r="C106" s="474" t="s">
        <v>14</v>
      </c>
    </row>
    <row r="107" spans="1:3">
      <c r="A107" s="474">
        <v>2003</v>
      </c>
      <c r="B107" s="478">
        <v>0.38966970000000001</v>
      </c>
      <c r="C107" s="474" t="s">
        <v>16</v>
      </c>
    </row>
    <row r="108" spans="1:3">
      <c r="A108" s="474">
        <v>2003</v>
      </c>
      <c r="B108" s="478">
        <v>-7.8304172000000003</v>
      </c>
      <c r="C108" s="474" t="s">
        <v>18</v>
      </c>
    </row>
    <row r="109" spans="1:3">
      <c r="A109" s="474">
        <v>2003</v>
      </c>
      <c r="B109" s="478">
        <v>-0.35931560000000001</v>
      </c>
      <c r="C109" s="474" t="s">
        <v>20</v>
      </c>
    </row>
    <row r="110" spans="1:3">
      <c r="A110" s="474">
        <v>2003</v>
      </c>
      <c r="B110" s="478">
        <v>-3.9989300000000001</v>
      </c>
      <c r="C110" s="474" t="s">
        <v>22</v>
      </c>
    </row>
    <row r="111" spans="1:3">
      <c r="A111" s="474">
        <v>2003</v>
      </c>
      <c r="B111" s="478">
        <v>-3.3390868</v>
      </c>
      <c r="C111" s="474" t="s">
        <v>24</v>
      </c>
    </row>
    <row r="112" spans="1:3">
      <c r="A112" s="474">
        <v>2003</v>
      </c>
      <c r="B112" s="478">
        <v>-5.9017740999999999</v>
      </c>
      <c r="C112" s="474" t="s">
        <v>26</v>
      </c>
    </row>
    <row r="113" spans="1:3">
      <c r="A113" s="474">
        <v>2003</v>
      </c>
      <c r="B113" s="478">
        <v>-1.4551982999999999</v>
      </c>
      <c r="C113" s="474" t="s">
        <v>47</v>
      </c>
    </row>
    <row r="114" spans="1:3">
      <c r="A114" s="474">
        <v>2003</v>
      </c>
      <c r="B114" s="478">
        <v>-1.2642424999999999</v>
      </c>
      <c r="C114" s="474" t="s">
        <v>48</v>
      </c>
    </row>
    <row r="115" spans="1:3">
      <c r="A115" s="474">
        <v>2003</v>
      </c>
      <c r="B115" s="478">
        <v>0.1859645</v>
      </c>
      <c r="C115" s="474" t="s">
        <v>28</v>
      </c>
    </row>
    <row r="116" spans="1:3">
      <c r="A116" s="474">
        <v>2003</v>
      </c>
      <c r="B116" s="478">
        <v>-9.0224442000000007</v>
      </c>
      <c r="C116" s="474" t="s">
        <v>30</v>
      </c>
    </row>
    <row r="117" spans="1:3">
      <c r="A117" s="474">
        <v>2003</v>
      </c>
      <c r="B117" s="478">
        <v>-3.0163557999999999</v>
      </c>
      <c r="C117" s="474" t="s">
        <v>32</v>
      </c>
    </row>
    <row r="118" spans="1:3">
      <c r="A118" s="474">
        <v>2003</v>
      </c>
      <c r="B118" s="478">
        <v>-1.7864255</v>
      </c>
      <c r="C118" s="474" t="s">
        <v>34</v>
      </c>
    </row>
    <row r="119" spans="1:3">
      <c r="A119" s="474">
        <v>2003</v>
      </c>
      <c r="B119" s="478">
        <v>-4.4215901000000004</v>
      </c>
      <c r="C119" s="474" t="s">
        <v>36</v>
      </c>
    </row>
    <row r="120" spans="1:3">
      <c r="A120" s="474">
        <v>2003</v>
      </c>
      <c r="B120" s="478">
        <v>-2.6186812000000002</v>
      </c>
      <c r="C120" s="474" t="s">
        <v>38</v>
      </c>
    </row>
    <row r="121" spans="1:3">
      <c r="A121" s="474">
        <v>2003</v>
      </c>
      <c r="B121" s="478">
        <v>-2.7030251999999999</v>
      </c>
      <c r="C121" s="474" t="s">
        <v>40</v>
      </c>
    </row>
    <row r="122" spans="1:3">
      <c r="A122" s="474">
        <v>2003</v>
      </c>
      <c r="B122" s="478">
        <v>2.4417922000000001</v>
      </c>
      <c r="C122" s="474" t="s">
        <v>42</v>
      </c>
    </row>
    <row r="123" spans="1:3">
      <c r="B123" s="476">
        <v>2004</v>
      </c>
    </row>
    <row r="124" spans="1:3">
      <c r="A124" s="474">
        <v>2004</v>
      </c>
      <c r="B124" s="478">
        <v>-0.15687409999999999</v>
      </c>
      <c r="C124" s="474" t="s">
        <v>10</v>
      </c>
    </row>
    <row r="125" spans="1:3">
      <c r="A125" s="474">
        <v>2004</v>
      </c>
      <c r="B125" s="478">
        <v>-3.7407845000000002</v>
      </c>
      <c r="C125" s="474" t="s">
        <v>12</v>
      </c>
    </row>
    <row r="126" spans="1:3">
      <c r="A126" s="474">
        <v>2004</v>
      </c>
      <c r="B126" s="478">
        <v>2.3888351999999999</v>
      </c>
      <c r="C126" s="474" t="s">
        <v>14</v>
      </c>
    </row>
    <row r="127" spans="1:3">
      <c r="A127" s="474">
        <v>2004</v>
      </c>
      <c r="B127" s="478">
        <v>1.3414162999999999</v>
      </c>
      <c r="C127" s="474" t="s">
        <v>16</v>
      </c>
    </row>
    <row r="128" spans="1:3">
      <c r="A128" s="474">
        <v>2004</v>
      </c>
      <c r="B128" s="478">
        <v>-8.8278798999999992</v>
      </c>
      <c r="C128" s="474" t="s">
        <v>18</v>
      </c>
    </row>
    <row r="129" spans="1:3">
      <c r="A129" s="474">
        <v>2004</v>
      </c>
      <c r="B129" s="478">
        <v>-3.9237500000000002E-2</v>
      </c>
      <c r="C129" s="474" t="s">
        <v>20</v>
      </c>
    </row>
    <row r="130" spans="1:3">
      <c r="A130" s="474">
        <v>2004</v>
      </c>
      <c r="B130" s="478">
        <v>-3.5764222000000001</v>
      </c>
      <c r="C130" s="474" t="s">
        <v>22</v>
      </c>
    </row>
    <row r="131" spans="1:3">
      <c r="A131" s="474">
        <v>2004</v>
      </c>
      <c r="B131" s="478">
        <v>-3.4964308000000002</v>
      </c>
      <c r="C131" s="474" t="s">
        <v>24</v>
      </c>
    </row>
    <row r="132" spans="1:3">
      <c r="A132" s="474">
        <v>2004</v>
      </c>
      <c r="B132" s="478">
        <v>-3.6820423999999998</v>
      </c>
      <c r="C132" s="474" t="s">
        <v>26</v>
      </c>
    </row>
    <row r="133" spans="1:3">
      <c r="A133" s="474">
        <v>2004</v>
      </c>
      <c r="B133" s="478">
        <v>-0.91901969999999999</v>
      </c>
      <c r="C133" s="474" t="s">
        <v>47</v>
      </c>
    </row>
    <row r="134" spans="1:3">
      <c r="A134" s="474">
        <v>2004</v>
      </c>
      <c r="B134" s="478">
        <v>-1.3922245</v>
      </c>
      <c r="C134" s="474" t="s">
        <v>48</v>
      </c>
    </row>
    <row r="135" spans="1:3">
      <c r="A135" s="474">
        <v>2004</v>
      </c>
      <c r="B135" s="478">
        <v>-1.2830972</v>
      </c>
      <c r="C135" s="474" t="s">
        <v>28</v>
      </c>
    </row>
    <row r="136" spans="1:3">
      <c r="A136" s="474">
        <v>2004</v>
      </c>
      <c r="B136" s="478">
        <v>-4.3108297999999996</v>
      </c>
      <c r="C136" s="474" t="s">
        <v>30</v>
      </c>
    </row>
    <row r="137" spans="1:3">
      <c r="A137" s="474">
        <v>2004</v>
      </c>
      <c r="B137" s="478">
        <v>-1.7227196</v>
      </c>
      <c r="C137" s="474" t="s">
        <v>32</v>
      </c>
    </row>
    <row r="138" spans="1:3">
      <c r="A138" s="474">
        <v>2004</v>
      </c>
      <c r="B138" s="478">
        <v>-4.8049860000000004</v>
      </c>
      <c r="C138" s="474" t="s">
        <v>34</v>
      </c>
    </row>
    <row r="139" spans="1:3">
      <c r="A139" s="474">
        <v>2004</v>
      </c>
      <c r="B139" s="478">
        <v>-6.1945287000000002</v>
      </c>
      <c r="C139" s="474" t="s">
        <v>36</v>
      </c>
    </row>
    <row r="140" spans="1:3">
      <c r="A140" s="474">
        <v>2004</v>
      </c>
      <c r="B140" s="478">
        <v>-1.9647884</v>
      </c>
      <c r="C140" s="474" t="s">
        <v>38</v>
      </c>
    </row>
    <row r="141" spans="1:3">
      <c r="A141" s="474">
        <v>2004</v>
      </c>
      <c r="B141" s="478">
        <v>-2.3084699999999998</v>
      </c>
      <c r="C141" s="474" t="s">
        <v>40</v>
      </c>
    </row>
    <row r="142" spans="1:3">
      <c r="A142" s="474">
        <v>2004</v>
      </c>
      <c r="B142" s="478">
        <v>2.2097844000000002</v>
      </c>
      <c r="C142" s="474" t="s">
        <v>42</v>
      </c>
    </row>
    <row r="143" spans="1:3">
      <c r="B143" s="476">
        <v>2005</v>
      </c>
    </row>
    <row r="144" spans="1:3">
      <c r="A144" s="474">
        <v>2005</v>
      </c>
      <c r="B144" s="478">
        <v>-2.7611975000000002</v>
      </c>
      <c r="C144" s="474" t="s">
        <v>10</v>
      </c>
    </row>
    <row r="145" spans="1:3">
      <c r="A145" s="474">
        <v>2005</v>
      </c>
      <c r="B145" s="478">
        <v>-3.4169398000000002</v>
      </c>
      <c r="C145" s="474" t="s">
        <v>12</v>
      </c>
    </row>
    <row r="146" spans="1:3">
      <c r="A146" s="474">
        <v>2005</v>
      </c>
      <c r="B146" s="478">
        <v>1.1232164</v>
      </c>
      <c r="C146" s="474" t="s">
        <v>14</v>
      </c>
    </row>
    <row r="147" spans="1:3">
      <c r="A147" s="474">
        <v>2005</v>
      </c>
      <c r="B147" s="478">
        <v>1.6165616</v>
      </c>
      <c r="C147" s="474" t="s">
        <v>16</v>
      </c>
    </row>
    <row r="148" spans="1:3">
      <c r="A148" s="474">
        <v>2005</v>
      </c>
      <c r="B148" s="478">
        <v>-6.1879426999999998</v>
      </c>
      <c r="C148" s="474" t="s">
        <v>18</v>
      </c>
    </row>
    <row r="149" spans="1:3">
      <c r="A149" s="474">
        <v>2005</v>
      </c>
      <c r="B149" s="478">
        <v>1.2095864000000001</v>
      </c>
      <c r="C149" s="474" t="s">
        <v>20</v>
      </c>
    </row>
    <row r="150" spans="1:3">
      <c r="A150" s="474">
        <v>2005</v>
      </c>
      <c r="B150" s="478">
        <v>-3.3440596</v>
      </c>
      <c r="C150" s="474" t="s">
        <v>22</v>
      </c>
    </row>
    <row r="151" spans="1:3">
      <c r="A151" s="474">
        <v>2005</v>
      </c>
      <c r="B151" s="478">
        <v>-4.1051858000000001</v>
      </c>
      <c r="C151" s="474" t="s">
        <v>24</v>
      </c>
    </row>
    <row r="152" spans="1:3">
      <c r="A152" s="474">
        <v>2005</v>
      </c>
      <c r="B152" s="478">
        <v>-2.1663290000000002</v>
      </c>
      <c r="C152" s="474" t="s">
        <v>26</v>
      </c>
    </row>
    <row r="153" spans="1:3">
      <c r="A153" s="474">
        <v>2005</v>
      </c>
      <c r="B153" s="478">
        <v>-0.36426540000000002</v>
      </c>
      <c r="C153" s="474" t="s">
        <v>47</v>
      </c>
    </row>
    <row r="154" spans="1:3">
      <c r="A154" s="474">
        <v>2005</v>
      </c>
      <c r="B154" s="478">
        <v>-0.3430568</v>
      </c>
      <c r="C154" s="474" t="s">
        <v>48</v>
      </c>
    </row>
    <row r="155" spans="1:3">
      <c r="A155" s="474">
        <v>2005</v>
      </c>
      <c r="B155" s="478">
        <v>7.76197E-2</v>
      </c>
      <c r="C155" s="474" t="s">
        <v>28</v>
      </c>
    </row>
    <row r="156" spans="1:3">
      <c r="A156" s="474">
        <v>2005</v>
      </c>
      <c r="B156" s="478">
        <v>-2.6218944999999998</v>
      </c>
      <c r="C156" s="474" t="s">
        <v>30</v>
      </c>
    </row>
    <row r="157" spans="1:3">
      <c r="A157" s="474">
        <v>2005</v>
      </c>
      <c r="B157" s="478">
        <v>-0.2560442</v>
      </c>
      <c r="C157" s="474" t="s">
        <v>32</v>
      </c>
    </row>
    <row r="158" spans="1:3">
      <c r="A158" s="474">
        <v>2005</v>
      </c>
      <c r="B158" s="478">
        <v>-2.5083535000000001</v>
      </c>
      <c r="C158" s="474" t="s">
        <v>34</v>
      </c>
    </row>
    <row r="159" spans="1:3">
      <c r="A159" s="474">
        <v>2005</v>
      </c>
      <c r="B159" s="478">
        <v>-6.1937923000000001</v>
      </c>
      <c r="C159" s="474" t="s">
        <v>36</v>
      </c>
    </row>
    <row r="160" spans="1:3">
      <c r="A160" s="474">
        <v>2005</v>
      </c>
      <c r="B160" s="478">
        <v>-1.3328954</v>
      </c>
      <c r="C160" s="474" t="s">
        <v>38</v>
      </c>
    </row>
    <row r="161" spans="1:3">
      <c r="A161" s="474">
        <v>2005</v>
      </c>
      <c r="B161" s="478">
        <v>-2.8833232</v>
      </c>
      <c r="C161" s="474" t="s">
        <v>40</v>
      </c>
    </row>
    <row r="162" spans="1:3">
      <c r="A162" s="474">
        <v>2005</v>
      </c>
      <c r="B162" s="478">
        <v>2.5932708</v>
      </c>
      <c r="C162" s="474" t="s">
        <v>42</v>
      </c>
    </row>
    <row r="163" spans="1:3">
      <c r="B163" s="476">
        <v>2006</v>
      </c>
    </row>
    <row r="164" spans="1:3">
      <c r="A164" s="474">
        <v>2006</v>
      </c>
      <c r="B164" s="478">
        <v>0.2193398</v>
      </c>
      <c r="C164" s="474" t="s">
        <v>10</v>
      </c>
    </row>
    <row r="165" spans="1:3">
      <c r="A165" s="474">
        <v>2006</v>
      </c>
      <c r="B165" s="478">
        <v>-1.7215084</v>
      </c>
      <c r="C165" s="474" t="s">
        <v>12</v>
      </c>
    </row>
    <row r="166" spans="1:3">
      <c r="A166" s="474">
        <v>2006</v>
      </c>
      <c r="B166" s="478">
        <v>2.9064371000000002</v>
      </c>
      <c r="C166" s="474" t="s">
        <v>14</v>
      </c>
    </row>
    <row r="167" spans="1:3">
      <c r="A167" s="474">
        <v>2006</v>
      </c>
      <c r="B167" s="478">
        <v>2.8221948000000001</v>
      </c>
      <c r="C167" s="474" t="s">
        <v>16</v>
      </c>
    </row>
    <row r="168" spans="1:3">
      <c r="A168" s="474">
        <v>2006</v>
      </c>
      <c r="B168" s="478">
        <v>-5.9459774999999997</v>
      </c>
      <c r="C168" s="474" t="s">
        <v>18</v>
      </c>
    </row>
    <row r="169" spans="1:3">
      <c r="A169" s="474">
        <v>2006</v>
      </c>
      <c r="B169" s="478">
        <v>2.1999575</v>
      </c>
      <c r="C169" s="474" t="s">
        <v>20</v>
      </c>
    </row>
    <row r="170" spans="1:3">
      <c r="A170" s="474">
        <v>2006</v>
      </c>
      <c r="B170" s="478">
        <v>-2.4369396999999999</v>
      </c>
      <c r="C170" s="474" t="s">
        <v>22</v>
      </c>
    </row>
    <row r="171" spans="1:3">
      <c r="A171" s="474">
        <v>2006</v>
      </c>
      <c r="B171" s="478">
        <v>-3.5231474</v>
      </c>
      <c r="C171" s="474" t="s">
        <v>24</v>
      </c>
    </row>
    <row r="172" spans="1:3">
      <c r="A172" s="474">
        <v>2006</v>
      </c>
      <c r="B172" s="478">
        <v>-1.0262487</v>
      </c>
      <c r="C172" s="474" t="s">
        <v>26</v>
      </c>
    </row>
    <row r="173" spans="1:3">
      <c r="A173" s="474">
        <v>2006</v>
      </c>
      <c r="B173" s="478">
        <v>-0.48778319999999997</v>
      </c>
      <c r="C173" s="474" t="s">
        <v>47</v>
      </c>
    </row>
    <row r="174" spans="1:3">
      <c r="A174" s="474">
        <v>2006</v>
      </c>
      <c r="B174" s="478">
        <v>-0.27210230000000002</v>
      </c>
      <c r="C174" s="474" t="s">
        <v>48</v>
      </c>
    </row>
    <row r="175" spans="1:3">
      <c r="A175" s="474">
        <v>2006</v>
      </c>
      <c r="B175" s="478">
        <v>1.9359066</v>
      </c>
      <c r="C175" s="474" t="s">
        <v>28</v>
      </c>
    </row>
    <row r="176" spans="1:3">
      <c r="A176" s="474">
        <v>2006</v>
      </c>
      <c r="B176" s="478">
        <v>-2.5181298999999999</v>
      </c>
      <c r="C176" s="474" t="s">
        <v>30</v>
      </c>
    </row>
    <row r="177" spans="1:3">
      <c r="A177" s="474">
        <v>2006</v>
      </c>
      <c r="B177" s="478">
        <v>0.21045829999999999</v>
      </c>
      <c r="C177" s="474" t="s">
        <v>32</v>
      </c>
    </row>
    <row r="178" spans="1:3">
      <c r="A178" s="474">
        <v>2006</v>
      </c>
      <c r="B178" s="478">
        <v>-2.5354407000000001</v>
      </c>
      <c r="C178" s="474" t="s">
        <v>34</v>
      </c>
    </row>
    <row r="179" spans="1:3">
      <c r="A179" s="474">
        <v>2006</v>
      </c>
      <c r="B179" s="478">
        <v>-4.3275581000000001</v>
      </c>
      <c r="C179" s="474" t="s">
        <v>36</v>
      </c>
    </row>
    <row r="180" spans="1:3">
      <c r="A180" s="474">
        <v>2006</v>
      </c>
      <c r="B180" s="478">
        <v>-1.2043271</v>
      </c>
      <c r="C180" s="474" t="s">
        <v>38</v>
      </c>
    </row>
    <row r="181" spans="1:3">
      <c r="A181" s="474">
        <v>2006</v>
      </c>
      <c r="B181" s="478">
        <v>-3.5919759</v>
      </c>
      <c r="C181" s="474" t="s">
        <v>40</v>
      </c>
    </row>
    <row r="182" spans="1:3">
      <c r="A182" s="474">
        <v>2006</v>
      </c>
      <c r="B182" s="478">
        <v>3.9313150000000001</v>
      </c>
      <c r="C182" s="474" t="s">
        <v>42</v>
      </c>
    </row>
    <row r="183" spans="1:3">
      <c r="B183" s="476">
        <v>2007</v>
      </c>
    </row>
    <row r="184" spans="1:3">
      <c r="A184" s="474">
        <v>2007</v>
      </c>
      <c r="B184" s="478">
        <v>6.5474900000000003E-2</v>
      </c>
      <c r="C184" s="474" t="s">
        <v>10</v>
      </c>
    </row>
    <row r="185" spans="1:3">
      <c r="A185" s="474">
        <v>2007</v>
      </c>
      <c r="B185" s="478">
        <v>0.1872491</v>
      </c>
      <c r="C185" s="474" t="s">
        <v>12</v>
      </c>
    </row>
    <row r="186" spans="1:3">
      <c r="A186" s="474">
        <v>2007</v>
      </c>
      <c r="B186" s="478">
        <v>2.7169096000000001</v>
      </c>
      <c r="C186" s="474" t="s">
        <v>14</v>
      </c>
    </row>
    <row r="187" spans="1:3">
      <c r="A187" s="474">
        <v>2007</v>
      </c>
      <c r="B187" s="478">
        <v>0.31666559999999999</v>
      </c>
      <c r="C187" s="474" t="s">
        <v>16</v>
      </c>
    </row>
    <row r="188" spans="1:3">
      <c r="A188" s="474">
        <v>2007</v>
      </c>
      <c r="B188" s="478">
        <v>-6.7070746999999997</v>
      </c>
      <c r="C188" s="474" t="s">
        <v>18</v>
      </c>
    </row>
    <row r="189" spans="1:3">
      <c r="A189" s="474">
        <v>2007</v>
      </c>
      <c r="B189" s="478">
        <v>1.9237477000000001</v>
      </c>
      <c r="C189" s="474" t="s">
        <v>20</v>
      </c>
    </row>
    <row r="190" spans="1:3">
      <c r="A190" s="474">
        <v>2007</v>
      </c>
      <c r="B190" s="478">
        <v>-2.6304563000000001</v>
      </c>
      <c r="C190" s="474" t="s">
        <v>22</v>
      </c>
    </row>
    <row r="191" spans="1:3">
      <c r="A191" s="474">
        <v>2007</v>
      </c>
      <c r="B191" s="478">
        <v>-1.4648186000000001</v>
      </c>
      <c r="C191" s="474" t="s">
        <v>24</v>
      </c>
    </row>
    <row r="192" spans="1:3">
      <c r="A192" s="474">
        <v>2007</v>
      </c>
      <c r="B192" s="478">
        <v>3.2178707000000002</v>
      </c>
      <c r="C192" s="474" t="s">
        <v>26</v>
      </c>
    </row>
    <row r="193" spans="1:3">
      <c r="A193" s="474">
        <v>2007</v>
      </c>
      <c r="B193" s="478">
        <v>-0.51265910000000003</v>
      </c>
      <c r="C193" s="474" t="s">
        <v>47</v>
      </c>
    </row>
    <row r="194" spans="1:3">
      <c r="A194" s="474">
        <v>2007</v>
      </c>
      <c r="B194" s="478">
        <v>-0.81533960000000005</v>
      </c>
      <c r="C194" s="474" t="s">
        <v>48</v>
      </c>
    </row>
    <row r="195" spans="1:3">
      <c r="A195" s="474">
        <v>2007</v>
      </c>
      <c r="B195" s="478">
        <v>4.1512019999999996</v>
      </c>
      <c r="C195" s="474" t="s">
        <v>28</v>
      </c>
    </row>
    <row r="196" spans="1:3">
      <c r="A196" s="474">
        <v>2007</v>
      </c>
      <c r="B196" s="478">
        <v>-2.1441672000000001</v>
      </c>
      <c r="C196" s="474" t="s">
        <v>30</v>
      </c>
    </row>
    <row r="197" spans="1:3">
      <c r="A197" s="474">
        <v>2007</v>
      </c>
      <c r="B197" s="478">
        <v>0.2116488</v>
      </c>
      <c r="C197" s="474" t="s">
        <v>32</v>
      </c>
    </row>
    <row r="198" spans="1:3">
      <c r="A198" s="474">
        <v>2007</v>
      </c>
      <c r="B198" s="478">
        <v>-1.3546085999999999</v>
      </c>
      <c r="C198" s="474" t="s">
        <v>34</v>
      </c>
    </row>
    <row r="199" spans="1:3">
      <c r="A199" s="474">
        <v>2007</v>
      </c>
      <c r="B199" s="478">
        <v>-3.0087641999999999</v>
      </c>
      <c r="C199" s="474" t="s">
        <v>36</v>
      </c>
    </row>
    <row r="200" spans="1:3">
      <c r="A200" s="474">
        <v>2007</v>
      </c>
      <c r="B200" s="478">
        <v>-8.1075099999999997E-2</v>
      </c>
      <c r="C200" s="474" t="s">
        <v>38</v>
      </c>
    </row>
    <row r="201" spans="1:3">
      <c r="A201" s="474">
        <v>2007</v>
      </c>
      <c r="B201" s="478">
        <v>-1.9487619</v>
      </c>
      <c r="C201" s="474" t="s">
        <v>40</v>
      </c>
    </row>
    <row r="202" spans="1:3">
      <c r="A202" s="474">
        <v>2007</v>
      </c>
      <c r="B202" s="478">
        <v>5.1328088000000003</v>
      </c>
      <c r="C202" s="474" t="s">
        <v>42</v>
      </c>
    </row>
    <row r="203" spans="1:3">
      <c r="B203" s="476">
        <f>A204</f>
        <v>2008</v>
      </c>
    </row>
    <row r="204" spans="1:3">
      <c r="A204" s="474">
        <v>2008</v>
      </c>
      <c r="B204" s="478">
        <v>-1.1032409999999999</v>
      </c>
      <c r="C204" s="474" t="s">
        <v>10</v>
      </c>
    </row>
    <row r="205" spans="1:3">
      <c r="A205" s="474">
        <v>2008</v>
      </c>
      <c r="B205" s="478">
        <v>-0.176872</v>
      </c>
      <c r="C205" s="474" t="s">
        <v>12</v>
      </c>
    </row>
    <row r="206" spans="1:3">
      <c r="A206" s="474">
        <v>2008</v>
      </c>
      <c r="B206" s="478">
        <v>-2.6663001999999998</v>
      </c>
      <c r="C206" s="474" t="s">
        <v>14</v>
      </c>
    </row>
    <row r="207" spans="1:3">
      <c r="A207" s="474">
        <v>2008</v>
      </c>
      <c r="B207" s="478">
        <v>-6.9554625000000003</v>
      </c>
      <c r="C207" s="474" t="s">
        <v>16</v>
      </c>
    </row>
    <row r="208" spans="1:3">
      <c r="A208" s="474">
        <v>2008</v>
      </c>
      <c r="B208" s="478">
        <v>-10.176023900000001</v>
      </c>
      <c r="C208" s="474" t="s">
        <v>18</v>
      </c>
    </row>
    <row r="209" spans="1:3">
      <c r="A209" s="474">
        <v>2008</v>
      </c>
      <c r="B209" s="478">
        <v>-4.4205245</v>
      </c>
      <c r="C209" s="474" t="s">
        <v>20</v>
      </c>
    </row>
    <row r="210" spans="1:3">
      <c r="A210" s="474">
        <v>2008</v>
      </c>
      <c r="B210" s="478">
        <v>-3.2580605</v>
      </c>
      <c r="C210" s="474" t="s">
        <v>22</v>
      </c>
    </row>
    <row r="211" spans="1:3">
      <c r="A211" s="474">
        <v>2008</v>
      </c>
      <c r="B211" s="478">
        <v>-2.6310069</v>
      </c>
      <c r="C211" s="474" t="s">
        <v>24</v>
      </c>
    </row>
    <row r="212" spans="1:3">
      <c r="A212" s="474">
        <v>2008</v>
      </c>
      <c r="B212" s="478">
        <v>0.86603459999999999</v>
      </c>
      <c r="C212" s="474" t="s">
        <v>26</v>
      </c>
    </row>
    <row r="213" spans="1:3">
      <c r="A213" s="474">
        <v>2008</v>
      </c>
      <c r="B213" s="478">
        <v>-4.2042622999999999</v>
      </c>
      <c r="C213" s="474" t="s">
        <v>47</v>
      </c>
    </row>
    <row r="214" spans="1:3">
      <c r="A214" s="474">
        <v>2008</v>
      </c>
      <c r="B214" s="478">
        <v>-3.0830419</v>
      </c>
      <c r="C214" s="474" t="s">
        <v>48</v>
      </c>
    </row>
    <row r="215" spans="1:3">
      <c r="A215" s="474">
        <v>2008</v>
      </c>
      <c r="B215" s="478">
        <v>3.3198718999999999</v>
      </c>
      <c r="C215" s="474" t="s">
        <v>28</v>
      </c>
    </row>
    <row r="216" spans="1:3">
      <c r="A216" s="474">
        <v>2008</v>
      </c>
      <c r="B216" s="478">
        <v>-4.1823034999999997</v>
      </c>
      <c r="C216" s="474" t="s">
        <v>30</v>
      </c>
    </row>
    <row r="217" spans="1:3">
      <c r="A217" s="474">
        <v>2008</v>
      </c>
      <c r="B217" s="478">
        <v>0.22373009999999999</v>
      </c>
      <c r="C217" s="474" t="s">
        <v>32</v>
      </c>
    </row>
    <row r="218" spans="1:3">
      <c r="A218" s="474">
        <v>2008</v>
      </c>
      <c r="B218" s="478">
        <v>-1.4952653</v>
      </c>
      <c r="C218" s="474" t="s">
        <v>34</v>
      </c>
    </row>
    <row r="219" spans="1:3">
      <c r="A219" s="474">
        <v>2008</v>
      </c>
      <c r="B219" s="478">
        <v>-3.7656638</v>
      </c>
      <c r="C219" s="474" t="s">
        <v>36</v>
      </c>
    </row>
    <row r="220" spans="1:3">
      <c r="A220" s="474">
        <v>2008</v>
      </c>
      <c r="B220" s="478">
        <v>-1.4131572999999999</v>
      </c>
      <c r="C220" s="474" t="s">
        <v>38</v>
      </c>
    </row>
    <row r="221" spans="1:3">
      <c r="A221" s="474">
        <v>2008</v>
      </c>
      <c r="B221" s="478">
        <v>-2.4277568999999999</v>
      </c>
      <c r="C221" s="474" t="s">
        <v>40</v>
      </c>
    </row>
    <row r="222" spans="1:3">
      <c r="A222" s="474">
        <v>2008</v>
      </c>
      <c r="B222" s="478">
        <v>4.1804544000000003</v>
      </c>
      <c r="C222" s="474" t="s">
        <v>42</v>
      </c>
    </row>
    <row r="223" spans="1:3">
      <c r="B223" s="476">
        <f>A224</f>
        <v>2009</v>
      </c>
    </row>
    <row r="224" spans="1:3">
      <c r="A224" s="474">
        <v>2009</v>
      </c>
      <c r="B224" s="478">
        <v>-5.3830612000000002</v>
      </c>
      <c r="C224" s="474" t="s">
        <v>10</v>
      </c>
    </row>
    <row r="225" spans="1:3">
      <c r="A225" s="474">
        <v>2009</v>
      </c>
      <c r="B225" s="478">
        <v>-3.2349975999999998</v>
      </c>
      <c r="C225" s="474" t="s">
        <v>12</v>
      </c>
    </row>
    <row r="226" spans="1:3">
      <c r="A226" s="474">
        <v>2009</v>
      </c>
      <c r="B226" s="478">
        <v>-2.1836777999999999</v>
      </c>
      <c r="C226" s="474" t="s">
        <v>14</v>
      </c>
    </row>
    <row r="227" spans="1:3">
      <c r="A227" s="474">
        <v>2009</v>
      </c>
      <c r="B227" s="478">
        <v>-13.796241999999999</v>
      </c>
      <c r="C227" s="474" t="s">
        <v>16</v>
      </c>
    </row>
    <row r="228" spans="1:3">
      <c r="A228" s="474">
        <v>2009</v>
      </c>
      <c r="B228" s="478">
        <v>-15.1413999</v>
      </c>
      <c r="C228" s="474" t="s">
        <v>18</v>
      </c>
    </row>
    <row r="229" spans="1:3">
      <c r="A229" s="474">
        <v>2009</v>
      </c>
      <c r="B229" s="478">
        <v>-10.953503599999999</v>
      </c>
      <c r="C229" s="474" t="s">
        <v>20</v>
      </c>
    </row>
    <row r="230" spans="1:3">
      <c r="A230" s="474">
        <v>2009</v>
      </c>
      <c r="B230" s="478">
        <v>-7.1651769999999999</v>
      </c>
      <c r="C230" s="474" t="s">
        <v>22</v>
      </c>
    </row>
    <row r="231" spans="1:3">
      <c r="A231" s="474">
        <v>2009</v>
      </c>
      <c r="B231" s="478">
        <v>-5.2482128000000001</v>
      </c>
      <c r="C231" s="474" t="s">
        <v>24</v>
      </c>
    </row>
    <row r="232" spans="1:3">
      <c r="A232" s="474">
        <v>2009</v>
      </c>
      <c r="B232" s="478">
        <v>-5.4338949000000003</v>
      </c>
      <c r="C232" s="474" t="s">
        <v>26</v>
      </c>
    </row>
    <row r="233" spans="1:3">
      <c r="A233" s="474">
        <v>2009</v>
      </c>
      <c r="B233" s="478">
        <v>-9.1268785000000001</v>
      </c>
      <c r="C233" s="474" t="s">
        <v>47</v>
      </c>
    </row>
    <row r="234" spans="1:3">
      <c r="A234" s="474">
        <v>2009</v>
      </c>
      <c r="B234" s="478">
        <v>-9.1056483999999998</v>
      </c>
      <c r="C234" s="474" t="s">
        <v>48</v>
      </c>
    </row>
    <row r="235" spans="1:3">
      <c r="A235" s="474">
        <v>2009</v>
      </c>
      <c r="B235" s="478">
        <v>-0.67472549999999998</v>
      </c>
      <c r="C235" s="474" t="s">
        <v>28</v>
      </c>
    </row>
    <row r="236" spans="1:3">
      <c r="A236" s="474">
        <v>2009</v>
      </c>
      <c r="B236" s="478">
        <v>-3.2388387000000001</v>
      </c>
      <c r="C236" s="474" t="s">
        <v>30</v>
      </c>
    </row>
    <row r="237" spans="1:3">
      <c r="A237" s="474">
        <v>2009</v>
      </c>
      <c r="B237" s="478">
        <v>-5.4309032999999998</v>
      </c>
      <c r="C237" s="474" t="s">
        <v>32</v>
      </c>
    </row>
    <row r="238" spans="1:3">
      <c r="A238" s="474">
        <v>2009</v>
      </c>
      <c r="B238" s="478">
        <v>-5.3297097000000004</v>
      </c>
      <c r="C238" s="474" t="s">
        <v>34</v>
      </c>
    </row>
    <row r="239" spans="1:3">
      <c r="A239" s="474">
        <v>2009</v>
      </c>
      <c r="B239" s="478">
        <v>-9.8055272000000002</v>
      </c>
      <c r="C239" s="474" t="s">
        <v>36</v>
      </c>
    </row>
    <row r="240" spans="1:3">
      <c r="A240" s="474">
        <v>2009</v>
      </c>
      <c r="B240" s="478">
        <v>-5.8406190999999996</v>
      </c>
      <c r="C240" s="474" t="s">
        <v>38</v>
      </c>
    </row>
    <row r="241" spans="1:3">
      <c r="A241" s="474">
        <v>2009</v>
      </c>
      <c r="B241" s="478">
        <v>-7.8042037000000004</v>
      </c>
      <c r="C241" s="474" t="s">
        <v>40</v>
      </c>
    </row>
    <row r="242" spans="1:3">
      <c r="A242" s="474">
        <v>2009</v>
      </c>
      <c r="B242" s="478">
        <v>-2.5283242000000001</v>
      </c>
      <c r="C242" s="474" t="s">
        <v>42</v>
      </c>
    </row>
    <row r="243" spans="1:3">
      <c r="B243" s="476">
        <f>A244</f>
        <v>2010</v>
      </c>
    </row>
    <row r="244" spans="1:3">
      <c r="A244" s="474">
        <v>2010</v>
      </c>
      <c r="B244" s="478">
        <v>-4.0013914000000002</v>
      </c>
      <c r="C244" s="474" t="s">
        <v>10</v>
      </c>
    </row>
    <row r="245" spans="1:3">
      <c r="A245" s="474">
        <v>2010</v>
      </c>
      <c r="B245" s="478">
        <v>-4.2209871000000003</v>
      </c>
      <c r="C245" s="474" t="s">
        <v>12</v>
      </c>
    </row>
    <row r="246" spans="1:3">
      <c r="A246" s="474">
        <v>2010</v>
      </c>
      <c r="B246" s="478">
        <v>0.18754419999999999</v>
      </c>
      <c r="C246" s="474" t="s">
        <v>14</v>
      </c>
    </row>
    <row r="247" spans="1:3">
      <c r="B247" s="478"/>
    </row>
    <row r="248" spans="1:3">
      <c r="A248" s="474">
        <v>2010</v>
      </c>
      <c r="B248" s="478">
        <v>-11.1971144</v>
      </c>
      <c r="C248" s="474" t="s">
        <v>18</v>
      </c>
    </row>
    <row r="249" spans="1:3">
      <c r="A249" s="474">
        <v>2010</v>
      </c>
      <c r="B249" s="478">
        <v>-9.3811376000000006</v>
      </c>
      <c r="C249" s="474" t="s">
        <v>20</v>
      </c>
    </row>
    <row r="250" spans="1:3">
      <c r="A250" s="474">
        <v>2010</v>
      </c>
      <c r="B250" s="478">
        <v>-6.8757220999999999</v>
      </c>
      <c r="C250" s="474" t="s">
        <v>22</v>
      </c>
    </row>
    <row r="251" spans="1:3">
      <c r="A251" s="474">
        <v>2010</v>
      </c>
      <c r="B251" s="478">
        <v>-4.2114358999999997</v>
      </c>
      <c r="C251" s="474" t="s">
        <v>24</v>
      </c>
    </row>
    <row r="252" spans="1:3">
      <c r="A252" s="474">
        <v>2010</v>
      </c>
      <c r="B252" s="478">
        <v>-4.7234360000000004</v>
      </c>
      <c r="C252" s="474" t="s">
        <v>26</v>
      </c>
    </row>
    <row r="253" spans="1:3">
      <c r="A253" s="474">
        <v>2010</v>
      </c>
      <c r="B253" s="478">
        <v>-8.6858647999999992</v>
      </c>
      <c r="C253" s="474" t="s">
        <v>47</v>
      </c>
    </row>
    <row r="254" spans="1:3">
      <c r="A254" s="474">
        <v>2010</v>
      </c>
      <c r="B254" s="478">
        <v>-6.9007187999999999</v>
      </c>
      <c r="C254" s="474" t="s">
        <v>48</v>
      </c>
    </row>
    <row r="255" spans="1:3">
      <c r="A255" s="474">
        <v>2010</v>
      </c>
      <c r="B255" s="478">
        <v>-0.65824890000000003</v>
      </c>
      <c r="C255" s="474" t="s">
        <v>28</v>
      </c>
    </row>
    <row r="256" spans="1:3">
      <c r="A256" s="474">
        <v>2010</v>
      </c>
      <c r="B256" s="478">
        <v>-2.3938141000000002</v>
      </c>
      <c r="C256" s="474" t="s">
        <v>30</v>
      </c>
    </row>
    <row r="257" spans="1:14">
      <c r="A257" s="474">
        <v>2010</v>
      </c>
      <c r="B257" s="478">
        <v>-4.9915124000000004</v>
      </c>
      <c r="C257" s="474" t="s">
        <v>32</v>
      </c>
    </row>
    <row r="258" spans="1:14">
      <c r="A258" s="474">
        <v>2010</v>
      </c>
      <c r="B258" s="478">
        <v>-4.4412772</v>
      </c>
      <c r="C258" s="474" t="s">
        <v>34</v>
      </c>
    </row>
    <row r="259" spans="1:14">
      <c r="A259" s="474">
        <v>2010</v>
      </c>
      <c r="B259" s="478">
        <v>-11.171139500000001</v>
      </c>
      <c r="C259" s="474" t="s">
        <v>36</v>
      </c>
    </row>
    <row r="260" spans="1:14">
      <c r="A260" s="474">
        <v>2010</v>
      </c>
      <c r="B260" s="478">
        <v>-5.6349049999999998</v>
      </c>
      <c r="C260" s="474" t="s">
        <v>38</v>
      </c>
    </row>
    <row r="261" spans="1:14">
      <c r="A261" s="474">
        <v>2010</v>
      </c>
      <c r="B261" s="478">
        <v>-7.4849258000000001</v>
      </c>
      <c r="C261" s="474" t="s">
        <v>40</v>
      </c>
    </row>
    <row r="262" spans="1:14">
      <c r="A262" s="474">
        <v>2010</v>
      </c>
      <c r="B262" s="478">
        <v>-2.6098343000000002</v>
      </c>
      <c r="C262" s="474" t="s">
        <v>42</v>
      </c>
    </row>
    <row r="263" spans="1:14">
      <c r="B263" s="476">
        <f>A264</f>
        <v>2011</v>
      </c>
    </row>
    <row r="264" spans="1:14">
      <c r="A264" s="474">
        <v>2011</v>
      </c>
      <c r="B264" s="477">
        <v>-4.1286046000000001</v>
      </c>
      <c r="C264" s="480" t="s">
        <v>10</v>
      </c>
      <c r="D264" s="476"/>
      <c r="E264" s="479"/>
      <c r="F264" s="476"/>
      <c r="G264" s="479"/>
      <c r="H264" s="476"/>
      <c r="I264" s="479"/>
      <c r="J264" s="476"/>
      <c r="K264" s="479"/>
      <c r="L264" s="476"/>
      <c r="M264" s="479"/>
      <c r="N264" s="479"/>
    </row>
    <row r="265" spans="1:14">
      <c r="A265" s="474">
        <v>2011</v>
      </c>
      <c r="B265" s="477">
        <v>-0.9567833</v>
      </c>
      <c r="C265" s="478" t="s">
        <v>12</v>
      </c>
      <c r="D265" s="478"/>
      <c r="E265" s="478"/>
      <c r="F265" s="478"/>
      <c r="G265" s="478"/>
      <c r="H265" s="478"/>
      <c r="I265" s="478"/>
      <c r="J265" s="478"/>
      <c r="K265" s="478"/>
      <c r="L265" s="478"/>
      <c r="M265" s="478"/>
      <c r="N265" s="478"/>
    </row>
    <row r="266" spans="1:14">
      <c r="A266" s="474">
        <v>2011</v>
      </c>
      <c r="B266" s="477">
        <v>1.158533</v>
      </c>
      <c r="C266" s="478" t="s">
        <v>14</v>
      </c>
      <c r="D266" s="478"/>
      <c r="E266" s="478"/>
      <c r="F266" s="478"/>
      <c r="G266" s="478"/>
      <c r="H266" s="478"/>
      <c r="I266" s="478"/>
      <c r="J266" s="478"/>
      <c r="K266" s="478"/>
      <c r="L266" s="478"/>
      <c r="M266" s="478"/>
      <c r="N266" s="478"/>
    </row>
    <row r="267" spans="1:14">
      <c r="A267" s="474">
        <v>2011</v>
      </c>
      <c r="B267" s="477">
        <v>-12.7234423</v>
      </c>
      <c r="C267" s="478" t="s">
        <v>16</v>
      </c>
      <c r="D267" s="478"/>
      <c r="E267" s="478"/>
      <c r="F267" s="478"/>
      <c r="G267" s="478"/>
      <c r="H267" s="478"/>
      <c r="I267" s="478"/>
      <c r="J267" s="478"/>
      <c r="K267" s="478"/>
      <c r="L267" s="478"/>
      <c r="M267" s="478"/>
      <c r="N267" s="478"/>
    </row>
    <row r="268" spans="1:14">
      <c r="A268" s="474">
        <v>2011</v>
      </c>
      <c r="B268" s="477">
        <v>-10.2787592</v>
      </c>
      <c r="C268" s="474" t="s">
        <v>18</v>
      </c>
      <c r="D268" s="475"/>
    </row>
    <row r="269" spans="1:14">
      <c r="A269" s="474">
        <v>2011</v>
      </c>
      <c r="B269" s="477">
        <v>-9.6421220999999999</v>
      </c>
      <c r="C269" s="474" t="s">
        <v>20</v>
      </c>
    </row>
    <row r="270" spans="1:14">
      <c r="A270" s="474">
        <v>2011</v>
      </c>
      <c r="B270" s="477">
        <v>-5.1524704999999997</v>
      </c>
      <c r="C270" s="474" t="s">
        <v>22</v>
      </c>
    </row>
    <row r="271" spans="1:14">
      <c r="A271" s="474">
        <v>2011</v>
      </c>
      <c r="B271" s="477">
        <v>-3.6783123</v>
      </c>
      <c r="C271" s="474" t="s">
        <v>24</v>
      </c>
    </row>
    <row r="272" spans="1:14">
      <c r="A272" s="474">
        <v>2011</v>
      </c>
      <c r="B272" s="477">
        <v>-5.6869958</v>
      </c>
      <c r="C272" s="474" t="s">
        <v>26</v>
      </c>
    </row>
    <row r="273" spans="1:3">
      <c r="A273" s="474">
        <v>2011</v>
      </c>
      <c r="B273" s="477">
        <v>-4.3067051000000003</v>
      </c>
      <c r="C273" s="474" t="s">
        <v>47</v>
      </c>
    </row>
    <row r="274" spans="1:3">
      <c r="A274" s="474">
        <v>2011</v>
      </c>
      <c r="B274" s="477">
        <v>-8.9397327000000004</v>
      </c>
      <c r="C274" s="474" t="s">
        <v>48</v>
      </c>
    </row>
    <row r="275" spans="1:3">
      <c r="A275" s="474">
        <v>2011</v>
      </c>
      <c r="B275" s="477">
        <v>0.51285020000000003</v>
      </c>
      <c r="C275" s="474" t="s">
        <v>28</v>
      </c>
    </row>
    <row r="276" spans="1:3">
      <c r="A276" s="474">
        <v>2011</v>
      </c>
      <c r="B276" s="477">
        <v>-2.4070133999999999</v>
      </c>
      <c r="C276" s="474" t="s">
        <v>30</v>
      </c>
    </row>
    <row r="277" spans="1:3">
      <c r="A277" s="474">
        <v>2011</v>
      </c>
      <c r="B277" s="477">
        <v>-4.2884983999999999</v>
      </c>
      <c r="C277" s="474" t="s">
        <v>32</v>
      </c>
    </row>
    <row r="278" spans="1:3">
      <c r="A278" s="474">
        <v>2011</v>
      </c>
      <c r="B278" s="477">
        <v>-2.5535627999999999</v>
      </c>
      <c r="C278" s="474" t="s">
        <v>34</v>
      </c>
    </row>
    <row r="279" spans="1:3">
      <c r="A279" s="474">
        <v>2011</v>
      </c>
      <c r="B279" s="477">
        <v>-7.3828418999999998</v>
      </c>
      <c r="C279" s="474" t="s">
        <v>36</v>
      </c>
    </row>
    <row r="280" spans="1:3">
      <c r="A280" s="474">
        <v>2011</v>
      </c>
      <c r="B280" s="477">
        <v>-6.6719156000000002</v>
      </c>
      <c r="C280" s="474" t="s">
        <v>38</v>
      </c>
    </row>
    <row r="281" spans="1:3">
      <c r="A281" s="474">
        <v>2011</v>
      </c>
      <c r="B281" s="477">
        <v>-4.2769494000000003</v>
      </c>
      <c r="C281" s="474" t="s">
        <v>40</v>
      </c>
    </row>
    <row r="282" spans="1:3">
      <c r="A282" s="474">
        <v>2011</v>
      </c>
      <c r="B282" s="477">
        <v>-1.0443492999999999</v>
      </c>
      <c r="C282" s="474" t="s">
        <v>42</v>
      </c>
    </row>
    <row r="283" spans="1:3">
      <c r="B283" s="476">
        <f>A284</f>
        <v>2012</v>
      </c>
    </row>
    <row r="284" spans="1:3">
      <c r="A284" s="474">
        <v>2012</v>
      </c>
      <c r="B284" s="475">
        <v>-4.2346827999999999</v>
      </c>
      <c r="C284" s="474" t="s">
        <v>10</v>
      </c>
    </row>
    <row r="285" spans="1:3">
      <c r="A285" s="474">
        <v>2012</v>
      </c>
      <c r="B285" s="475">
        <v>-3.3680700000000001E-2</v>
      </c>
      <c r="C285" s="474" t="s">
        <v>12</v>
      </c>
    </row>
    <row r="286" spans="1:3">
      <c r="A286" s="474">
        <v>2012</v>
      </c>
      <c r="B286" s="475">
        <v>-0.25759850000000001</v>
      </c>
      <c r="C286" s="474" t="s">
        <v>14</v>
      </c>
    </row>
    <row r="287" spans="1:3">
      <c r="A287" s="474">
        <v>2012</v>
      </c>
      <c r="B287" s="475">
        <v>-8.0344151000000004</v>
      </c>
      <c r="C287" s="474" t="s">
        <v>16</v>
      </c>
    </row>
    <row r="288" spans="1:3">
      <c r="A288" s="474">
        <v>2012</v>
      </c>
      <c r="B288" s="475">
        <v>-8.8654045000000004</v>
      </c>
      <c r="C288" s="474" t="s">
        <v>18</v>
      </c>
    </row>
    <row r="289" spans="1:3">
      <c r="A289" s="474">
        <v>2012</v>
      </c>
      <c r="B289" s="475">
        <v>-10.467919800000001</v>
      </c>
      <c r="C289" s="474" t="s">
        <v>20</v>
      </c>
    </row>
    <row r="290" spans="1:3">
      <c r="A290" s="474">
        <v>2012</v>
      </c>
      <c r="B290" s="475">
        <v>-4.9854595000000002</v>
      </c>
      <c r="C290" s="474" t="s">
        <v>22</v>
      </c>
    </row>
    <row r="291" spans="1:3">
      <c r="A291" s="474">
        <v>2012</v>
      </c>
      <c r="B291" s="475">
        <v>-2.9181815000000002</v>
      </c>
      <c r="C291" s="474" t="s">
        <v>24</v>
      </c>
    </row>
    <row r="292" spans="1:3">
      <c r="A292" s="474">
        <v>2012</v>
      </c>
      <c r="B292" s="475">
        <v>-5.5526707999999996</v>
      </c>
      <c r="C292" s="474" t="s">
        <v>26</v>
      </c>
    </row>
    <row r="293" spans="1:3">
      <c r="A293" s="474">
        <v>2012</v>
      </c>
      <c r="B293" s="475">
        <v>-1.2056324</v>
      </c>
      <c r="C293" s="474" t="s">
        <v>47</v>
      </c>
    </row>
    <row r="294" spans="1:3">
      <c r="A294" s="474">
        <v>2012</v>
      </c>
      <c r="B294" s="475">
        <v>-3.1454806999999998</v>
      </c>
      <c r="C294" s="474" t="s">
        <v>48</v>
      </c>
    </row>
    <row r="295" spans="1:3">
      <c r="A295" s="474">
        <v>2012</v>
      </c>
      <c r="B295" s="475">
        <v>0.34496199999999999</v>
      </c>
      <c r="C295" s="474" t="s">
        <v>28</v>
      </c>
    </row>
    <row r="296" spans="1:3">
      <c r="A296" s="474">
        <v>2012</v>
      </c>
      <c r="B296" s="475">
        <v>-3.4891266999999999</v>
      </c>
      <c r="C296" s="474" t="s">
        <v>30</v>
      </c>
    </row>
    <row r="297" spans="1:3">
      <c r="A297" s="474">
        <v>2012</v>
      </c>
      <c r="B297" s="475">
        <v>-3.8849037000000002</v>
      </c>
      <c r="C297" s="474" t="s">
        <v>32</v>
      </c>
    </row>
    <row r="298" spans="1:3">
      <c r="A298" s="474">
        <v>2012</v>
      </c>
      <c r="B298" s="475">
        <v>-2.1890580000000002</v>
      </c>
      <c r="C298" s="474" t="s">
        <v>34</v>
      </c>
    </row>
    <row r="299" spans="1:3">
      <c r="A299" s="474">
        <v>2012</v>
      </c>
      <c r="B299" s="475">
        <v>-5.6586667999999998</v>
      </c>
      <c r="C299" s="474" t="s">
        <v>36</v>
      </c>
    </row>
    <row r="300" spans="1:3">
      <c r="A300" s="474">
        <v>2012</v>
      </c>
      <c r="B300" s="475">
        <v>-4.0435645999999998</v>
      </c>
      <c r="C300" s="474" t="s">
        <v>38</v>
      </c>
    </row>
    <row r="301" spans="1:3">
      <c r="A301" s="474">
        <v>2012</v>
      </c>
      <c r="B301" s="475">
        <v>-4.3448934000000001</v>
      </c>
      <c r="C301" s="474" t="s">
        <v>40</v>
      </c>
    </row>
    <row r="302" spans="1:3">
      <c r="A302" s="474">
        <v>2012</v>
      </c>
      <c r="B302" s="475">
        <v>-2.1832596999999998</v>
      </c>
      <c r="C302" s="474" t="s">
        <v>42</v>
      </c>
    </row>
    <row r="303" spans="1:3">
      <c r="B303" s="476">
        <f>A304</f>
        <v>2013</v>
      </c>
    </row>
    <row r="304" spans="1:3">
      <c r="A304" s="474">
        <v>2013</v>
      </c>
      <c r="B304" s="475">
        <v>-3.1376373000000002</v>
      </c>
      <c r="C304" s="474" t="s">
        <v>10</v>
      </c>
    </row>
    <row r="305" spans="1:3">
      <c r="A305" s="474">
        <v>2013</v>
      </c>
      <c r="B305" s="475">
        <v>-0.14036319999999999</v>
      </c>
      <c r="C305" s="474" t="s">
        <v>12</v>
      </c>
    </row>
    <row r="306" spans="1:3">
      <c r="A306" s="474">
        <v>2013</v>
      </c>
      <c r="B306" s="475">
        <v>-0.17007990000000001</v>
      </c>
      <c r="C306" s="474" t="s">
        <v>14</v>
      </c>
    </row>
    <row r="307" spans="1:3">
      <c r="A307" s="474">
        <v>2013</v>
      </c>
      <c r="B307" s="475">
        <v>-6.1033305000000002</v>
      </c>
      <c r="C307" s="474" t="s">
        <v>16</v>
      </c>
    </row>
    <row r="308" spans="1:3">
      <c r="A308" s="474">
        <v>2013</v>
      </c>
      <c r="B308" s="475">
        <v>-13.154961</v>
      </c>
      <c r="C308" s="474" t="s">
        <v>18</v>
      </c>
    </row>
    <row r="309" spans="1:3">
      <c r="A309" s="474">
        <v>2013</v>
      </c>
      <c r="B309" s="475">
        <v>-6.9891283</v>
      </c>
      <c r="C309" s="474" t="s">
        <v>20</v>
      </c>
    </row>
    <row r="310" spans="1:3">
      <c r="A310" s="474">
        <v>2013</v>
      </c>
      <c r="B310" s="475">
        <v>-4.0878266999999999</v>
      </c>
      <c r="C310" s="474" t="s">
        <v>22</v>
      </c>
    </row>
    <row r="311" spans="1:3">
      <c r="A311" s="474">
        <v>2013</v>
      </c>
      <c r="B311" s="475">
        <v>-2.9224122000000001</v>
      </c>
      <c r="C311" s="474" t="s">
        <v>24</v>
      </c>
    </row>
    <row r="312" spans="1:3">
      <c r="A312" s="474">
        <v>2013</v>
      </c>
      <c r="B312" s="475">
        <v>-5.1310631999999998</v>
      </c>
      <c r="C312" s="474" t="s">
        <v>26</v>
      </c>
    </row>
    <row r="313" spans="1:3">
      <c r="A313" s="474">
        <v>2013</v>
      </c>
      <c r="B313" s="475">
        <v>-1.1591467</v>
      </c>
      <c r="C313" s="474" t="s">
        <v>47</v>
      </c>
    </row>
    <row r="314" spans="1:3">
      <c r="A314" s="474">
        <v>2013</v>
      </c>
      <c r="B314" s="475">
        <v>-2.6099231999999999</v>
      </c>
      <c r="C314" s="474" t="s">
        <v>48</v>
      </c>
    </row>
    <row r="315" spans="1:3">
      <c r="A315" s="474">
        <v>2013</v>
      </c>
      <c r="B315" s="475">
        <v>0.97542859999999998</v>
      </c>
      <c r="C315" s="474" t="s">
        <v>28</v>
      </c>
    </row>
    <row r="316" spans="1:3">
      <c r="A316" s="474">
        <v>2013</v>
      </c>
      <c r="B316" s="475">
        <v>-2.4257800999999999</v>
      </c>
      <c r="C316" s="474" t="s">
        <v>30</v>
      </c>
    </row>
    <row r="317" spans="1:3">
      <c r="A317" s="474">
        <v>2013</v>
      </c>
      <c r="B317" s="475">
        <v>-2.3741167999999999</v>
      </c>
      <c r="C317" s="474" t="s">
        <v>32</v>
      </c>
    </row>
    <row r="318" spans="1:3">
      <c r="A318" s="474">
        <v>2013</v>
      </c>
      <c r="B318" s="475">
        <v>-1.9500774999999999</v>
      </c>
      <c r="C318" s="474" t="s">
        <v>34</v>
      </c>
    </row>
    <row r="319" spans="1:3">
      <c r="A319" s="474">
        <v>2013</v>
      </c>
      <c r="B319" s="475">
        <v>-4.8424223</v>
      </c>
      <c r="C319" s="474" t="s">
        <v>36</v>
      </c>
    </row>
    <row r="320" spans="1:3">
      <c r="A320" s="474">
        <v>2013</v>
      </c>
      <c r="B320" s="475">
        <v>-14.678607700000001</v>
      </c>
      <c r="C320" s="474" t="s">
        <v>38</v>
      </c>
    </row>
    <row r="321" spans="1:3">
      <c r="A321" s="474">
        <v>2013</v>
      </c>
      <c r="B321" s="475">
        <v>-2.7199859000000002</v>
      </c>
      <c r="C321" s="474" t="s">
        <v>40</v>
      </c>
    </row>
    <row r="322" spans="1:3">
      <c r="A322" s="474">
        <v>2013</v>
      </c>
      <c r="B322" s="475">
        <v>-2.6138743999999998</v>
      </c>
      <c r="C322" s="474" t="s">
        <v>42</v>
      </c>
    </row>
    <row r="323" spans="1:3">
      <c r="B323" s="476">
        <f>A324</f>
        <v>2014</v>
      </c>
    </row>
    <row r="324" spans="1:3">
      <c r="A324" s="474">
        <v>2014</v>
      </c>
      <c r="B324" s="475">
        <v>-3.0789566000000002</v>
      </c>
      <c r="C324" s="474" t="s">
        <v>10</v>
      </c>
    </row>
    <row r="325" spans="1:3">
      <c r="A325" s="474">
        <v>2014</v>
      </c>
      <c r="B325" s="475">
        <v>0.52880340000000003</v>
      </c>
      <c r="C325" s="474" t="s">
        <v>12</v>
      </c>
    </row>
    <row r="326" spans="1:3">
      <c r="A326" s="474">
        <v>2014</v>
      </c>
      <c r="B326" s="475">
        <v>0.67792149999999995</v>
      </c>
      <c r="C326" s="474" t="s">
        <v>14</v>
      </c>
    </row>
    <row r="327" spans="1:3">
      <c r="A327" s="474">
        <v>2014</v>
      </c>
      <c r="B327" s="475">
        <v>-3.6302913999999999</v>
      </c>
      <c r="C327" s="474" t="s">
        <v>16</v>
      </c>
    </row>
    <row r="328" spans="1:3">
      <c r="A328" s="474">
        <v>2014</v>
      </c>
      <c r="B328" s="475">
        <v>-3.6158874999999999</v>
      </c>
      <c r="C328" s="474" t="s">
        <v>18</v>
      </c>
    </row>
    <row r="329" spans="1:3">
      <c r="A329" s="474">
        <v>2014</v>
      </c>
      <c r="B329" s="475">
        <v>-5.9684723999999996</v>
      </c>
      <c r="C329" s="474" t="s">
        <v>20</v>
      </c>
    </row>
    <row r="330" spans="1:3">
      <c r="A330" s="474">
        <v>2014</v>
      </c>
      <c r="B330" s="475">
        <v>-3.9046593000000001</v>
      </c>
      <c r="C330" s="474" t="s">
        <v>22</v>
      </c>
    </row>
    <row r="331" spans="1:3">
      <c r="A331" s="474">
        <v>2014</v>
      </c>
      <c r="B331" s="475">
        <v>-2.9858915000000001</v>
      </c>
      <c r="C331" s="474" t="s">
        <v>24</v>
      </c>
    </row>
    <row r="332" spans="1:3">
      <c r="A332" s="474">
        <v>2014</v>
      </c>
      <c r="B332" s="475">
        <v>-8.9594965000000002</v>
      </c>
      <c r="C332" s="474" t="s">
        <v>26</v>
      </c>
    </row>
    <row r="333" spans="1:3">
      <c r="A333" s="474">
        <v>2014</v>
      </c>
      <c r="B333" s="475">
        <v>-1.4888542</v>
      </c>
      <c r="C333" s="474" t="s">
        <v>47</v>
      </c>
    </row>
    <row r="334" spans="1:3">
      <c r="A334" s="474">
        <v>2014</v>
      </c>
      <c r="B334" s="475">
        <v>-0.61736530000000001</v>
      </c>
      <c r="C334" s="474" t="s">
        <v>48</v>
      </c>
    </row>
    <row r="335" spans="1:3">
      <c r="A335" s="474">
        <v>2014</v>
      </c>
      <c r="B335" s="475">
        <v>1.3260867999999999</v>
      </c>
      <c r="C335" s="474" t="s">
        <v>28</v>
      </c>
    </row>
    <row r="336" spans="1:3">
      <c r="A336" s="474">
        <v>2014</v>
      </c>
      <c r="B336" s="475">
        <v>-1.7576148</v>
      </c>
      <c r="C336" s="474" t="s">
        <v>30</v>
      </c>
    </row>
    <row r="337" spans="1:3">
      <c r="A337" s="474">
        <v>2014</v>
      </c>
      <c r="B337" s="475">
        <v>-2.2666393</v>
      </c>
      <c r="C337" s="474" t="s">
        <v>32</v>
      </c>
    </row>
    <row r="338" spans="1:3">
      <c r="A338" s="474">
        <v>2014</v>
      </c>
      <c r="B338" s="475">
        <v>-2.7298290000000001</v>
      </c>
      <c r="C338" s="474" t="s">
        <v>34</v>
      </c>
    </row>
    <row r="339" spans="1:3">
      <c r="A339" s="474">
        <v>2014</v>
      </c>
      <c r="B339" s="475">
        <v>-7.1656620000000002</v>
      </c>
      <c r="C339" s="474" t="s">
        <v>36</v>
      </c>
    </row>
    <row r="340" spans="1:3">
      <c r="A340" s="474">
        <v>2014</v>
      </c>
      <c r="B340" s="475">
        <v>-5.5151846999999998</v>
      </c>
      <c r="C340" s="474" t="s">
        <v>38</v>
      </c>
    </row>
    <row r="341" spans="1:3">
      <c r="A341" s="474">
        <v>2014</v>
      </c>
      <c r="B341" s="475">
        <v>-2.7022995999999999</v>
      </c>
      <c r="C341" s="474" t="s">
        <v>40</v>
      </c>
    </row>
    <row r="342" spans="1:3">
      <c r="A342" s="474">
        <v>2014</v>
      </c>
      <c r="B342" s="475">
        <v>-3.2106252</v>
      </c>
      <c r="C342" s="474" t="s">
        <v>42</v>
      </c>
    </row>
    <row r="343" spans="1:3">
      <c r="B343" s="476">
        <f>A344</f>
        <v>2015</v>
      </c>
    </row>
    <row r="344" spans="1:3">
      <c r="A344" s="474">
        <v>2015</v>
      </c>
      <c r="B344" s="475">
        <v>-2.4801479</v>
      </c>
      <c r="C344" s="474" t="s">
        <v>10</v>
      </c>
    </row>
    <row r="345" spans="1:3">
      <c r="A345" s="474">
        <v>2015</v>
      </c>
      <c r="B345" s="475">
        <v>0.83557570000000003</v>
      </c>
      <c r="C345" s="474" t="s">
        <v>12</v>
      </c>
    </row>
    <row r="346" spans="1:3">
      <c r="A346" s="474">
        <v>2015</v>
      </c>
      <c r="B346" s="475">
        <v>7.0278199999999999E-2</v>
      </c>
      <c r="C346" s="474" t="s">
        <v>14</v>
      </c>
    </row>
    <row r="347" spans="1:3">
      <c r="A347" s="474">
        <v>2015</v>
      </c>
      <c r="B347" s="475">
        <v>-1.8896911999999999</v>
      </c>
      <c r="C347" s="474" t="s">
        <v>16</v>
      </c>
    </row>
    <row r="348" spans="1:3">
      <c r="A348" s="474">
        <v>2015</v>
      </c>
      <c r="B348" s="475">
        <v>-5.6660918999999996</v>
      </c>
      <c r="C348" s="474" t="s">
        <v>18</v>
      </c>
    </row>
    <row r="349" spans="1:3">
      <c r="A349" s="474">
        <v>2015</v>
      </c>
      <c r="B349" s="475">
        <v>-5.2781579000000001</v>
      </c>
      <c r="C349" s="474" t="s">
        <v>20</v>
      </c>
    </row>
    <row r="350" spans="1:3">
      <c r="A350" s="474">
        <v>2015</v>
      </c>
      <c r="B350" s="475">
        <v>-3.6251747000000001</v>
      </c>
      <c r="C350" s="474" t="s">
        <v>22</v>
      </c>
    </row>
    <row r="351" spans="1:3">
      <c r="A351" s="474">
        <v>2015</v>
      </c>
      <c r="B351" s="475">
        <v>-2.5757246</v>
      </c>
      <c r="C351" s="474" t="s">
        <v>24</v>
      </c>
    </row>
    <row r="352" spans="1:3">
      <c r="A352" s="474">
        <v>2015</v>
      </c>
      <c r="B352" s="475">
        <v>-1.3313041999999999</v>
      </c>
      <c r="C352" s="474" t="s">
        <v>26</v>
      </c>
    </row>
    <row r="353" spans="1:3">
      <c r="A353" s="474">
        <v>2015</v>
      </c>
      <c r="B353" s="475">
        <v>-1.3601380999999999</v>
      </c>
      <c r="C353" s="474" t="s">
        <v>47</v>
      </c>
    </row>
    <row r="354" spans="1:3">
      <c r="A354" s="474">
        <v>2015</v>
      </c>
      <c r="B354" s="475">
        <v>-0.2447724</v>
      </c>
      <c r="C354" s="474" t="s">
        <v>48</v>
      </c>
    </row>
    <row r="355" spans="1:3">
      <c r="A355" s="474">
        <v>2015</v>
      </c>
      <c r="B355" s="475">
        <v>1.3626372</v>
      </c>
      <c r="C355" s="474" t="s">
        <v>28</v>
      </c>
    </row>
    <row r="356" spans="1:3">
      <c r="A356" s="474">
        <v>2015</v>
      </c>
      <c r="B356" s="475">
        <v>-1.0949711</v>
      </c>
      <c r="C356" s="474" t="s">
        <v>30</v>
      </c>
    </row>
    <row r="357" spans="1:3">
      <c r="A357" s="474">
        <v>2015</v>
      </c>
      <c r="B357" s="475">
        <v>-2.0511898</v>
      </c>
      <c r="C357" s="474" t="s">
        <v>32</v>
      </c>
    </row>
    <row r="358" spans="1:3">
      <c r="A358" s="474">
        <v>2015</v>
      </c>
      <c r="B358" s="475">
        <v>-1.0455592</v>
      </c>
      <c r="C358" s="474" t="s">
        <v>34</v>
      </c>
    </row>
    <row r="359" spans="1:3">
      <c r="A359" s="474">
        <v>2015</v>
      </c>
      <c r="B359" s="475">
        <v>-4.4034320999999998</v>
      </c>
      <c r="C359" s="474" t="s">
        <v>36</v>
      </c>
    </row>
    <row r="360" spans="1:3">
      <c r="A360" s="474">
        <v>2015</v>
      </c>
      <c r="B360" s="475">
        <v>-2.8555259</v>
      </c>
      <c r="C360" s="474" t="s">
        <v>38</v>
      </c>
    </row>
    <row r="361" spans="1:3">
      <c r="A361" s="474">
        <v>2015</v>
      </c>
      <c r="B361" s="475">
        <v>-2.7261812000000001</v>
      </c>
      <c r="C361" s="474" t="s">
        <v>40</v>
      </c>
    </row>
    <row r="362" spans="1:3">
      <c r="A362" s="474">
        <v>2015</v>
      </c>
      <c r="B362" s="475">
        <v>-2.7585351</v>
      </c>
      <c r="C362" s="474" t="s">
        <v>42</v>
      </c>
    </row>
    <row r="363" spans="1:3">
      <c r="B363" s="476">
        <f>A364</f>
        <v>2016</v>
      </c>
    </row>
    <row r="364" spans="1:3">
      <c r="A364" s="474">
        <v>2016</v>
      </c>
      <c r="B364" s="475">
        <v>-2.4801654000000002</v>
      </c>
      <c r="C364" s="474" t="s">
        <v>10</v>
      </c>
    </row>
    <row r="365" spans="1:3">
      <c r="A365" s="474">
        <v>2016</v>
      </c>
      <c r="B365" s="475">
        <v>1.0134699</v>
      </c>
      <c r="C365" s="474" t="s">
        <v>12</v>
      </c>
    </row>
    <row r="366" spans="1:3">
      <c r="A366" s="474">
        <v>2016</v>
      </c>
      <c r="B366" s="475">
        <v>-0.29007080000000002</v>
      </c>
      <c r="C366" s="474" t="s">
        <v>14</v>
      </c>
    </row>
    <row r="367" spans="1:3">
      <c r="A367" s="474">
        <v>2016</v>
      </c>
      <c r="B367" s="475">
        <v>-0.51604870000000003</v>
      </c>
      <c r="C367" s="474" t="s">
        <v>16</v>
      </c>
    </row>
    <row r="368" spans="1:3">
      <c r="A368" s="474">
        <v>2016</v>
      </c>
      <c r="B368" s="475">
        <v>0.62801739999999995</v>
      </c>
      <c r="C368" s="474" t="s">
        <v>18</v>
      </c>
    </row>
    <row r="369" spans="1:3">
      <c r="A369" s="474">
        <v>2016</v>
      </c>
      <c r="B369" s="475">
        <v>-4.5060355999999997</v>
      </c>
      <c r="C369" s="474" t="s">
        <v>20</v>
      </c>
    </row>
    <row r="370" spans="1:3">
      <c r="A370" s="474">
        <v>2016</v>
      </c>
      <c r="B370" s="475">
        <v>-3.4075245000000001</v>
      </c>
      <c r="C370" s="474" t="s">
        <v>22</v>
      </c>
    </row>
    <row r="371" spans="1:3">
      <c r="A371" s="474">
        <v>2016</v>
      </c>
      <c r="B371" s="475">
        <v>-2.4770544000000001</v>
      </c>
      <c r="C371" s="474" t="s">
        <v>24</v>
      </c>
    </row>
    <row r="372" spans="1:3">
      <c r="A372" s="474">
        <v>2016</v>
      </c>
      <c r="B372" s="475">
        <v>0.32328709999999999</v>
      </c>
      <c r="C372" s="474" t="s">
        <v>26</v>
      </c>
    </row>
    <row r="373" spans="1:3">
      <c r="A373" s="474">
        <v>2016</v>
      </c>
      <c r="B373" s="475">
        <v>6.26665E-2</v>
      </c>
      <c r="C373" s="474" t="s">
        <v>47</v>
      </c>
    </row>
    <row r="374" spans="1:3">
      <c r="A374" s="474">
        <v>2016</v>
      </c>
      <c r="B374" s="475">
        <v>0.2663681</v>
      </c>
      <c r="C374" s="474" t="s">
        <v>48</v>
      </c>
    </row>
    <row r="375" spans="1:3">
      <c r="A375" s="474">
        <v>2016</v>
      </c>
      <c r="B375" s="475">
        <v>1.6144016999999999</v>
      </c>
      <c r="C375" s="474" t="s">
        <v>28</v>
      </c>
    </row>
    <row r="376" spans="1:3">
      <c r="A376" s="474">
        <v>2016</v>
      </c>
      <c r="B376" s="475">
        <v>0.99070670000000005</v>
      </c>
      <c r="C376" s="474" t="s">
        <v>30</v>
      </c>
    </row>
    <row r="377" spans="1:3">
      <c r="A377" s="474">
        <v>2016</v>
      </c>
      <c r="B377" s="475">
        <v>0.36618980000000001</v>
      </c>
      <c r="C377" s="474" t="s">
        <v>32</v>
      </c>
    </row>
    <row r="378" spans="1:3">
      <c r="A378" s="474">
        <v>2016</v>
      </c>
      <c r="B378" s="475">
        <v>-1.5914348</v>
      </c>
      <c r="C378" s="474" t="s">
        <v>34</v>
      </c>
    </row>
    <row r="379" spans="1:3">
      <c r="A379" s="474">
        <v>2016</v>
      </c>
      <c r="B379" s="475">
        <v>-1.9759024000000001</v>
      </c>
      <c r="C379" s="474" t="s">
        <v>36</v>
      </c>
    </row>
    <row r="380" spans="1:3">
      <c r="A380" s="474">
        <v>2016</v>
      </c>
      <c r="B380" s="475">
        <v>-1.9317808999999999</v>
      </c>
      <c r="C380" s="474" t="s">
        <v>38</v>
      </c>
    </row>
    <row r="381" spans="1:3">
      <c r="A381" s="474">
        <v>2016</v>
      </c>
      <c r="B381" s="475">
        <v>-2.2064971999999998</v>
      </c>
      <c r="C381" s="474" t="s">
        <v>40</v>
      </c>
    </row>
    <row r="382" spans="1:3">
      <c r="A382" s="474">
        <v>2016</v>
      </c>
      <c r="B382" s="475">
        <v>-1.7921612</v>
      </c>
      <c r="C382" s="474" t="s">
        <v>42</v>
      </c>
    </row>
    <row r="383" spans="1:3">
      <c r="B383" s="476">
        <f>A384</f>
        <v>2017</v>
      </c>
    </row>
    <row r="384" spans="1:3">
      <c r="A384" s="474">
        <v>2017</v>
      </c>
      <c r="B384" s="475">
        <v>-1.0314159000000001</v>
      </c>
      <c r="C384" s="474" t="s">
        <v>10</v>
      </c>
    </row>
    <row r="385" spans="1:3">
      <c r="A385" s="474">
        <v>2017</v>
      </c>
      <c r="B385" s="475">
        <v>1.262966</v>
      </c>
      <c r="C385" s="474" t="s">
        <v>12</v>
      </c>
    </row>
    <row r="386" spans="1:3">
      <c r="A386" s="474">
        <v>2017</v>
      </c>
      <c r="B386" s="475">
        <v>-0.28736260000000002</v>
      </c>
      <c r="C386" s="474" t="s">
        <v>14</v>
      </c>
    </row>
    <row r="387" spans="1:3">
      <c r="A387" s="474">
        <v>2017</v>
      </c>
      <c r="B387" s="475">
        <v>-0.34224650000000001</v>
      </c>
      <c r="C387" s="474" t="s">
        <v>16</v>
      </c>
    </row>
    <row r="388" spans="1:3">
      <c r="A388" s="474">
        <v>2017</v>
      </c>
      <c r="B388" s="475">
        <v>0.81807180000000002</v>
      </c>
      <c r="C388" s="474" t="s">
        <v>18</v>
      </c>
    </row>
    <row r="389" spans="1:3">
      <c r="A389" s="474">
        <v>2017</v>
      </c>
      <c r="B389" s="475">
        <v>-3.1137047999999998</v>
      </c>
      <c r="C389" s="474" t="s">
        <v>20</v>
      </c>
    </row>
    <row r="390" spans="1:3">
      <c r="A390" s="474">
        <v>2017</v>
      </c>
      <c r="B390" s="475">
        <v>-2.5942531999999998</v>
      </c>
      <c r="C390" s="474" t="s">
        <v>22</v>
      </c>
    </row>
    <row r="391" spans="1:3">
      <c r="A391" s="474">
        <v>2017</v>
      </c>
      <c r="B391" s="475">
        <v>-2.3117361000000001</v>
      </c>
      <c r="C391" s="474" t="s">
        <v>24</v>
      </c>
    </row>
    <row r="392" spans="1:3">
      <c r="A392" s="474">
        <v>2017</v>
      </c>
      <c r="B392" s="475">
        <v>1.7882979999999999</v>
      </c>
      <c r="C392" s="474" t="s">
        <v>26</v>
      </c>
    </row>
    <row r="393" spans="1:3">
      <c r="A393" s="474">
        <v>2017</v>
      </c>
      <c r="B393" s="475">
        <v>-0.48818539999999999</v>
      </c>
      <c r="C393" s="474" t="s">
        <v>47</v>
      </c>
    </row>
    <row r="394" spans="1:3">
      <c r="A394" s="474">
        <v>2017</v>
      </c>
      <c r="B394" s="475">
        <v>0.52846599999999999</v>
      </c>
      <c r="C394" s="474" t="s">
        <v>48</v>
      </c>
    </row>
    <row r="395" spans="1:3">
      <c r="A395" s="474">
        <v>2017</v>
      </c>
      <c r="B395" s="475">
        <v>1.5154334</v>
      </c>
      <c r="C395" s="474" t="s">
        <v>28</v>
      </c>
    </row>
    <row r="396" spans="1:3">
      <c r="A396" s="474">
        <v>2017</v>
      </c>
      <c r="B396" s="475">
        <v>3.9306511999999998</v>
      </c>
      <c r="C396" s="474" t="s">
        <v>30</v>
      </c>
    </row>
    <row r="397" spans="1:3">
      <c r="A397" s="474">
        <v>2017</v>
      </c>
      <c r="B397" s="475">
        <v>1.0930645999999999</v>
      </c>
      <c r="C397" s="474" t="s">
        <v>32</v>
      </c>
    </row>
    <row r="398" spans="1:3">
      <c r="A398" s="474">
        <v>2017</v>
      </c>
      <c r="B398" s="475">
        <v>-0.70123360000000001</v>
      </c>
      <c r="C398" s="474" t="s">
        <v>34</v>
      </c>
    </row>
    <row r="399" spans="1:3">
      <c r="A399" s="474">
        <v>2017</v>
      </c>
      <c r="B399" s="475">
        <v>-2.9575033999999998</v>
      </c>
      <c r="C399" s="474" t="s">
        <v>36</v>
      </c>
    </row>
    <row r="400" spans="1:3">
      <c r="A400" s="474">
        <v>2017</v>
      </c>
      <c r="B400" s="475">
        <v>3.0985700000000001E-2</v>
      </c>
      <c r="C400" s="474" t="s">
        <v>38</v>
      </c>
    </row>
    <row r="401" spans="1:3">
      <c r="A401" s="474">
        <v>2017</v>
      </c>
      <c r="B401" s="475">
        <v>-1.0407225</v>
      </c>
      <c r="C401" s="474" t="s">
        <v>40</v>
      </c>
    </row>
    <row r="402" spans="1:3">
      <c r="A402" s="474">
        <v>2017</v>
      </c>
      <c r="B402" s="475">
        <v>-0.57220320000000002</v>
      </c>
      <c r="C402" s="474" t="s">
        <v>42</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AT40"/>
  <sheetViews>
    <sheetView workbookViewId="0">
      <selection activeCell="B30" sqref="B30"/>
    </sheetView>
  </sheetViews>
  <sheetFormatPr baseColWidth="10" defaultColWidth="9.33203125" defaultRowHeight="12.75"/>
  <cols>
    <col min="2" max="2" width="35.1640625" customWidth="1"/>
    <col min="3" max="3" width="9.83203125" bestFit="1" customWidth="1"/>
    <col min="16" max="16" width="2.5" customWidth="1"/>
    <col min="17" max="17" width="18.5" customWidth="1"/>
    <col min="18" max="18" width="2" customWidth="1"/>
    <col min="31" max="31" width="2.83203125" customWidth="1"/>
  </cols>
  <sheetData>
    <row r="1" spans="1:46" ht="15">
      <c r="C1" s="253">
        <v>1997</v>
      </c>
      <c r="D1" s="253">
        <v>1998</v>
      </c>
      <c r="E1" s="253">
        <v>1999</v>
      </c>
      <c r="F1" s="253">
        <v>2000</v>
      </c>
      <c r="G1" s="253">
        <v>2001</v>
      </c>
      <c r="H1" s="253">
        <v>2002</v>
      </c>
      <c r="I1" s="253">
        <v>2003</v>
      </c>
      <c r="J1" s="253">
        <v>2004</v>
      </c>
      <c r="K1" s="253">
        <v>2005</v>
      </c>
      <c r="L1" s="253">
        <v>2006</v>
      </c>
      <c r="M1" s="253">
        <v>2007</v>
      </c>
      <c r="N1" s="253">
        <v>2008</v>
      </c>
      <c r="O1" s="253">
        <v>2009</v>
      </c>
      <c r="P1" s="253">
        <v>2010</v>
      </c>
      <c r="Q1" s="232">
        <v>2011</v>
      </c>
      <c r="R1" s="232">
        <v>2012</v>
      </c>
      <c r="S1" s="232">
        <v>2013</v>
      </c>
      <c r="T1" s="232">
        <v>2014</v>
      </c>
      <c r="U1" s="232">
        <v>2015</v>
      </c>
      <c r="V1" s="232">
        <v>2016</v>
      </c>
      <c r="W1" s="232">
        <v>2017</v>
      </c>
    </row>
    <row r="2" spans="1:46">
      <c r="A2" t="s">
        <v>24</v>
      </c>
      <c r="B2" t="s">
        <v>633</v>
      </c>
      <c r="C2">
        <f>cross_country_fiscal!D15</f>
        <v>-3.0119394000000002</v>
      </c>
      <c r="D2">
        <f>cross_country_fiscal!E15</f>
        <v>-3.0212431</v>
      </c>
      <c r="E2">
        <f>cross_country_fiscal!F15</f>
        <v>-1.8045032999999999</v>
      </c>
      <c r="F2">
        <f>cross_country_fiscal!G15</f>
        <v>-2.4384589000000001</v>
      </c>
      <c r="G2">
        <f>cross_country_fiscal!H15</f>
        <v>-3.3932044000000001</v>
      </c>
      <c r="H2">
        <f>cross_country_fiscal!I15</f>
        <v>-2.9951831000000002</v>
      </c>
      <c r="I2">
        <f>cross_country_fiscal!J15</f>
        <v>-3.3390868</v>
      </c>
      <c r="J2">
        <f>cross_country_fiscal!K15</f>
        <v>-3.4964308000000002</v>
      </c>
      <c r="K2">
        <f>cross_country_fiscal!L15</f>
        <v>-4.1051858000000001</v>
      </c>
      <c r="L2">
        <f>cross_country_fiscal!M15</f>
        <v>-3.5231474</v>
      </c>
      <c r="M2">
        <f>cross_country_fiscal!N15</f>
        <v>-1.4648186000000001</v>
      </c>
      <c r="N2">
        <f>cross_country_fiscal!O15</f>
        <v>-2.6310069</v>
      </c>
      <c r="O2">
        <f>cross_country_fiscal!P15</f>
        <v>-5.2482128000000001</v>
      </c>
      <c r="P2">
        <f>cross_country_fiscal!Q15</f>
        <v>-4.2114358999999997</v>
      </c>
      <c r="Q2">
        <f>cross_country_fiscal!R15</f>
        <v>-3.6783123</v>
      </c>
      <c r="R2">
        <f>cross_country_fiscal!S15</f>
        <v>-2.9181815000000002</v>
      </c>
      <c r="S2">
        <f>cross_country_fiscal!T15</f>
        <v>-2.9224122000000001</v>
      </c>
      <c r="T2">
        <f>cross_country_fiscal!U15</f>
        <v>-2.9858915000000001</v>
      </c>
      <c r="U2">
        <f>cross_country_fiscal!V15</f>
        <v>-2.5757246</v>
      </c>
      <c r="V2">
        <f>cross_country_fiscal!W15</f>
        <v>-2.4770544000000001</v>
      </c>
      <c r="W2">
        <f>cross_country_fiscal!X15</f>
        <v>-2.3117361000000001</v>
      </c>
      <c r="X2">
        <f>AVERAGE(D2:W2)</f>
        <v>-3.07706152</v>
      </c>
    </row>
    <row r="3" spans="1:46">
      <c r="A3" t="s">
        <v>22</v>
      </c>
      <c r="B3" t="s">
        <v>633</v>
      </c>
      <c r="C3">
        <f>cross_country_fiscal!D14</f>
        <v>-3.6332678999999999</v>
      </c>
      <c r="D3">
        <f>cross_country_fiscal!E14</f>
        <v>-2.3663945000000002</v>
      </c>
      <c r="E3">
        <f>cross_country_fiscal!F14</f>
        <v>-1.5947773000000001</v>
      </c>
      <c r="F3">
        <f>cross_country_fiscal!G14</f>
        <v>-1.3124594999999999</v>
      </c>
      <c r="G3">
        <f>cross_country_fiscal!H14</f>
        <v>-1.3735337000000001</v>
      </c>
      <c r="H3">
        <f>cross_country_fiscal!I14</f>
        <v>-3.1475437999999998</v>
      </c>
      <c r="I3">
        <f>cross_country_fiscal!J14</f>
        <v>-3.9989300000000001</v>
      </c>
      <c r="J3">
        <f>cross_country_fiscal!K14</f>
        <v>-3.5764222000000001</v>
      </c>
      <c r="K3">
        <f>cross_country_fiscal!L14</f>
        <v>-3.3440596</v>
      </c>
      <c r="L3">
        <f>cross_country_fiscal!M14</f>
        <v>-2.4369396999999999</v>
      </c>
      <c r="M3">
        <f>cross_country_fiscal!N14</f>
        <v>-2.6304563000000001</v>
      </c>
      <c r="N3">
        <f>cross_country_fiscal!O14</f>
        <v>-3.2580605</v>
      </c>
      <c r="O3">
        <f>cross_country_fiscal!P14</f>
        <v>-7.1651769999999999</v>
      </c>
      <c r="P3">
        <f>cross_country_fiscal!Q14</f>
        <v>-6.8757220999999999</v>
      </c>
      <c r="Q3">
        <f>cross_country_fiscal!R14</f>
        <v>-5.1524704999999997</v>
      </c>
      <c r="R3">
        <f>cross_country_fiscal!S14</f>
        <v>-4.9854595000000002</v>
      </c>
      <c r="S3">
        <f>cross_country_fiscal!T14</f>
        <v>-4.0878266999999999</v>
      </c>
      <c r="T3">
        <f>cross_country_fiscal!U14</f>
        <v>-3.9046593000000001</v>
      </c>
      <c r="U3">
        <f>cross_country_fiscal!V14</f>
        <v>-3.6251747000000001</v>
      </c>
      <c r="V3">
        <f>cross_country_fiscal!W14</f>
        <v>-3.4075245000000001</v>
      </c>
      <c r="W3">
        <f>cross_country_fiscal!X14</f>
        <v>-2.5942531999999998</v>
      </c>
      <c r="X3">
        <f>AVERAGE(D3:W3)</f>
        <v>-3.5418922299999993</v>
      </c>
    </row>
    <row r="4" spans="1:46">
      <c r="A4" t="s">
        <v>24</v>
      </c>
      <c r="B4" t="s">
        <v>632</v>
      </c>
      <c r="C4">
        <f>X2</f>
        <v>-3.07706152</v>
      </c>
      <c r="D4">
        <f>C4</f>
        <v>-3.07706152</v>
      </c>
      <c r="E4">
        <f t="shared" ref="E4:X4" si="0">D4</f>
        <v>-3.07706152</v>
      </c>
      <c r="F4">
        <f t="shared" si="0"/>
        <v>-3.07706152</v>
      </c>
      <c r="G4">
        <f t="shared" si="0"/>
        <v>-3.07706152</v>
      </c>
      <c r="H4">
        <f t="shared" si="0"/>
        <v>-3.07706152</v>
      </c>
      <c r="I4">
        <f t="shared" si="0"/>
        <v>-3.07706152</v>
      </c>
      <c r="J4">
        <f t="shared" si="0"/>
        <v>-3.07706152</v>
      </c>
      <c r="K4">
        <f t="shared" si="0"/>
        <v>-3.07706152</v>
      </c>
      <c r="L4">
        <f t="shared" si="0"/>
        <v>-3.07706152</v>
      </c>
      <c r="M4">
        <f t="shared" si="0"/>
        <v>-3.07706152</v>
      </c>
      <c r="N4">
        <f t="shared" si="0"/>
        <v>-3.07706152</v>
      </c>
      <c r="O4">
        <f t="shared" si="0"/>
        <v>-3.07706152</v>
      </c>
      <c r="P4">
        <f t="shared" si="0"/>
        <v>-3.07706152</v>
      </c>
      <c r="Q4">
        <f t="shared" si="0"/>
        <v>-3.07706152</v>
      </c>
      <c r="R4">
        <f t="shared" si="0"/>
        <v>-3.07706152</v>
      </c>
      <c r="S4">
        <f t="shared" si="0"/>
        <v>-3.07706152</v>
      </c>
      <c r="T4">
        <f t="shared" si="0"/>
        <v>-3.07706152</v>
      </c>
      <c r="U4">
        <f t="shared" si="0"/>
        <v>-3.07706152</v>
      </c>
      <c r="V4">
        <f t="shared" si="0"/>
        <v>-3.07706152</v>
      </c>
      <c r="W4">
        <f t="shared" si="0"/>
        <v>-3.07706152</v>
      </c>
      <c r="X4">
        <f t="shared" si="0"/>
        <v>-3.07706152</v>
      </c>
    </row>
    <row r="5" spans="1:46">
      <c r="A5" t="s">
        <v>22</v>
      </c>
      <c r="B5" t="s">
        <v>632</v>
      </c>
      <c r="C5">
        <f>X3</f>
        <v>-3.5418922299999993</v>
      </c>
      <c r="D5">
        <f>C5</f>
        <v>-3.5418922299999993</v>
      </c>
      <c r="E5">
        <f t="shared" ref="E5:X5" si="1">D5</f>
        <v>-3.5418922299999993</v>
      </c>
      <c r="F5">
        <f t="shared" si="1"/>
        <v>-3.5418922299999993</v>
      </c>
      <c r="G5">
        <f t="shared" si="1"/>
        <v>-3.5418922299999993</v>
      </c>
      <c r="H5">
        <f t="shared" si="1"/>
        <v>-3.5418922299999993</v>
      </c>
      <c r="I5">
        <f t="shared" si="1"/>
        <v>-3.5418922299999993</v>
      </c>
      <c r="J5">
        <f t="shared" si="1"/>
        <v>-3.5418922299999993</v>
      </c>
      <c r="K5">
        <f t="shared" si="1"/>
        <v>-3.5418922299999993</v>
      </c>
      <c r="L5">
        <f t="shared" si="1"/>
        <v>-3.5418922299999993</v>
      </c>
      <c r="M5">
        <f t="shared" si="1"/>
        <v>-3.5418922299999993</v>
      </c>
      <c r="N5">
        <f t="shared" si="1"/>
        <v>-3.5418922299999993</v>
      </c>
      <c r="O5">
        <f t="shared" si="1"/>
        <v>-3.5418922299999993</v>
      </c>
      <c r="P5">
        <f t="shared" si="1"/>
        <v>-3.5418922299999993</v>
      </c>
      <c r="Q5">
        <f t="shared" si="1"/>
        <v>-3.5418922299999993</v>
      </c>
      <c r="R5">
        <f t="shared" si="1"/>
        <v>-3.5418922299999993</v>
      </c>
      <c r="S5">
        <f t="shared" si="1"/>
        <v>-3.5418922299999993</v>
      </c>
      <c r="T5">
        <f t="shared" si="1"/>
        <v>-3.5418922299999993</v>
      </c>
      <c r="U5">
        <f t="shared" si="1"/>
        <v>-3.5418922299999993</v>
      </c>
      <c r="V5">
        <f t="shared" si="1"/>
        <v>-3.5418922299999993</v>
      </c>
      <c r="W5">
        <f t="shared" si="1"/>
        <v>-3.5418922299999993</v>
      </c>
      <c r="X5">
        <f t="shared" si="1"/>
        <v>-3.5418922299999993</v>
      </c>
    </row>
    <row r="7" spans="1:46" ht="12" customHeight="1"/>
    <row r="8" spans="1:46">
      <c r="N8" s="453"/>
      <c r="O8" s="453"/>
      <c r="P8" s="453"/>
      <c r="Q8" s="453"/>
      <c r="R8" s="453"/>
      <c r="S8" s="453"/>
      <c r="T8" s="453"/>
      <c r="U8" s="453"/>
      <c r="V8" s="453"/>
      <c r="W8" s="453"/>
      <c r="X8" s="453"/>
    </row>
    <row r="9" spans="1:46">
      <c r="N9" s="453"/>
      <c r="O9" s="453"/>
      <c r="P9" s="453"/>
      <c r="Q9" s="453"/>
      <c r="R9" s="453"/>
      <c r="S9" s="453"/>
      <c r="T9" s="453"/>
      <c r="U9" s="453"/>
      <c r="V9" s="453"/>
      <c r="W9" s="453"/>
      <c r="X9" s="453"/>
    </row>
    <row r="10" spans="1:46">
      <c r="N10" s="453"/>
      <c r="O10" s="453"/>
      <c r="P10" s="453"/>
      <c r="Q10" s="453"/>
      <c r="R10" s="453"/>
      <c r="S10" s="453"/>
      <c r="T10" s="453"/>
      <c r="U10" s="453"/>
      <c r="V10" s="453"/>
      <c r="W10" s="453"/>
      <c r="X10" s="453"/>
    </row>
    <row r="11" spans="1:46">
      <c r="N11" s="453"/>
      <c r="O11" s="453"/>
      <c r="P11" s="453"/>
      <c r="Q11" s="453"/>
      <c r="R11" s="453"/>
      <c r="S11" s="453"/>
      <c r="T11" s="453"/>
      <c r="U11" s="453"/>
      <c r="V11" s="453"/>
      <c r="W11" s="453"/>
      <c r="X11" s="453"/>
    </row>
    <row r="12" spans="1:46">
      <c r="N12" s="453"/>
      <c r="O12" s="453"/>
      <c r="P12" s="453"/>
      <c r="Q12" s="453"/>
      <c r="R12" s="453"/>
      <c r="S12" s="453"/>
      <c r="T12" s="453"/>
      <c r="U12" s="453"/>
      <c r="V12" s="453"/>
      <c r="W12" s="453"/>
      <c r="X12" s="453"/>
    </row>
    <row r="13" spans="1:46">
      <c r="N13" s="453"/>
      <c r="O13" s="453"/>
      <c r="P13" s="453"/>
      <c r="Q13" s="453"/>
      <c r="R13" s="453"/>
      <c r="S13" s="453"/>
      <c r="T13" s="453"/>
      <c r="U13" s="453"/>
      <c r="V13" s="453"/>
      <c r="W13" s="453"/>
      <c r="X13" s="453"/>
    </row>
    <row r="14" spans="1:46">
      <c r="D14" t="s">
        <v>75</v>
      </c>
      <c r="N14" s="453"/>
      <c r="O14" s="453"/>
      <c r="P14" s="453"/>
      <c r="Q14" s="453"/>
      <c r="R14" s="453"/>
      <c r="S14" s="453"/>
      <c r="T14" s="453"/>
      <c r="U14" s="453"/>
      <c r="V14" s="453"/>
      <c r="W14" s="453"/>
      <c r="X14" s="453"/>
    </row>
    <row r="15" spans="1:46">
      <c r="S15" t="s">
        <v>74</v>
      </c>
    </row>
    <row r="16" spans="1:46" ht="18" customHeight="1">
      <c r="C16" s="453"/>
      <c r="D16" s="580" t="s">
        <v>640</v>
      </c>
      <c r="E16" s="453"/>
      <c r="F16" s="453"/>
      <c r="G16" s="453"/>
      <c r="H16" s="453"/>
      <c r="I16" s="453"/>
      <c r="J16" s="453"/>
      <c r="K16" s="453"/>
      <c r="L16" s="453"/>
      <c r="M16" s="453"/>
      <c r="N16" s="453"/>
      <c r="O16" s="453"/>
      <c r="P16" s="453"/>
      <c r="R16" s="453"/>
      <c r="S16" s="580" t="s">
        <v>640</v>
      </c>
      <c r="T16" s="453"/>
      <c r="U16" s="453"/>
      <c r="V16" s="453"/>
      <c r="W16" s="453"/>
      <c r="X16" s="453"/>
      <c r="Y16" s="453"/>
      <c r="Z16" s="453"/>
      <c r="AA16" s="453"/>
      <c r="AB16" s="453"/>
      <c r="AC16" s="453"/>
      <c r="AD16" s="453"/>
      <c r="AE16" s="453"/>
      <c r="AG16" s="453"/>
      <c r="AH16" s="453"/>
      <c r="AI16" s="453"/>
      <c r="AJ16" s="453"/>
      <c r="AK16" s="453"/>
      <c r="AL16" s="453"/>
      <c r="AM16" s="453"/>
      <c r="AN16" s="453"/>
      <c r="AO16" s="453"/>
      <c r="AP16" s="453"/>
      <c r="AQ16" s="453"/>
      <c r="AR16" s="453"/>
      <c r="AS16" s="453"/>
      <c r="AT16" s="453"/>
    </row>
    <row r="17" spans="3:46">
      <c r="C17" s="453"/>
      <c r="D17" s="453"/>
      <c r="E17" s="453"/>
      <c r="F17" s="453"/>
      <c r="G17" s="453"/>
      <c r="H17" s="453"/>
      <c r="I17" s="453"/>
      <c r="J17" s="453"/>
      <c r="K17" s="453"/>
      <c r="L17" s="453"/>
      <c r="M17" s="453"/>
      <c r="N17" s="453"/>
      <c r="O17" s="453"/>
      <c r="P17" s="453"/>
      <c r="R17" s="453"/>
      <c r="S17" s="453"/>
      <c r="T17" s="453"/>
      <c r="U17" s="453"/>
      <c r="V17" s="453"/>
      <c r="W17" s="453"/>
      <c r="X17" s="453"/>
      <c r="Y17" s="453"/>
      <c r="Z17" s="453"/>
      <c r="AA17" s="453"/>
      <c r="AB17" s="453"/>
      <c r="AC17" s="453"/>
      <c r="AD17" s="453"/>
      <c r="AE17" s="453"/>
      <c r="AG17" s="453"/>
      <c r="AH17" s="453"/>
      <c r="AI17" s="453"/>
      <c r="AJ17" s="453"/>
      <c r="AK17" s="453"/>
      <c r="AL17" s="453"/>
      <c r="AM17" s="453"/>
      <c r="AN17" s="453"/>
      <c r="AO17" s="453"/>
      <c r="AP17" s="453"/>
      <c r="AQ17" s="453"/>
      <c r="AR17" s="453"/>
      <c r="AS17" s="453"/>
      <c r="AT17" s="453"/>
    </row>
    <row r="18" spans="3:46">
      <c r="C18" s="453"/>
      <c r="D18" s="453"/>
      <c r="E18" s="453" t="s">
        <v>452</v>
      </c>
      <c r="F18" s="453"/>
      <c r="G18" s="453"/>
      <c r="H18" s="453"/>
      <c r="I18" s="453"/>
      <c r="J18" s="453"/>
      <c r="K18" s="453"/>
      <c r="L18" s="453"/>
      <c r="M18" s="453"/>
      <c r="N18" s="453"/>
      <c r="O18" s="453"/>
      <c r="P18" s="453"/>
      <c r="R18" s="453"/>
      <c r="S18" s="453"/>
      <c r="T18" s="453" t="s">
        <v>452</v>
      </c>
      <c r="U18" s="453"/>
      <c r="V18" s="453"/>
      <c r="W18" s="453"/>
      <c r="X18" s="453"/>
      <c r="Y18" s="453"/>
      <c r="Z18" s="453"/>
      <c r="AA18" s="453"/>
      <c r="AB18" s="453"/>
      <c r="AC18" s="453"/>
      <c r="AD18" s="453"/>
      <c r="AE18" s="453"/>
      <c r="AG18" s="453"/>
      <c r="AH18" s="453"/>
      <c r="AI18" s="453" t="s">
        <v>452</v>
      </c>
      <c r="AJ18" s="453"/>
      <c r="AK18" s="453"/>
      <c r="AL18" s="453"/>
      <c r="AM18" s="453"/>
      <c r="AN18" s="453"/>
      <c r="AO18" s="453"/>
      <c r="AP18" s="453"/>
      <c r="AQ18" s="453"/>
      <c r="AR18" s="453"/>
      <c r="AS18" s="453"/>
      <c r="AT18" s="453"/>
    </row>
    <row r="19" spans="3:46">
      <c r="C19" s="453"/>
      <c r="D19" s="453"/>
      <c r="E19" s="453"/>
      <c r="F19" s="453"/>
      <c r="G19" s="453"/>
      <c r="H19" s="453"/>
      <c r="I19" s="453"/>
      <c r="J19" s="453"/>
      <c r="K19" s="453"/>
      <c r="L19" s="453"/>
      <c r="M19" s="453"/>
      <c r="N19" s="453"/>
      <c r="O19" s="453"/>
      <c r="P19" s="453"/>
      <c r="R19" s="453"/>
      <c r="S19" s="453"/>
      <c r="T19" s="453"/>
      <c r="U19" s="453"/>
      <c r="V19" s="453"/>
      <c r="W19" s="453"/>
      <c r="X19" s="453"/>
      <c r="Y19" s="453"/>
      <c r="Z19" s="453"/>
      <c r="AA19" s="453"/>
      <c r="AB19" s="453"/>
      <c r="AC19" s="453"/>
      <c r="AD19" s="453"/>
      <c r="AE19" s="453"/>
      <c r="AG19" s="453"/>
      <c r="AH19" s="453"/>
      <c r="AI19" s="453"/>
      <c r="AJ19" s="453"/>
      <c r="AK19" s="453"/>
      <c r="AL19" s="453"/>
      <c r="AM19" s="453"/>
      <c r="AN19" s="453"/>
      <c r="AO19" s="453"/>
      <c r="AP19" s="453"/>
      <c r="AQ19" s="453"/>
      <c r="AR19" s="453"/>
      <c r="AS19" s="453"/>
      <c r="AT19" s="453"/>
    </row>
    <row r="20" spans="3:46">
      <c r="C20" s="453"/>
      <c r="D20" s="453"/>
      <c r="E20" s="453"/>
      <c r="F20" s="453"/>
      <c r="G20" s="453"/>
      <c r="H20" s="453"/>
      <c r="I20" s="453"/>
      <c r="J20" s="453"/>
      <c r="K20" s="453"/>
      <c r="L20" s="453"/>
      <c r="M20" s="453"/>
      <c r="N20" s="453"/>
      <c r="O20" s="453"/>
      <c r="P20" s="453"/>
      <c r="R20" s="453"/>
      <c r="S20" s="453"/>
      <c r="T20" s="453"/>
      <c r="U20" s="453"/>
      <c r="V20" s="453"/>
      <c r="W20" s="453"/>
      <c r="X20" s="453"/>
      <c r="Y20" s="453"/>
      <c r="Z20" s="453"/>
      <c r="AA20" s="453"/>
      <c r="AB20" s="453"/>
      <c r="AC20" s="453"/>
      <c r="AD20" s="453"/>
      <c r="AE20" s="453"/>
      <c r="AG20" s="453"/>
      <c r="AH20" s="453"/>
      <c r="AI20" s="453"/>
      <c r="AJ20" s="453"/>
      <c r="AK20" s="453"/>
      <c r="AL20" s="453"/>
      <c r="AM20" s="453"/>
      <c r="AN20" s="453"/>
      <c r="AO20" s="453"/>
      <c r="AP20" s="453"/>
      <c r="AQ20" s="453"/>
      <c r="AR20" s="453"/>
      <c r="AS20" s="453"/>
      <c r="AT20" s="453"/>
    </row>
    <row r="21" spans="3:46">
      <c r="C21" s="453"/>
      <c r="D21" s="453"/>
      <c r="E21" s="453"/>
      <c r="F21" s="453"/>
      <c r="G21" s="453"/>
      <c r="H21" s="453"/>
      <c r="I21" s="453"/>
      <c r="J21" s="453"/>
      <c r="K21" s="453"/>
      <c r="L21" s="453"/>
      <c r="M21" s="453"/>
      <c r="N21" s="453"/>
      <c r="O21" s="453"/>
      <c r="P21" s="453"/>
      <c r="R21" s="453"/>
      <c r="S21" s="453"/>
      <c r="T21" s="453"/>
      <c r="U21" s="453"/>
      <c r="V21" s="453"/>
      <c r="W21" s="453"/>
      <c r="X21" s="453"/>
      <c r="Y21" s="453"/>
      <c r="Z21" s="453"/>
      <c r="AA21" s="453"/>
      <c r="AB21" s="453"/>
      <c r="AC21" s="453"/>
      <c r="AD21" s="453"/>
      <c r="AE21" s="453"/>
      <c r="AG21" s="453"/>
      <c r="AH21" s="453"/>
      <c r="AI21" s="453"/>
      <c r="AJ21" s="453"/>
      <c r="AK21" s="453"/>
      <c r="AL21" s="453"/>
      <c r="AM21" s="453"/>
      <c r="AN21" s="453"/>
      <c r="AO21" s="453"/>
      <c r="AP21" s="453"/>
      <c r="AQ21" s="453"/>
      <c r="AR21" s="453"/>
      <c r="AS21" s="453"/>
      <c r="AT21" s="453"/>
    </row>
    <row r="22" spans="3:46">
      <c r="C22" s="453"/>
      <c r="D22" s="453"/>
      <c r="E22" s="453"/>
      <c r="F22" s="453"/>
      <c r="G22" s="453"/>
      <c r="H22" s="453"/>
      <c r="I22" s="453"/>
      <c r="J22" s="453"/>
      <c r="K22" s="453"/>
      <c r="L22" s="453"/>
      <c r="M22" s="453"/>
      <c r="N22" s="453"/>
      <c r="O22" s="453"/>
      <c r="P22" s="453"/>
      <c r="R22" s="453"/>
      <c r="S22" s="453"/>
      <c r="T22" s="453"/>
      <c r="U22" s="453"/>
      <c r="V22" s="453"/>
      <c r="W22" s="453"/>
      <c r="X22" s="453"/>
      <c r="Y22" s="453"/>
      <c r="Z22" s="453"/>
      <c r="AA22" s="453"/>
      <c r="AB22" s="453"/>
      <c r="AC22" s="453"/>
      <c r="AD22" s="453"/>
      <c r="AE22" s="453"/>
      <c r="AG22" s="453"/>
      <c r="AH22" s="453"/>
      <c r="AI22" s="453"/>
      <c r="AJ22" s="453"/>
      <c r="AK22" s="453"/>
      <c r="AL22" s="453"/>
      <c r="AM22" s="453"/>
      <c r="AN22" s="453"/>
      <c r="AO22" s="453"/>
      <c r="AP22" s="453"/>
      <c r="AQ22" s="453"/>
      <c r="AR22" s="453"/>
      <c r="AS22" s="453"/>
      <c r="AT22" s="453"/>
    </row>
    <row r="23" spans="3:46">
      <c r="C23" s="453"/>
      <c r="D23" s="453"/>
      <c r="E23" s="453"/>
      <c r="F23" s="453"/>
      <c r="G23" s="453"/>
      <c r="H23" s="453"/>
      <c r="I23" s="453"/>
      <c r="J23" s="453"/>
      <c r="K23" s="453"/>
      <c r="L23" s="453"/>
      <c r="M23" s="453"/>
      <c r="N23" s="453"/>
      <c r="O23" s="453"/>
      <c r="P23" s="453"/>
      <c r="R23" s="453"/>
      <c r="S23" s="453"/>
      <c r="T23" s="453"/>
      <c r="U23" s="453"/>
      <c r="V23" s="453"/>
      <c r="W23" s="453"/>
      <c r="X23" s="453"/>
      <c r="Y23" s="453"/>
      <c r="Z23" s="453"/>
      <c r="AA23" s="453"/>
      <c r="AB23" s="453"/>
      <c r="AC23" s="453"/>
      <c r="AD23" s="453"/>
      <c r="AE23" s="453"/>
      <c r="AG23" s="453"/>
      <c r="AH23" s="453"/>
      <c r="AI23" s="453"/>
      <c r="AJ23" s="453"/>
      <c r="AK23" s="453"/>
      <c r="AL23" s="453"/>
      <c r="AM23" s="453"/>
      <c r="AN23" s="453"/>
      <c r="AO23" s="453"/>
      <c r="AP23" s="453"/>
      <c r="AQ23" s="453"/>
      <c r="AR23" s="453"/>
      <c r="AS23" s="453"/>
      <c r="AT23" s="453"/>
    </row>
    <row r="24" spans="3:46">
      <c r="C24" s="453"/>
      <c r="D24" s="453"/>
      <c r="E24" s="453"/>
      <c r="F24" s="453"/>
      <c r="G24" s="453"/>
      <c r="H24" s="453"/>
      <c r="I24" s="453"/>
      <c r="J24" s="453"/>
      <c r="K24" s="453"/>
      <c r="L24" s="453"/>
      <c r="M24" s="453"/>
      <c r="N24" s="453"/>
      <c r="O24" s="453"/>
      <c r="P24" s="453"/>
      <c r="R24" s="453"/>
      <c r="S24" s="453"/>
      <c r="T24" s="453"/>
      <c r="U24" s="453"/>
      <c r="V24" s="453"/>
      <c r="W24" s="453"/>
      <c r="X24" s="453"/>
      <c r="Y24" s="453"/>
      <c r="Z24" s="453"/>
      <c r="AA24" s="453"/>
      <c r="AB24" s="453"/>
      <c r="AC24" s="453"/>
      <c r="AD24" s="453"/>
      <c r="AE24" s="453"/>
      <c r="AG24" s="453"/>
      <c r="AH24" s="453"/>
      <c r="AI24" s="453"/>
      <c r="AJ24" s="453"/>
      <c r="AK24" s="453"/>
      <c r="AL24" s="453"/>
      <c r="AM24" s="453"/>
      <c r="AN24" s="453"/>
      <c r="AO24" s="453"/>
      <c r="AP24" s="453"/>
      <c r="AQ24" s="453"/>
      <c r="AR24" s="453"/>
      <c r="AS24" s="453"/>
      <c r="AT24" s="453"/>
    </row>
    <row r="25" spans="3:46">
      <c r="C25" s="453"/>
      <c r="D25" s="453"/>
      <c r="E25" s="453"/>
      <c r="F25" s="453"/>
      <c r="G25" s="453"/>
      <c r="H25" s="453"/>
      <c r="I25" s="453"/>
      <c r="J25" s="453"/>
      <c r="K25" s="453"/>
      <c r="L25" s="453"/>
      <c r="M25" s="453"/>
      <c r="N25" s="453"/>
      <c r="O25" s="453"/>
      <c r="P25" s="453"/>
      <c r="R25" s="453"/>
      <c r="S25" s="453"/>
      <c r="T25" s="453"/>
      <c r="U25" s="453"/>
      <c r="V25" s="453"/>
      <c r="W25" s="453"/>
      <c r="X25" s="453"/>
      <c r="Y25" s="453"/>
      <c r="Z25" s="453"/>
      <c r="AA25" s="453"/>
      <c r="AB25" s="453"/>
      <c r="AC25" s="453"/>
      <c r="AD25" s="453"/>
      <c r="AE25" s="453"/>
      <c r="AG25" s="453"/>
      <c r="AH25" s="453"/>
      <c r="AI25" s="453"/>
      <c r="AJ25" s="453"/>
      <c r="AK25" s="453"/>
      <c r="AL25" s="453"/>
      <c r="AM25" s="453"/>
      <c r="AN25" s="453"/>
      <c r="AO25" s="453"/>
      <c r="AP25" s="453"/>
      <c r="AQ25" s="453"/>
      <c r="AR25" s="453"/>
      <c r="AS25" s="453"/>
      <c r="AT25" s="453"/>
    </row>
    <row r="26" spans="3:46">
      <c r="C26" s="453"/>
      <c r="D26" s="453"/>
      <c r="E26" s="453"/>
      <c r="F26" s="453"/>
      <c r="G26" s="453"/>
      <c r="H26" s="453"/>
      <c r="I26" s="453"/>
      <c r="J26" s="453"/>
      <c r="K26" s="453"/>
      <c r="L26" s="453"/>
      <c r="M26" s="453"/>
      <c r="N26" s="453"/>
      <c r="O26" s="453"/>
      <c r="P26" s="453"/>
      <c r="R26" s="453"/>
      <c r="S26" s="453"/>
      <c r="T26" s="453"/>
      <c r="U26" s="453"/>
      <c r="V26" s="453"/>
      <c r="W26" s="453"/>
      <c r="X26" s="453"/>
      <c r="Y26" s="453"/>
      <c r="Z26" s="453"/>
      <c r="AA26" s="453"/>
      <c r="AB26" s="453"/>
      <c r="AC26" s="453"/>
      <c r="AD26" s="453"/>
      <c r="AE26" s="453"/>
      <c r="AG26" s="453"/>
      <c r="AH26" s="453"/>
      <c r="AI26" s="453"/>
      <c r="AJ26" s="453"/>
      <c r="AK26" s="453"/>
      <c r="AL26" s="453"/>
      <c r="AM26" s="453"/>
      <c r="AN26" s="453"/>
      <c r="AO26" s="453"/>
      <c r="AP26" s="453"/>
      <c r="AQ26" s="453"/>
      <c r="AR26" s="453"/>
      <c r="AS26" s="453"/>
      <c r="AT26" s="453"/>
    </row>
    <row r="27" spans="3:46">
      <c r="C27" s="453"/>
      <c r="D27" s="453"/>
      <c r="E27" s="453"/>
      <c r="F27" s="453"/>
      <c r="G27" s="453"/>
      <c r="H27" s="453"/>
      <c r="I27" s="453"/>
      <c r="J27" s="453"/>
      <c r="K27" s="453"/>
      <c r="L27" s="453"/>
      <c r="M27" s="453"/>
      <c r="N27" s="453"/>
      <c r="O27" s="453"/>
      <c r="P27" s="453"/>
      <c r="R27" s="453"/>
      <c r="S27" s="453"/>
      <c r="T27" s="453"/>
      <c r="U27" s="453"/>
      <c r="V27" s="453"/>
      <c r="W27" s="453"/>
      <c r="X27" s="453"/>
      <c r="Y27" s="453"/>
      <c r="Z27" s="453"/>
      <c r="AA27" s="453"/>
      <c r="AB27" s="453"/>
      <c r="AC27" s="453"/>
      <c r="AD27" s="453"/>
      <c r="AE27" s="453"/>
      <c r="AG27" s="453"/>
      <c r="AH27" s="453"/>
      <c r="AI27" s="453"/>
      <c r="AJ27" s="453"/>
      <c r="AK27" s="453"/>
      <c r="AL27" s="453"/>
      <c r="AM27" s="453"/>
      <c r="AN27" s="453"/>
      <c r="AO27" s="453"/>
      <c r="AP27" s="453"/>
      <c r="AQ27" s="453"/>
      <c r="AR27" s="453"/>
      <c r="AS27" s="453"/>
      <c r="AT27" s="453"/>
    </row>
    <row r="28" spans="3:46">
      <c r="C28" s="453"/>
      <c r="D28" s="453"/>
      <c r="E28" s="453"/>
      <c r="F28" s="453"/>
      <c r="G28" s="453"/>
      <c r="H28" s="453"/>
      <c r="I28" s="453"/>
      <c r="J28" s="453"/>
      <c r="K28" s="453"/>
      <c r="L28" s="453"/>
      <c r="M28" s="453"/>
      <c r="N28" s="453"/>
      <c r="O28" s="453"/>
      <c r="P28" s="453"/>
      <c r="R28" s="453"/>
      <c r="S28" s="453"/>
      <c r="T28" s="453"/>
      <c r="U28" s="453"/>
      <c r="V28" s="453"/>
      <c r="W28" s="453"/>
      <c r="X28" s="453"/>
      <c r="Y28" s="453"/>
      <c r="Z28" s="453"/>
      <c r="AA28" s="453"/>
      <c r="AB28" s="453"/>
      <c r="AC28" s="453"/>
      <c r="AD28" s="453"/>
      <c r="AE28" s="453"/>
      <c r="AG28" s="453"/>
      <c r="AH28" s="453"/>
      <c r="AI28" s="453"/>
      <c r="AJ28" s="453"/>
      <c r="AK28" s="453"/>
      <c r="AL28" s="453"/>
      <c r="AM28" s="453"/>
      <c r="AN28" s="453"/>
      <c r="AO28" s="453"/>
      <c r="AP28" s="453"/>
      <c r="AQ28" s="453"/>
      <c r="AR28" s="453"/>
      <c r="AS28" s="453"/>
      <c r="AT28" s="453"/>
    </row>
    <row r="29" spans="3:46">
      <c r="C29" s="453"/>
      <c r="D29" s="453"/>
      <c r="E29" s="453"/>
      <c r="F29" s="453"/>
      <c r="G29" s="453"/>
      <c r="H29" s="453"/>
      <c r="I29" s="453"/>
      <c r="J29" s="453"/>
      <c r="K29" s="453"/>
      <c r="L29" s="453"/>
      <c r="M29" s="453"/>
      <c r="N29" s="453"/>
      <c r="O29" s="453"/>
      <c r="P29" s="453"/>
      <c r="R29" s="453"/>
      <c r="S29" s="453"/>
      <c r="T29" s="453"/>
      <c r="U29" s="453"/>
      <c r="V29" s="453"/>
      <c r="W29" s="453"/>
      <c r="X29" s="453"/>
      <c r="Y29" s="453"/>
      <c r="Z29" s="453"/>
      <c r="AA29" s="453"/>
      <c r="AB29" s="453"/>
      <c r="AC29" s="453"/>
      <c r="AD29" s="453"/>
      <c r="AE29" s="453"/>
      <c r="AG29" s="453"/>
      <c r="AH29" s="453"/>
      <c r="AI29" s="453"/>
      <c r="AJ29" s="453"/>
      <c r="AK29" s="453"/>
      <c r="AL29" s="453"/>
      <c r="AM29" s="453"/>
      <c r="AN29" s="453"/>
      <c r="AO29" s="453"/>
      <c r="AP29" s="453"/>
      <c r="AQ29" s="453"/>
      <c r="AR29" s="453"/>
      <c r="AS29" s="453"/>
      <c r="AT29" s="453"/>
    </row>
    <row r="30" spans="3:46">
      <c r="C30" s="453"/>
      <c r="D30" s="453"/>
      <c r="E30" s="453"/>
      <c r="F30" s="453"/>
      <c r="G30" s="453"/>
      <c r="H30" s="453"/>
      <c r="I30" s="453"/>
      <c r="J30" s="453"/>
      <c r="K30" s="453"/>
      <c r="L30" s="453"/>
      <c r="M30" s="453"/>
      <c r="N30" s="453"/>
      <c r="O30" s="453"/>
      <c r="P30" s="453"/>
      <c r="R30" s="453"/>
      <c r="S30" s="453"/>
      <c r="T30" s="453"/>
      <c r="U30" s="453"/>
      <c r="V30" s="453"/>
      <c r="W30" s="453"/>
      <c r="X30" s="453"/>
      <c r="Y30" s="453"/>
      <c r="Z30" s="453"/>
      <c r="AA30" s="453"/>
      <c r="AB30" s="453"/>
      <c r="AC30" s="453"/>
      <c r="AD30" s="453"/>
      <c r="AE30" s="453"/>
      <c r="AG30" s="453"/>
      <c r="AH30" s="453"/>
      <c r="AI30" s="453"/>
      <c r="AJ30" s="453"/>
      <c r="AK30" s="453"/>
      <c r="AL30" s="453"/>
      <c r="AM30" s="453"/>
      <c r="AN30" s="453"/>
      <c r="AO30" s="453"/>
      <c r="AP30" s="453"/>
      <c r="AQ30" s="453"/>
      <c r="AR30" s="453"/>
      <c r="AS30" s="453"/>
      <c r="AT30" s="453"/>
    </row>
    <row r="31" spans="3:46">
      <c r="C31" s="453"/>
      <c r="D31" s="453"/>
      <c r="E31" s="453"/>
      <c r="F31" s="453"/>
      <c r="G31" s="453"/>
      <c r="H31" s="453"/>
      <c r="I31" s="453"/>
      <c r="J31" s="453"/>
      <c r="K31" s="453"/>
      <c r="L31" s="453"/>
      <c r="M31" s="453"/>
      <c r="N31" s="453"/>
      <c r="O31" s="453"/>
      <c r="P31" s="453"/>
      <c r="R31" s="453"/>
      <c r="S31" s="453"/>
      <c r="T31" s="453"/>
      <c r="U31" s="453"/>
      <c r="V31" s="453"/>
      <c r="W31" s="453"/>
      <c r="X31" s="453"/>
      <c r="Y31" s="453"/>
      <c r="Z31" s="453"/>
      <c r="AA31" s="453"/>
      <c r="AB31" s="453"/>
      <c r="AC31" s="453"/>
      <c r="AD31" s="453"/>
      <c r="AE31" s="453"/>
      <c r="AG31" s="453"/>
      <c r="AH31" s="453"/>
      <c r="AI31" s="453"/>
      <c r="AJ31" s="453"/>
      <c r="AK31" s="453"/>
      <c r="AL31" s="453"/>
      <c r="AM31" s="453"/>
      <c r="AN31" s="453"/>
      <c r="AO31" s="453"/>
      <c r="AP31" s="453"/>
      <c r="AQ31" s="453"/>
      <c r="AR31" s="453"/>
      <c r="AS31" s="453"/>
      <c r="AT31" s="453"/>
    </row>
    <row r="32" spans="3:46">
      <c r="C32" s="453"/>
      <c r="D32" s="453"/>
      <c r="E32" s="453"/>
      <c r="F32" s="453"/>
      <c r="G32" s="453"/>
      <c r="H32" s="453"/>
      <c r="I32" s="453"/>
      <c r="J32" s="453"/>
      <c r="K32" s="453"/>
      <c r="L32" s="453"/>
      <c r="M32" s="453"/>
      <c r="N32" s="453"/>
      <c r="O32" s="453"/>
      <c r="P32" s="453"/>
      <c r="R32" s="453"/>
      <c r="S32" s="453"/>
      <c r="T32" s="453"/>
      <c r="U32" s="453"/>
      <c r="V32" s="453"/>
      <c r="W32" s="453"/>
      <c r="X32" s="453"/>
      <c r="Y32" s="453"/>
      <c r="Z32" s="453"/>
      <c r="AA32" s="453"/>
      <c r="AB32" s="453"/>
      <c r="AC32" s="453"/>
      <c r="AD32" s="453"/>
      <c r="AE32" s="453"/>
      <c r="AG32" s="453"/>
      <c r="AH32" s="453"/>
      <c r="AI32" s="453"/>
      <c r="AJ32" s="453"/>
      <c r="AK32" s="453"/>
      <c r="AL32" s="453"/>
      <c r="AM32" s="453"/>
      <c r="AN32" s="453"/>
      <c r="AO32" s="453"/>
      <c r="AP32" s="453"/>
      <c r="AQ32" s="453"/>
      <c r="AR32" s="453"/>
      <c r="AS32" s="453"/>
      <c r="AT32" s="453"/>
    </row>
    <row r="33" spans="3:46">
      <c r="C33" s="453"/>
      <c r="D33" s="453"/>
      <c r="E33" s="453"/>
      <c r="F33" s="453"/>
      <c r="G33" s="453"/>
      <c r="H33" s="453"/>
      <c r="I33" s="453"/>
      <c r="J33" s="453"/>
      <c r="K33" s="453"/>
      <c r="L33" s="453"/>
      <c r="M33" s="453"/>
      <c r="N33" s="453"/>
      <c r="O33" s="453"/>
      <c r="P33" s="453"/>
      <c r="R33" s="453"/>
      <c r="S33" s="453"/>
      <c r="T33" s="453"/>
      <c r="U33" s="453"/>
      <c r="V33" s="453"/>
      <c r="W33" s="453"/>
      <c r="X33" s="453"/>
      <c r="Y33" s="453"/>
      <c r="Z33" s="453"/>
      <c r="AA33" s="453"/>
      <c r="AB33" s="453"/>
      <c r="AC33" s="453"/>
      <c r="AD33" s="453"/>
      <c r="AE33" s="453"/>
      <c r="AG33" s="453"/>
      <c r="AH33" s="453"/>
      <c r="AI33" s="453"/>
      <c r="AJ33" s="453"/>
      <c r="AK33" s="453"/>
      <c r="AL33" s="453"/>
      <c r="AM33" s="453"/>
      <c r="AN33" s="453"/>
      <c r="AO33" s="453"/>
      <c r="AP33" s="453"/>
      <c r="AQ33" s="453"/>
      <c r="AR33" s="453"/>
      <c r="AS33" s="453"/>
      <c r="AT33" s="453"/>
    </row>
    <row r="34" spans="3:46">
      <c r="C34" s="453"/>
      <c r="D34" s="453"/>
      <c r="E34" s="453"/>
      <c r="F34" s="453"/>
      <c r="G34" s="453"/>
      <c r="H34" s="453"/>
      <c r="I34" s="453"/>
      <c r="J34" s="453"/>
      <c r="K34" s="453"/>
      <c r="L34" s="453"/>
      <c r="M34" s="453"/>
      <c r="N34" s="453"/>
      <c r="O34" s="453"/>
      <c r="P34" s="453"/>
      <c r="R34" s="453"/>
      <c r="S34" s="453"/>
      <c r="T34" s="453"/>
      <c r="U34" s="453"/>
      <c r="V34" s="453"/>
      <c r="W34" s="453"/>
      <c r="X34" s="453"/>
      <c r="Y34" s="453"/>
      <c r="Z34" s="453"/>
      <c r="AA34" s="453"/>
      <c r="AB34" s="453"/>
      <c r="AC34" s="453"/>
      <c r="AD34" s="453"/>
      <c r="AE34" s="453"/>
      <c r="AG34" s="453"/>
      <c r="AH34" s="453"/>
      <c r="AI34" s="453"/>
      <c r="AJ34" s="453"/>
      <c r="AK34" s="453"/>
      <c r="AL34" s="453"/>
      <c r="AM34" s="453"/>
      <c r="AN34" s="453"/>
      <c r="AO34" s="453"/>
      <c r="AP34" s="453"/>
      <c r="AQ34" s="453"/>
      <c r="AR34" s="453"/>
      <c r="AS34" s="453"/>
      <c r="AT34" s="453"/>
    </row>
    <row r="35" spans="3:46">
      <c r="C35" s="453"/>
      <c r="D35" s="453"/>
      <c r="E35" s="453"/>
      <c r="F35" s="453"/>
      <c r="G35" s="453"/>
      <c r="H35" s="453"/>
      <c r="I35" s="453"/>
      <c r="J35" s="453"/>
      <c r="K35" s="453"/>
      <c r="L35" s="453"/>
      <c r="M35" s="453"/>
      <c r="N35" s="453"/>
      <c r="O35" s="453"/>
      <c r="P35" s="453"/>
      <c r="R35" s="453"/>
      <c r="S35" s="453"/>
      <c r="T35" s="453"/>
      <c r="U35" s="453"/>
      <c r="V35" s="453"/>
      <c r="W35" s="453"/>
      <c r="X35" s="453"/>
      <c r="Y35" s="453"/>
      <c r="Z35" s="453"/>
      <c r="AA35" s="453"/>
      <c r="AB35" s="453"/>
      <c r="AC35" s="453"/>
      <c r="AD35" s="453"/>
      <c r="AE35" s="453"/>
      <c r="AG35" s="453"/>
      <c r="AH35" s="453"/>
      <c r="AI35" s="453"/>
      <c r="AJ35" s="453"/>
      <c r="AK35" s="453"/>
      <c r="AL35" s="453"/>
      <c r="AM35" s="453"/>
      <c r="AN35" s="453"/>
      <c r="AO35" s="453"/>
      <c r="AP35" s="453"/>
      <c r="AQ35" s="453"/>
      <c r="AR35" s="453"/>
      <c r="AS35" s="453"/>
      <c r="AT35" s="453"/>
    </row>
    <row r="36" spans="3:46">
      <c r="C36" s="453"/>
      <c r="D36" s="453"/>
      <c r="E36" s="453"/>
      <c r="F36" s="453"/>
      <c r="G36" s="453"/>
      <c r="H36" s="453"/>
      <c r="I36" s="453"/>
      <c r="J36" s="453"/>
      <c r="K36" s="453"/>
      <c r="L36" s="453"/>
      <c r="M36" s="453"/>
      <c r="N36" s="453"/>
      <c r="O36" s="453"/>
      <c r="P36" s="453"/>
      <c r="R36" s="453"/>
      <c r="S36" s="453"/>
      <c r="T36" s="453"/>
      <c r="U36" s="453"/>
      <c r="V36" s="453"/>
      <c r="W36" s="453"/>
      <c r="X36" s="453"/>
      <c r="Y36" s="453"/>
      <c r="Z36" s="453"/>
      <c r="AA36" s="453"/>
      <c r="AB36" s="453"/>
      <c r="AC36" s="453"/>
      <c r="AD36" s="453"/>
      <c r="AE36" s="453"/>
      <c r="AG36" s="453"/>
      <c r="AH36" s="453"/>
      <c r="AI36" s="453"/>
      <c r="AJ36" s="453"/>
      <c r="AK36" s="453"/>
      <c r="AL36" s="453"/>
      <c r="AM36" s="453"/>
      <c r="AN36" s="453"/>
      <c r="AO36" s="453"/>
      <c r="AP36" s="453"/>
      <c r="AQ36" s="453"/>
      <c r="AR36" s="453"/>
      <c r="AS36" s="453"/>
      <c r="AT36" s="453"/>
    </row>
    <row r="37" spans="3:46">
      <c r="C37" s="453"/>
      <c r="D37" s="453"/>
      <c r="E37" s="453"/>
      <c r="F37" s="453"/>
      <c r="G37" s="453"/>
      <c r="H37" s="453"/>
      <c r="I37" s="453"/>
      <c r="J37" s="453"/>
      <c r="K37" s="453"/>
      <c r="L37" s="453"/>
      <c r="M37" s="453"/>
      <c r="N37" s="453"/>
      <c r="O37" s="453"/>
      <c r="P37" s="453"/>
      <c r="R37" s="453"/>
      <c r="S37" s="453"/>
      <c r="T37" s="453"/>
      <c r="U37" s="453"/>
      <c r="V37" s="453"/>
      <c r="W37" s="453"/>
      <c r="X37" s="453"/>
      <c r="Y37" s="453"/>
      <c r="Z37" s="453"/>
      <c r="AA37" s="453"/>
      <c r="AB37" s="453"/>
      <c r="AC37" s="453"/>
      <c r="AD37" s="453"/>
      <c r="AE37" s="453"/>
      <c r="AG37" s="453"/>
      <c r="AH37" s="453"/>
      <c r="AI37" s="453"/>
      <c r="AJ37" s="453"/>
      <c r="AK37" s="453"/>
      <c r="AL37" s="453"/>
      <c r="AM37" s="453"/>
      <c r="AN37" s="453"/>
      <c r="AO37" s="453"/>
      <c r="AP37" s="453"/>
      <c r="AQ37" s="453"/>
      <c r="AR37" s="453"/>
      <c r="AS37" s="453"/>
      <c r="AT37" s="453"/>
    </row>
    <row r="38" spans="3:46">
      <c r="C38" s="453"/>
      <c r="D38" s="453"/>
      <c r="E38" s="453"/>
      <c r="F38" s="453"/>
      <c r="G38" s="453"/>
      <c r="H38" s="453"/>
      <c r="I38" s="453"/>
      <c r="J38" s="453"/>
      <c r="K38" s="453"/>
      <c r="L38" s="453"/>
      <c r="M38" s="453"/>
      <c r="N38" s="453"/>
      <c r="O38" s="453"/>
      <c r="P38" s="453"/>
      <c r="R38" s="453"/>
      <c r="S38" s="453"/>
      <c r="T38" s="453"/>
      <c r="U38" s="453"/>
      <c r="V38" s="453"/>
      <c r="W38" s="453"/>
      <c r="X38" s="453"/>
      <c r="Y38" s="453"/>
      <c r="Z38" s="453"/>
      <c r="AA38" s="453"/>
      <c r="AB38" s="453"/>
      <c r="AC38" s="453"/>
      <c r="AD38" s="453"/>
      <c r="AE38" s="453"/>
      <c r="AG38" s="453"/>
      <c r="AH38" s="453"/>
      <c r="AI38" s="453"/>
      <c r="AJ38" s="453"/>
      <c r="AK38" s="453"/>
      <c r="AL38" s="453"/>
      <c r="AM38" s="453"/>
      <c r="AN38" s="453"/>
      <c r="AO38" s="453"/>
      <c r="AP38" s="453"/>
      <c r="AQ38" s="453"/>
      <c r="AR38" s="453"/>
      <c r="AS38" s="453"/>
      <c r="AT38" s="453"/>
    </row>
    <row r="39" spans="3:46">
      <c r="C39" s="453"/>
      <c r="D39" s="453"/>
      <c r="E39" s="453"/>
      <c r="F39" s="453"/>
      <c r="G39" s="453"/>
      <c r="H39" s="453"/>
      <c r="I39" s="453"/>
      <c r="J39" s="453"/>
      <c r="K39" s="453"/>
      <c r="L39" s="453"/>
      <c r="M39" s="453"/>
      <c r="N39" s="453"/>
      <c r="O39" s="453"/>
      <c r="P39" s="453"/>
      <c r="R39" s="453"/>
      <c r="S39" s="453"/>
      <c r="T39" s="453"/>
      <c r="U39" s="453"/>
      <c r="V39" s="453"/>
      <c r="W39" s="453"/>
      <c r="X39" s="453"/>
      <c r="Y39" s="453"/>
      <c r="Z39" s="453"/>
      <c r="AA39" s="453"/>
      <c r="AB39" s="453"/>
      <c r="AC39" s="453"/>
      <c r="AD39" s="453"/>
      <c r="AE39" s="453"/>
      <c r="AG39" s="453"/>
      <c r="AH39" s="453"/>
      <c r="AI39" s="453"/>
      <c r="AJ39" s="453"/>
      <c r="AK39" s="453"/>
      <c r="AL39" s="453"/>
      <c r="AM39" s="453"/>
      <c r="AN39" s="453"/>
      <c r="AO39" s="453"/>
      <c r="AP39" s="453"/>
      <c r="AQ39" s="453"/>
      <c r="AR39" s="453"/>
      <c r="AS39" s="453"/>
      <c r="AT39" s="453"/>
    </row>
    <row r="40" spans="3:46">
      <c r="C40" s="453"/>
      <c r="D40" s="453"/>
      <c r="E40" s="453"/>
      <c r="F40" s="453"/>
      <c r="G40" s="453"/>
      <c r="H40" s="453"/>
      <c r="I40" s="453"/>
      <c r="J40" s="453"/>
      <c r="K40" s="453"/>
      <c r="L40" s="453"/>
      <c r="M40" s="453"/>
      <c r="N40" s="453"/>
      <c r="O40" s="453"/>
      <c r="P40" s="453"/>
      <c r="R40" s="453"/>
      <c r="S40" s="453"/>
      <c r="T40" s="453"/>
      <c r="U40" s="453"/>
      <c r="V40" s="453"/>
      <c r="W40" s="453"/>
      <c r="X40" s="453"/>
      <c r="Y40" s="453"/>
      <c r="Z40" s="453"/>
      <c r="AA40" s="453"/>
      <c r="AB40" s="453"/>
      <c r="AC40" s="453"/>
      <c r="AD40" s="453"/>
      <c r="AE40" s="453"/>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dimension ref="A1:Q31"/>
  <sheetViews>
    <sheetView workbookViewId="0">
      <selection activeCell="C3" sqref="C3"/>
    </sheetView>
  </sheetViews>
  <sheetFormatPr baseColWidth="10" defaultColWidth="9.33203125" defaultRowHeight="15"/>
  <cols>
    <col min="1" max="1" width="25.83203125" style="337" bestFit="1" customWidth="1"/>
    <col min="2" max="2" width="9.33203125" style="337" customWidth="1"/>
    <col min="3" max="16384" width="9.33203125" style="337"/>
  </cols>
  <sheetData>
    <row r="1" spans="1:17">
      <c r="A1" s="454" t="s">
        <v>359</v>
      </c>
      <c r="B1" s="454"/>
    </row>
    <row r="2" spans="1:17">
      <c r="A2" s="386" t="s">
        <v>448</v>
      </c>
      <c r="B2" s="418">
        <v>1.7999999999999999E-2</v>
      </c>
      <c r="C2" s="419">
        <v>0.03</v>
      </c>
      <c r="D2" s="337">
        <v>2.7</v>
      </c>
      <c r="F2" s="420" t="s">
        <v>372</v>
      </c>
      <c r="G2" s="421">
        <v>1.4999999999999999E-2</v>
      </c>
      <c r="I2" s="419"/>
    </row>
    <row r="3" spans="1:17">
      <c r="A3" s="386" t="s">
        <v>449</v>
      </c>
      <c r="B3" s="419">
        <v>0.03</v>
      </c>
      <c r="C3" s="419">
        <v>0.05</v>
      </c>
      <c r="D3" s="337">
        <v>2.98</v>
      </c>
      <c r="F3" s="421"/>
      <c r="G3" s="421">
        <v>2.7E-2</v>
      </c>
      <c r="I3" s="419"/>
    </row>
    <row r="4" spans="1:17">
      <c r="B4" s="419"/>
      <c r="C4" s="419" t="s">
        <v>450</v>
      </c>
    </row>
    <row r="6" spans="1:17">
      <c r="B6" s="350"/>
      <c r="C6" s="350"/>
      <c r="D6" s="350"/>
      <c r="E6" s="350"/>
      <c r="F6" s="350"/>
      <c r="G6" s="350"/>
      <c r="H6" s="350"/>
      <c r="I6" s="350"/>
      <c r="J6" s="350"/>
      <c r="K6" s="350"/>
      <c r="L6" s="350"/>
      <c r="M6" s="350"/>
      <c r="N6" s="350"/>
      <c r="O6" s="350"/>
      <c r="P6" s="350"/>
      <c r="Q6" s="350"/>
    </row>
    <row r="7" spans="1:17">
      <c r="B7" s="350"/>
      <c r="C7" s="350"/>
      <c r="D7" s="350"/>
      <c r="E7" s="350"/>
      <c r="F7" s="350"/>
      <c r="G7" s="350"/>
      <c r="H7" s="350"/>
      <c r="I7" s="350"/>
      <c r="J7" s="350"/>
      <c r="K7" s="350"/>
      <c r="L7" s="350"/>
      <c r="M7" s="350"/>
      <c r="N7" s="350"/>
      <c r="O7" s="350"/>
      <c r="P7" s="350"/>
      <c r="Q7" s="350"/>
    </row>
    <row r="8" spans="1:17">
      <c r="B8" s="350"/>
      <c r="C8" s="350"/>
      <c r="D8" s="350"/>
      <c r="E8" s="350"/>
      <c r="F8" s="350"/>
      <c r="G8" s="350"/>
      <c r="H8" s="350"/>
      <c r="I8" s="350"/>
      <c r="J8" s="350"/>
      <c r="K8" s="350"/>
      <c r="L8" s="350"/>
      <c r="M8" s="350"/>
      <c r="N8" s="350"/>
      <c r="O8" s="350"/>
      <c r="P8" s="350"/>
      <c r="Q8" s="350"/>
    </row>
    <row r="9" spans="1:17">
      <c r="B9" s="350"/>
      <c r="C9" s="350"/>
      <c r="D9" s="350"/>
      <c r="E9" s="350"/>
      <c r="F9" s="350"/>
      <c r="G9" s="350"/>
      <c r="H9" s="350"/>
      <c r="I9" s="350"/>
      <c r="J9" s="350"/>
      <c r="K9" s="350"/>
      <c r="L9" s="350"/>
      <c r="M9" s="350"/>
      <c r="N9" s="350"/>
      <c r="O9" s="350"/>
      <c r="P9" s="350"/>
      <c r="Q9" s="350"/>
    </row>
    <row r="10" spans="1:17">
      <c r="B10" s="350"/>
      <c r="C10" s="350"/>
      <c r="D10" s="350"/>
      <c r="E10" s="350"/>
      <c r="F10" s="350"/>
      <c r="G10" s="350"/>
      <c r="H10" s="350"/>
      <c r="I10" s="350"/>
      <c r="J10" s="350"/>
      <c r="K10" s="350"/>
      <c r="L10" s="350"/>
      <c r="M10" s="350"/>
      <c r="N10" s="350"/>
      <c r="O10" s="350"/>
      <c r="P10" s="350"/>
      <c r="Q10" s="350"/>
    </row>
    <row r="11" spans="1:17">
      <c r="B11" s="350"/>
      <c r="C11" s="350"/>
      <c r="D11" s="350"/>
      <c r="E11" s="350"/>
      <c r="F11" s="350"/>
      <c r="G11" s="350"/>
      <c r="H11" s="350"/>
      <c r="I11" s="350"/>
      <c r="J11" s="350"/>
      <c r="K11" s="350"/>
      <c r="L11" s="350"/>
      <c r="M11" s="350"/>
      <c r="N11" s="350"/>
      <c r="O11" s="350"/>
      <c r="P11" s="350"/>
      <c r="Q11" s="350"/>
    </row>
    <row r="12" spans="1:17">
      <c r="B12" s="350"/>
      <c r="C12" s="350"/>
      <c r="D12" s="350"/>
      <c r="E12" s="350"/>
      <c r="F12" s="350"/>
      <c r="G12" s="350"/>
      <c r="H12" s="350"/>
      <c r="I12" s="350"/>
      <c r="J12" s="350"/>
      <c r="K12" s="350"/>
      <c r="L12" s="350"/>
      <c r="M12" s="350"/>
      <c r="N12" s="350"/>
      <c r="O12" s="350"/>
      <c r="P12" s="350"/>
      <c r="Q12" s="350"/>
    </row>
    <row r="13" spans="1:17">
      <c r="B13" s="350"/>
      <c r="C13" s="350"/>
      <c r="D13" s="350"/>
      <c r="E13" s="350"/>
      <c r="F13" s="350"/>
      <c r="G13" s="350"/>
      <c r="H13" s="350"/>
      <c r="I13" s="350"/>
      <c r="J13" s="350"/>
      <c r="K13" s="350"/>
      <c r="L13" s="350"/>
      <c r="M13" s="350"/>
      <c r="N13" s="350"/>
      <c r="O13" s="350"/>
      <c r="P13" s="350"/>
      <c r="Q13" s="350"/>
    </row>
    <row r="14" spans="1:17">
      <c r="B14" s="350"/>
      <c r="C14" s="350"/>
      <c r="D14" s="350"/>
      <c r="E14" s="350"/>
      <c r="F14" s="350"/>
      <c r="G14" s="350"/>
      <c r="H14" s="350"/>
      <c r="I14" s="350"/>
      <c r="J14" s="350"/>
      <c r="K14" s="350"/>
      <c r="L14" s="350"/>
      <c r="M14" s="350"/>
      <c r="N14" s="350"/>
      <c r="O14" s="350"/>
      <c r="P14" s="350"/>
      <c r="Q14" s="350"/>
    </row>
    <row r="15" spans="1:17">
      <c r="B15" s="350"/>
      <c r="C15" s="350"/>
      <c r="D15" s="350"/>
      <c r="E15" s="350"/>
      <c r="F15" s="350"/>
      <c r="G15" s="350"/>
      <c r="H15" s="350"/>
      <c r="I15" s="350"/>
      <c r="J15" s="350"/>
      <c r="K15" s="350"/>
      <c r="L15" s="350"/>
      <c r="M15" s="350"/>
      <c r="N15" s="350"/>
      <c r="O15" s="350"/>
      <c r="P15" s="350"/>
      <c r="Q15" s="350"/>
    </row>
    <row r="16" spans="1:17">
      <c r="B16" s="350"/>
      <c r="C16" s="350"/>
      <c r="D16" s="350"/>
      <c r="E16" s="350"/>
      <c r="F16" s="350"/>
      <c r="G16" s="350"/>
      <c r="H16" s="350"/>
      <c r="I16" s="350"/>
      <c r="J16" s="350"/>
      <c r="K16" s="350"/>
      <c r="L16" s="350"/>
      <c r="M16" s="350"/>
      <c r="N16" s="350"/>
      <c r="O16" s="350"/>
      <c r="P16" s="350"/>
      <c r="Q16" s="350"/>
    </row>
    <row r="17" spans="1:17">
      <c r="B17" s="350"/>
      <c r="C17" s="350"/>
      <c r="D17" s="350"/>
      <c r="E17" s="350"/>
      <c r="F17" s="350"/>
      <c r="G17" s="350"/>
      <c r="H17" s="350"/>
      <c r="I17" s="350"/>
      <c r="J17" s="350"/>
      <c r="K17" s="350"/>
      <c r="L17" s="350"/>
      <c r="M17" s="350"/>
      <c r="N17" s="350"/>
      <c r="O17" s="350"/>
      <c r="P17" s="350"/>
      <c r="Q17" s="350"/>
    </row>
    <row r="18" spans="1:17">
      <c r="B18" s="350"/>
      <c r="C18" s="350"/>
      <c r="D18" s="350"/>
      <c r="E18" s="350"/>
      <c r="F18" s="350"/>
      <c r="G18" s="350"/>
      <c r="H18" s="350"/>
      <c r="I18" s="350"/>
      <c r="J18" s="350"/>
      <c r="K18" s="350"/>
      <c r="L18" s="350"/>
      <c r="M18" s="350"/>
      <c r="N18" s="350"/>
      <c r="O18" s="350"/>
      <c r="P18" s="350"/>
      <c r="Q18" s="350"/>
    </row>
    <row r="19" spans="1:17">
      <c r="B19" s="350"/>
      <c r="C19" s="350"/>
      <c r="D19" s="350"/>
      <c r="E19" s="350"/>
      <c r="F19" s="350"/>
      <c r="G19" s="350"/>
      <c r="H19" s="350"/>
      <c r="I19" s="350"/>
      <c r="J19" s="350"/>
      <c r="K19" s="350"/>
      <c r="L19" s="350"/>
      <c r="M19" s="350"/>
      <c r="N19" s="350"/>
      <c r="O19" s="350"/>
      <c r="P19" s="350"/>
      <c r="Q19" s="350"/>
    </row>
    <row r="20" spans="1:17">
      <c r="B20" s="350"/>
      <c r="C20" s="350"/>
      <c r="D20" s="350"/>
      <c r="E20" s="350"/>
      <c r="F20" s="350"/>
      <c r="G20" s="350"/>
      <c r="H20" s="350"/>
      <c r="I20" s="350"/>
      <c r="J20" s="350"/>
      <c r="K20" s="350"/>
      <c r="L20" s="350"/>
      <c r="M20" s="350"/>
      <c r="N20" s="350"/>
      <c r="O20" s="350"/>
      <c r="P20" s="350"/>
      <c r="Q20" s="350"/>
    </row>
    <row r="21" spans="1:17">
      <c r="B21" s="350"/>
      <c r="C21" s="350"/>
      <c r="D21" s="350"/>
      <c r="E21" s="350"/>
      <c r="F21" s="350"/>
      <c r="G21" s="350"/>
      <c r="H21" s="350"/>
      <c r="I21" s="350"/>
      <c r="J21" s="350"/>
      <c r="K21" s="350"/>
      <c r="L21" s="350"/>
      <c r="M21" s="350"/>
      <c r="N21" s="350"/>
      <c r="O21" s="350"/>
      <c r="P21" s="350"/>
      <c r="Q21" s="350"/>
    </row>
    <row r="22" spans="1:17">
      <c r="B22" s="350"/>
      <c r="C22" s="350"/>
      <c r="D22" s="350"/>
      <c r="E22" s="350"/>
      <c r="F22" s="350"/>
      <c r="G22" s="350"/>
      <c r="H22" s="350"/>
      <c r="I22" s="350"/>
      <c r="J22" s="350"/>
      <c r="K22" s="350"/>
      <c r="L22" s="350"/>
      <c r="M22" s="350"/>
      <c r="N22" s="350"/>
      <c r="O22" s="350"/>
      <c r="P22" s="350"/>
      <c r="Q22" s="350"/>
    </row>
    <row r="23" spans="1:17">
      <c r="B23" s="350"/>
      <c r="C23" s="350"/>
      <c r="D23" s="350"/>
      <c r="E23" s="350"/>
      <c r="F23" s="350"/>
      <c r="G23" s="350"/>
      <c r="H23" s="350"/>
      <c r="I23" s="350"/>
      <c r="J23" s="350"/>
      <c r="K23" s="350"/>
      <c r="L23" s="350"/>
      <c r="M23" s="350"/>
      <c r="N23" s="350"/>
      <c r="O23" s="350"/>
      <c r="P23" s="350"/>
      <c r="Q23" s="350"/>
    </row>
    <row r="24" spans="1:17">
      <c r="B24" s="350"/>
      <c r="C24" s="350"/>
      <c r="D24" s="350"/>
      <c r="E24" s="350"/>
      <c r="F24" s="350"/>
      <c r="G24" s="350"/>
      <c r="H24" s="350"/>
      <c r="I24" s="350"/>
      <c r="J24" s="350"/>
      <c r="K24" s="350"/>
      <c r="L24" s="350"/>
      <c r="M24" s="350"/>
      <c r="N24" s="350"/>
      <c r="O24" s="350"/>
      <c r="P24" s="350"/>
      <c r="Q24" s="350"/>
    </row>
    <row r="25" spans="1:17">
      <c r="B25" s="350"/>
      <c r="C25" s="350"/>
      <c r="D25" s="350"/>
      <c r="E25" s="350"/>
      <c r="F25" s="350"/>
      <c r="G25" s="350"/>
      <c r="H25" s="350"/>
      <c r="I25" s="350"/>
      <c r="J25" s="350"/>
      <c r="K25" s="350"/>
      <c r="L25" s="350"/>
      <c r="M25" s="350"/>
      <c r="N25" s="350"/>
      <c r="O25" s="350"/>
      <c r="P25" s="350"/>
      <c r="Q25" s="350"/>
    </row>
    <row r="26" spans="1:17">
      <c r="B26" s="350"/>
      <c r="C26" s="350"/>
      <c r="D26" s="350"/>
      <c r="E26" s="350"/>
      <c r="F26" s="350"/>
      <c r="G26" s="350"/>
      <c r="H26" s="350"/>
      <c r="I26" s="350"/>
      <c r="J26" s="350"/>
      <c r="K26" s="350"/>
      <c r="L26" s="350"/>
      <c r="M26" s="350"/>
      <c r="N26" s="350"/>
      <c r="O26" s="350"/>
      <c r="P26" s="350"/>
      <c r="Q26" s="350"/>
    </row>
    <row r="27" spans="1:17">
      <c r="B27" s="350"/>
      <c r="C27" s="350"/>
      <c r="D27" s="350"/>
      <c r="E27" s="350"/>
      <c r="F27" s="350"/>
      <c r="G27" s="350"/>
      <c r="H27" s="350"/>
      <c r="I27" s="350"/>
      <c r="J27" s="350"/>
      <c r="K27" s="350"/>
      <c r="L27" s="350"/>
      <c r="M27" s="350"/>
      <c r="N27" s="350"/>
      <c r="O27" s="350"/>
      <c r="P27" s="350"/>
      <c r="Q27" s="350"/>
    </row>
    <row r="28" spans="1:17">
      <c r="B28" s="350"/>
      <c r="C28" s="350"/>
      <c r="D28" s="350"/>
      <c r="E28" s="350"/>
      <c r="F28" s="350"/>
      <c r="G28" s="350"/>
      <c r="H28" s="350"/>
      <c r="I28" s="350"/>
      <c r="J28" s="350"/>
      <c r="K28" s="350"/>
      <c r="L28" s="350"/>
      <c r="M28" s="350"/>
      <c r="N28" s="350"/>
      <c r="O28" s="350"/>
      <c r="P28" s="350"/>
      <c r="Q28" s="350"/>
    </row>
    <row r="29" spans="1:17">
      <c r="A29" s="539" t="s">
        <v>459</v>
      </c>
      <c r="B29" s="454"/>
    </row>
    <row r="30" spans="1:17">
      <c r="A30" s="386" t="s">
        <v>448</v>
      </c>
      <c r="B30" s="418"/>
      <c r="C30" s="419"/>
      <c r="F30" s="420" t="s">
        <v>372</v>
      </c>
      <c r="G30" s="421"/>
      <c r="H30" s="337">
        <f>AVERAGE(cross_country_fiscal!E27:X27)</f>
        <v>-2.6260374450000001</v>
      </c>
    </row>
    <row r="31" spans="1:17">
      <c r="A31" s="386" t="s">
        <v>449</v>
      </c>
      <c r="B31" s="419"/>
      <c r="C31" s="419"/>
      <c r="F31" s="421"/>
      <c r="G31" s="421"/>
      <c r="H31" s="337">
        <f>AVERAGE(cross_country_fiscal!E139:X139)</f>
        <v>3.0580449621548302</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1"/>
  <dimension ref="A1:CC79"/>
  <sheetViews>
    <sheetView zoomScaleNormal="100" workbookViewId="0">
      <pane xSplit="1" ySplit="1" topLeftCell="AS4" activePane="bottomRight" state="frozen"/>
      <selection pane="topRight" activeCell="F1" sqref="F1"/>
      <selection pane="bottomLeft" activeCell="A5" sqref="A5"/>
      <selection pane="bottomRight" activeCell="AS4" sqref="AS4:AT22"/>
    </sheetView>
  </sheetViews>
  <sheetFormatPr baseColWidth="10" defaultColWidth="9.33203125" defaultRowHeight="12.75"/>
  <cols>
    <col min="1" max="1" width="9.33203125" style="484"/>
    <col min="2" max="3" width="11" style="484" bestFit="1" customWidth="1"/>
    <col min="4" max="10" width="10.5" style="484" bestFit="1" customWidth="1"/>
    <col min="11" max="12" width="11" style="484" bestFit="1" customWidth="1"/>
    <col min="13" max="15" width="10.5" style="484" bestFit="1" customWidth="1"/>
    <col min="16" max="23" width="11" style="484" bestFit="1" customWidth="1"/>
    <col min="24" max="29" width="10.5" style="484" bestFit="1" customWidth="1"/>
    <col min="30" max="16384" width="9.33203125" style="484"/>
  </cols>
  <sheetData>
    <row r="1" spans="1:81">
      <c r="B1" s="487">
        <v>1991</v>
      </c>
      <c r="C1" s="487">
        <v>1992</v>
      </c>
      <c r="D1" s="487">
        <v>1993</v>
      </c>
      <c r="E1" s="487">
        <v>1994</v>
      </c>
      <c r="F1" s="487">
        <v>1995</v>
      </c>
      <c r="G1" s="487">
        <v>1996</v>
      </c>
      <c r="H1" s="487">
        <v>1997</v>
      </c>
      <c r="I1" s="487">
        <v>1998</v>
      </c>
      <c r="J1" s="487">
        <v>1999</v>
      </c>
      <c r="K1" s="487">
        <v>2000</v>
      </c>
      <c r="L1" s="487">
        <v>2001</v>
      </c>
      <c r="M1" s="487">
        <v>2002</v>
      </c>
      <c r="N1" s="487">
        <v>2003</v>
      </c>
      <c r="O1" s="487">
        <v>2004</v>
      </c>
      <c r="P1" s="487">
        <v>2005</v>
      </c>
      <c r="Q1" s="487">
        <v>2006</v>
      </c>
      <c r="R1" s="487">
        <v>2007</v>
      </c>
      <c r="S1" s="487">
        <v>2008</v>
      </c>
      <c r="T1" s="487">
        <v>2009</v>
      </c>
      <c r="U1" s="487">
        <v>2010</v>
      </c>
      <c r="V1" s="487">
        <v>2011</v>
      </c>
      <c r="W1" s="487">
        <v>2012</v>
      </c>
      <c r="X1" s="487">
        <v>2013</v>
      </c>
      <c r="Y1" s="487">
        <v>2014</v>
      </c>
      <c r="Z1" s="487">
        <v>2015</v>
      </c>
      <c r="AA1" s="487">
        <v>2016</v>
      </c>
      <c r="AB1" s="487">
        <v>2017</v>
      </c>
      <c r="AC1" s="487">
        <v>2018</v>
      </c>
      <c r="AE1" s="488"/>
      <c r="AF1" s="488" t="s">
        <v>476</v>
      </c>
      <c r="AG1" s="488" t="s">
        <v>638</v>
      </c>
      <c r="AH1" s="488" t="s">
        <v>463</v>
      </c>
      <c r="AI1" s="488" t="s">
        <v>464</v>
      </c>
      <c r="AJ1" s="488"/>
      <c r="AK1" s="502" t="s">
        <v>475</v>
      </c>
      <c r="AL1" s="502" t="s">
        <v>473</v>
      </c>
      <c r="AM1" s="502" t="s">
        <v>474</v>
      </c>
      <c r="AN1" s="502" t="s">
        <v>473</v>
      </c>
      <c r="AO1" s="502" t="s">
        <v>463</v>
      </c>
      <c r="AP1" s="502" t="s">
        <v>464</v>
      </c>
      <c r="AQ1" s="488"/>
      <c r="AR1" s="488"/>
    </row>
    <row r="2" spans="1:81">
      <c r="B2" s="487"/>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E2" s="488"/>
      <c r="AF2" s="488"/>
      <c r="AG2" s="488"/>
      <c r="AH2" s="488"/>
      <c r="AI2" s="488"/>
      <c r="AJ2" s="488"/>
      <c r="AK2" s="502"/>
      <c r="AL2" s="502"/>
      <c r="AM2" s="502"/>
      <c r="AN2" s="502"/>
      <c r="AO2" s="502"/>
      <c r="AP2" s="502"/>
      <c r="AQ2" s="488"/>
      <c r="AR2" s="488"/>
    </row>
    <row r="3" spans="1:81">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E3" s="488"/>
      <c r="AF3" s="488"/>
      <c r="AG3" s="488"/>
      <c r="AH3" s="488"/>
      <c r="AI3" s="488"/>
      <c r="AJ3" s="488"/>
      <c r="AK3" s="502"/>
      <c r="AL3" s="502"/>
      <c r="AM3" s="502"/>
      <c r="AN3" s="502"/>
      <c r="AO3" s="502"/>
      <c r="AP3" s="502"/>
      <c r="AQ3" s="488"/>
      <c r="AR3" s="488"/>
    </row>
    <row r="4" spans="1:81" s="489" customFormat="1" ht="15.75">
      <c r="A4" s="486"/>
      <c r="B4" s="493">
        <v>2.3617439</v>
      </c>
      <c r="C4" s="493">
        <v>1.5507761</v>
      </c>
      <c r="D4" s="493">
        <v>-1.2068475000000001</v>
      </c>
      <c r="E4" s="493">
        <v>-0.8143589</v>
      </c>
      <c r="F4" s="493">
        <v>-0.60122799999999998</v>
      </c>
      <c r="G4" s="493">
        <v>-1.1005824</v>
      </c>
      <c r="H4" s="493">
        <v>-0.77773550000000002</v>
      </c>
      <c r="I4" s="493">
        <v>-3.9174500000000001E-2</v>
      </c>
      <c r="J4" s="493">
        <v>0.59426319999999999</v>
      </c>
      <c r="K4" s="493">
        <v>1.7574755</v>
      </c>
      <c r="L4" s="493">
        <v>0.9725203</v>
      </c>
      <c r="M4" s="493">
        <v>-0.2713969</v>
      </c>
      <c r="N4" s="501">
        <v>-1.2115210000000001</v>
      </c>
      <c r="O4" s="500">
        <v>-1.0356723000000001</v>
      </c>
      <c r="P4" s="493"/>
      <c r="Q4" s="493"/>
      <c r="R4" s="493"/>
      <c r="S4" s="493"/>
      <c r="T4" s="493"/>
      <c r="U4" s="493"/>
      <c r="V4" s="493"/>
      <c r="W4" s="493"/>
      <c r="X4" s="493"/>
      <c r="Y4" s="493"/>
      <c r="Z4" s="493"/>
      <c r="AA4" s="493"/>
      <c r="AB4" s="493"/>
      <c r="AC4" s="493"/>
      <c r="AE4" s="488"/>
      <c r="AF4" s="547"/>
      <c r="AG4" s="548"/>
      <c r="AH4" s="547"/>
      <c r="AI4" s="547"/>
      <c r="AJ4" s="549"/>
      <c r="AK4" s="499">
        <v>1.7108496</v>
      </c>
      <c r="AL4" s="499">
        <v>0.1502543999999999</v>
      </c>
      <c r="AM4" s="499">
        <v>0.1800358</v>
      </c>
      <c r="AN4" s="499">
        <v>-8.7495999999999963E-3</v>
      </c>
      <c r="AO4" s="499">
        <v>-1.5308138</v>
      </c>
      <c r="AP4" s="499">
        <v>-0.78116914999999998</v>
      </c>
      <c r="AQ4" s="549"/>
      <c r="AR4" s="549"/>
      <c r="AS4" s="498" t="s">
        <v>472</v>
      </c>
      <c r="AT4" s="484" t="s">
        <v>85</v>
      </c>
    </row>
    <row r="5" spans="1:81" ht="15.75">
      <c r="A5" s="486"/>
      <c r="B5" s="485">
        <v>2.3832347</v>
      </c>
      <c r="C5" s="485">
        <v>1.5450971</v>
      </c>
      <c r="D5" s="485">
        <v>-1.2190479000000001</v>
      </c>
      <c r="E5" s="485">
        <v>-0.84336370000000005</v>
      </c>
      <c r="F5" s="485">
        <v>-0.71107290000000001</v>
      </c>
      <c r="G5" s="485">
        <v>-1.1496904999999999</v>
      </c>
      <c r="H5" s="485">
        <v>-0.73163599999999995</v>
      </c>
      <c r="I5" s="485">
        <v>2.938E-2</v>
      </c>
      <c r="J5" s="485">
        <v>0.71579550000000003</v>
      </c>
      <c r="K5" s="485">
        <v>1.9505758</v>
      </c>
      <c r="L5" s="485">
        <v>1.3909661</v>
      </c>
      <c r="M5" s="485">
        <v>0.28258899999999998</v>
      </c>
      <c r="N5" s="485">
        <v>-1.1802873</v>
      </c>
      <c r="O5" s="491">
        <v>-1.3585719000000001</v>
      </c>
      <c r="P5" s="485">
        <v>-1.1872628999999999</v>
      </c>
      <c r="Q5" s="485"/>
      <c r="R5" s="485"/>
      <c r="S5" s="485"/>
      <c r="T5" s="485"/>
      <c r="U5" s="485"/>
      <c r="V5" s="485"/>
      <c r="W5" s="485"/>
      <c r="X5" s="485"/>
      <c r="Y5" s="485"/>
      <c r="Z5" s="485"/>
      <c r="AA5" s="485"/>
      <c r="AB5" s="485"/>
      <c r="AC5" s="485"/>
      <c r="AE5" s="488">
        <v>2004</v>
      </c>
      <c r="AF5" s="548">
        <f>O5</f>
        <v>-1.3585719000000001</v>
      </c>
      <c r="AG5" s="488">
        <v>0.22952149999999999</v>
      </c>
      <c r="AH5" s="547">
        <f t="shared" ref="AH5:AH18" si="0">AG5-AF5</f>
        <v>1.5880934</v>
      </c>
      <c r="AI5" s="547">
        <f t="shared" ref="AI5:AI18" si="1">AVERAGE($AH$5:$AH$17)</f>
        <v>0.68305022307692309</v>
      </c>
      <c r="AJ5" s="488"/>
      <c r="AK5" s="499">
        <v>1.3520403999999999</v>
      </c>
      <c r="AL5" s="499">
        <v>4.9009999999993781E-4</v>
      </c>
      <c r="AM5" s="499">
        <v>-1.5949999999999999E-2</v>
      </c>
      <c r="AN5" s="499">
        <v>-0.19598579999999999</v>
      </c>
      <c r="AO5" s="499">
        <v>-1.3679903999999998</v>
      </c>
      <c r="AP5" s="499">
        <v>-0.78116914999999998</v>
      </c>
      <c r="AQ5" s="488"/>
      <c r="AR5" s="488"/>
      <c r="AS5" s="498"/>
      <c r="AT5" s="484" t="s">
        <v>346</v>
      </c>
    </row>
    <row r="6" spans="1:81" ht="15.75">
      <c r="A6" s="486"/>
      <c r="B6" s="485">
        <v>2.3141197999999998</v>
      </c>
      <c r="C6" s="485">
        <v>1.4793337</v>
      </c>
      <c r="D6" s="485">
        <v>-1.2604496000000001</v>
      </c>
      <c r="E6" s="485">
        <v>-0.88504609999999995</v>
      </c>
      <c r="F6" s="485">
        <v>-0.77254060000000002</v>
      </c>
      <c r="G6" s="485">
        <v>-1.1913956999999999</v>
      </c>
      <c r="H6" s="485">
        <v>-0.75946290000000005</v>
      </c>
      <c r="I6" s="485">
        <v>7.2848000000000001E-3</v>
      </c>
      <c r="J6" s="485">
        <v>0.68459800000000004</v>
      </c>
      <c r="K6" s="485">
        <v>1.8838945</v>
      </c>
      <c r="L6" s="485">
        <v>1.3116292000000001</v>
      </c>
      <c r="M6" s="485">
        <v>0.31677179999999999</v>
      </c>
      <c r="N6" s="485">
        <v>-1.1757998000000001</v>
      </c>
      <c r="O6" s="495">
        <v>-1.4570691</v>
      </c>
      <c r="P6" s="496">
        <v>-1.2961666000000001</v>
      </c>
      <c r="Q6" s="485"/>
      <c r="R6" s="485"/>
      <c r="S6" s="485"/>
      <c r="T6" s="485"/>
      <c r="U6" s="485"/>
      <c r="V6" s="485"/>
      <c r="W6" s="485"/>
      <c r="X6" s="485"/>
      <c r="Y6" s="485"/>
      <c r="Z6" s="485"/>
      <c r="AA6" s="485"/>
      <c r="AB6" s="485"/>
      <c r="AC6" s="485"/>
      <c r="AE6" s="488">
        <v>2005</v>
      </c>
      <c r="AF6" s="548">
        <f>P8</f>
        <v>-1.2386170999999999</v>
      </c>
      <c r="AG6" s="488">
        <v>0.16130839999999999</v>
      </c>
      <c r="AH6" s="547">
        <f t="shared" si="0"/>
        <v>1.3999254999999999</v>
      </c>
      <c r="AI6" s="547">
        <f t="shared" si="1"/>
        <v>0.68305022307692309</v>
      </c>
      <c r="AJ6" s="488"/>
      <c r="AK6" s="499">
        <v>1.2400424999999999</v>
      </c>
      <c r="AL6" s="499">
        <v>0.21850320000000001</v>
      </c>
      <c r="AM6" s="499">
        <v>0.30027110000000001</v>
      </c>
      <c r="AN6" s="499">
        <v>0.31622110000000003</v>
      </c>
      <c r="AO6" s="499">
        <v>-0.93977139999999992</v>
      </c>
      <c r="AP6" s="499">
        <v>-0.78116914999999998</v>
      </c>
      <c r="AQ6" s="488"/>
      <c r="AR6" s="488"/>
      <c r="AS6" s="498" t="s">
        <v>326</v>
      </c>
      <c r="AT6" s="484" t="s">
        <v>347</v>
      </c>
    </row>
    <row r="7" spans="1:81" ht="15.75">
      <c r="A7" s="486"/>
      <c r="B7" s="485">
        <v>2.0850335000000002</v>
      </c>
      <c r="C7" s="485">
        <v>1.2549291</v>
      </c>
      <c r="D7" s="485">
        <v>-1.4920511000000001</v>
      </c>
      <c r="E7" s="485">
        <v>-1.0948325000000001</v>
      </c>
      <c r="F7" s="485">
        <v>-0.9569645</v>
      </c>
      <c r="G7" s="485">
        <v>-1.3937476</v>
      </c>
      <c r="H7" s="485">
        <v>-0.98488039999999999</v>
      </c>
      <c r="I7" s="485">
        <v>-0.27623740000000002</v>
      </c>
      <c r="J7" s="485">
        <v>0.37300139999999998</v>
      </c>
      <c r="K7" s="485">
        <v>1.5743358999999999</v>
      </c>
      <c r="L7" s="485">
        <v>1.0252611</v>
      </c>
      <c r="M7" s="485">
        <v>1.93861E-2</v>
      </c>
      <c r="N7" s="485">
        <v>-1.2797955999999999</v>
      </c>
      <c r="O7" s="485">
        <v>-1.1534021999999999</v>
      </c>
      <c r="P7" s="491">
        <v>-1.0579179999999999</v>
      </c>
      <c r="Q7" s="485">
        <v>-0.97352070000000002</v>
      </c>
      <c r="R7" s="485"/>
      <c r="S7" s="485"/>
      <c r="T7" s="485"/>
      <c r="U7" s="485"/>
      <c r="V7" s="485"/>
      <c r="W7" s="485"/>
      <c r="X7" s="485"/>
      <c r="Y7" s="485"/>
      <c r="Z7" s="485"/>
      <c r="AA7" s="485"/>
      <c r="AB7" s="485"/>
      <c r="AC7" s="485"/>
      <c r="AE7" s="488">
        <v>2006</v>
      </c>
      <c r="AF7" s="548">
        <f>Q9</f>
        <v>-0.89486010000000005</v>
      </c>
      <c r="AG7" s="488">
        <v>1.5342013999999999</v>
      </c>
      <c r="AH7" s="547">
        <f t="shared" si="0"/>
        <v>2.4290615</v>
      </c>
      <c r="AI7" s="547">
        <f t="shared" si="1"/>
        <v>0.68305022307692309</v>
      </c>
      <c r="AJ7" s="488"/>
      <c r="AK7" s="499">
        <v>0.96006429999999998</v>
      </c>
      <c r="AL7" s="499">
        <v>-0.12035440000000008</v>
      </c>
      <c r="AM7" s="499">
        <v>0.51447270000000001</v>
      </c>
      <c r="AN7" s="499">
        <v>0.21420159999999999</v>
      </c>
      <c r="AO7" s="499">
        <v>-0.44559159999999998</v>
      </c>
      <c r="AP7" s="499">
        <v>-0.78116914999999998</v>
      </c>
      <c r="AQ7" s="488"/>
      <c r="AR7" s="488"/>
      <c r="AS7" s="498" t="s">
        <v>471</v>
      </c>
      <c r="AT7" s="484" t="s">
        <v>470</v>
      </c>
    </row>
    <row r="8" spans="1:81" ht="15.75">
      <c r="A8" s="486"/>
      <c r="B8" s="485">
        <v>2.1035845000000002</v>
      </c>
      <c r="C8" s="485">
        <v>1.2011687</v>
      </c>
      <c r="D8" s="485">
        <v>-1.5877452999999999</v>
      </c>
      <c r="E8" s="485">
        <v>-1.2017355999999999</v>
      </c>
      <c r="F8" s="485">
        <v>-1.0041042</v>
      </c>
      <c r="G8" s="485">
        <v>-1.4532806</v>
      </c>
      <c r="H8" s="485">
        <v>-1.0669891</v>
      </c>
      <c r="I8" s="485">
        <v>-0.2806187</v>
      </c>
      <c r="J8" s="485">
        <v>0.42427229999999999</v>
      </c>
      <c r="K8" s="485">
        <v>1.7329797</v>
      </c>
      <c r="L8" s="485">
        <v>1.2689762</v>
      </c>
      <c r="M8" s="485">
        <v>0.2480397</v>
      </c>
      <c r="N8" s="485">
        <v>-1.0658312999999999</v>
      </c>
      <c r="O8" s="485">
        <v>-0.92541289999999998</v>
      </c>
      <c r="P8" s="495">
        <v>-1.2386170999999999</v>
      </c>
      <c r="Q8" s="496">
        <v>-1.1787563000000001</v>
      </c>
      <c r="R8" s="485"/>
      <c r="S8" s="485"/>
      <c r="T8" s="485"/>
      <c r="U8" s="485"/>
      <c r="V8" s="485"/>
      <c r="W8" s="485"/>
      <c r="X8" s="485"/>
      <c r="Y8" s="485"/>
      <c r="Z8" s="485"/>
      <c r="AA8" s="485"/>
      <c r="AB8" s="485"/>
      <c r="AC8" s="485"/>
      <c r="AE8" s="488">
        <v>2007</v>
      </c>
      <c r="AF8" s="548">
        <f>R11</f>
        <v>-0.66028659999999995</v>
      </c>
      <c r="AG8" s="488">
        <v>2.7306625000000002</v>
      </c>
      <c r="AH8" s="547">
        <f t="shared" si="0"/>
        <v>3.3909491000000003</v>
      </c>
      <c r="AI8" s="547">
        <f t="shared" si="1"/>
        <v>0.68305022307692309</v>
      </c>
      <c r="AJ8" s="488"/>
      <c r="AK8" s="499">
        <v>2.1194617</v>
      </c>
      <c r="AL8" s="499">
        <v>0.40590180000000009</v>
      </c>
      <c r="AM8" s="499">
        <v>0.72825059999999997</v>
      </c>
      <c r="AN8" s="499">
        <v>0.21377789999999997</v>
      </c>
      <c r="AO8" s="499">
        <v>-1.3912111</v>
      </c>
      <c r="AP8" s="499">
        <v>-0.78116914999999998</v>
      </c>
      <c r="AQ8" s="488"/>
      <c r="AR8" s="488"/>
      <c r="AS8" s="498" t="s">
        <v>469</v>
      </c>
      <c r="AT8" s="484" t="e">
        <v>#NAME?</v>
      </c>
    </row>
    <row r="9" spans="1:81" ht="15.75">
      <c r="A9" s="486"/>
      <c r="B9" s="485">
        <v>2.0727476</v>
      </c>
      <c r="C9" s="485">
        <v>1.2383090000000001</v>
      </c>
      <c r="D9" s="485">
        <v>-1.5802703</v>
      </c>
      <c r="E9" s="485">
        <v>-1.1722284000000001</v>
      </c>
      <c r="F9" s="485">
        <v>-0.90560010000000002</v>
      </c>
      <c r="G9" s="485">
        <v>-1.4049545000000001</v>
      </c>
      <c r="H9" s="485">
        <v>-0.91305860000000005</v>
      </c>
      <c r="I9" s="485">
        <v>-0.18244079999999999</v>
      </c>
      <c r="J9" s="485">
        <v>0.4715493</v>
      </c>
      <c r="K9" s="485">
        <v>1.9042668</v>
      </c>
      <c r="L9" s="485">
        <v>1.5809111</v>
      </c>
      <c r="M9" s="485">
        <v>0.5652604</v>
      </c>
      <c r="N9" s="485">
        <v>-0.56055809999999995</v>
      </c>
      <c r="O9" s="485">
        <v>-0.37407970000000001</v>
      </c>
      <c r="P9" s="485">
        <v>-0.88076509999999997</v>
      </c>
      <c r="Q9" s="491">
        <v>-0.89486010000000005</v>
      </c>
      <c r="R9" s="485">
        <v>-0.78968400000000005</v>
      </c>
      <c r="S9" s="485"/>
      <c r="T9" s="485"/>
      <c r="U9" s="485"/>
      <c r="V9" s="485"/>
      <c r="W9" s="485"/>
      <c r="X9" s="485"/>
      <c r="Y9" s="485"/>
      <c r="Z9" s="485"/>
      <c r="AA9" s="485"/>
      <c r="AB9" s="485"/>
      <c r="AC9" s="485"/>
      <c r="AE9" s="488">
        <v>2008</v>
      </c>
      <c r="AF9" s="548">
        <f>S13</f>
        <v>-0.1164809</v>
      </c>
      <c r="AG9" s="488">
        <v>1.6888905000000001</v>
      </c>
      <c r="AH9" s="547">
        <f t="shared" si="0"/>
        <v>1.8053714000000001</v>
      </c>
      <c r="AI9" s="547">
        <f t="shared" si="1"/>
        <v>0.68305022307692309</v>
      </c>
      <c r="AJ9" s="488"/>
      <c r="AK9" s="499">
        <v>1.9094594</v>
      </c>
      <c r="AL9" s="499">
        <v>-0.35724220000000018</v>
      </c>
      <c r="AM9" s="499">
        <v>-0.17478270000000001</v>
      </c>
      <c r="AN9" s="499">
        <v>-0.90303329999999993</v>
      </c>
      <c r="AO9" s="499">
        <v>-2.0842421</v>
      </c>
      <c r="AP9" s="499">
        <v>-0.78116914999999998</v>
      </c>
      <c r="AQ9" s="488"/>
      <c r="AR9" s="488"/>
      <c r="AS9" s="498" t="e">
        <f>#REF!</f>
        <v>#REF!</v>
      </c>
      <c r="AT9" s="484">
        <v>0.22952149999999999</v>
      </c>
    </row>
    <row r="10" spans="1:81" ht="15.75">
      <c r="A10" s="486"/>
      <c r="B10" s="485">
        <v>1.9648486999999999</v>
      </c>
      <c r="C10" s="485">
        <v>1.0544258</v>
      </c>
      <c r="D10" s="485">
        <v>-1.7880689000000001</v>
      </c>
      <c r="E10" s="485">
        <v>-1.4133118</v>
      </c>
      <c r="F10" s="485">
        <v>-1.0712712</v>
      </c>
      <c r="G10" s="485">
        <v>-1.6499245</v>
      </c>
      <c r="H10" s="485">
        <v>-1.1538978</v>
      </c>
      <c r="I10" s="485">
        <v>-0.43836029999999998</v>
      </c>
      <c r="J10" s="485">
        <v>0.30765160000000003</v>
      </c>
      <c r="K10" s="485">
        <v>1.8939892</v>
      </c>
      <c r="L10" s="485">
        <v>1.6398641</v>
      </c>
      <c r="M10" s="485">
        <v>0.62364600000000003</v>
      </c>
      <c r="N10" s="485">
        <v>-0.53150949999999997</v>
      </c>
      <c r="O10" s="485">
        <v>-0.3175133</v>
      </c>
      <c r="P10" s="485">
        <v>-0.89365030000000001</v>
      </c>
      <c r="Q10" s="495">
        <v>-0.77873409999999998</v>
      </c>
      <c r="R10" s="496">
        <v>-0.94795589999999996</v>
      </c>
      <c r="S10" s="485"/>
      <c r="T10" s="485"/>
      <c r="U10" s="485"/>
      <c r="V10" s="485"/>
      <c r="W10" s="485"/>
      <c r="X10" s="485"/>
      <c r="Y10" s="485"/>
      <c r="Z10" s="485"/>
      <c r="AA10" s="485"/>
      <c r="AB10" s="485"/>
      <c r="AC10" s="485"/>
      <c r="AE10" s="488">
        <v>2009</v>
      </c>
      <c r="AF10" s="548">
        <f>T15</f>
        <v>-0.73580299999999998</v>
      </c>
      <c r="AG10" s="488">
        <v>-3.4459347</v>
      </c>
      <c r="AH10" s="547">
        <f t="shared" si="0"/>
        <v>-2.7101316999999998</v>
      </c>
      <c r="AI10" s="547">
        <f t="shared" si="1"/>
        <v>0.68305022307692309</v>
      </c>
      <c r="AJ10" s="488"/>
      <c r="AK10" s="499">
        <v>-0.88936159999999997</v>
      </c>
      <c r="AL10" s="499">
        <v>-0.98349010000000003</v>
      </c>
      <c r="AM10" s="499">
        <v>-1.5437801</v>
      </c>
      <c r="AN10" s="499">
        <v>-1.3689974</v>
      </c>
      <c r="AO10" s="499">
        <v>-0.65441850000000001</v>
      </c>
      <c r="AP10" s="499">
        <v>-0.78116914999999998</v>
      </c>
      <c r="AQ10" s="488"/>
      <c r="AR10" s="488"/>
      <c r="AS10" s="498" t="str">
        <f>IFERROR(IF(AS9+1&lt;=#REF!,AS9+1,""),"")</f>
        <v/>
      </c>
      <c r="AT10" s="484">
        <v>0.16130839999999999</v>
      </c>
    </row>
    <row r="11" spans="1:81" ht="15.75">
      <c r="A11" s="486"/>
      <c r="B11" s="485">
        <v>2.0406011999999998</v>
      </c>
      <c r="C11" s="485">
        <v>1.0824075</v>
      </c>
      <c r="D11" s="485">
        <v>-1.7485463999999999</v>
      </c>
      <c r="E11" s="485">
        <v>-1.3580696999999999</v>
      </c>
      <c r="F11" s="485">
        <v>-1.0150622</v>
      </c>
      <c r="G11" s="485">
        <v>-1.5615817000000001</v>
      </c>
      <c r="H11" s="485">
        <v>-1.0651244</v>
      </c>
      <c r="I11" s="485">
        <v>-0.39647250000000001</v>
      </c>
      <c r="J11" s="485">
        <v>0.38122719999999999</v>
      </c>
      <c r="K11" s="485">
        <v>1.9649511</v>
      </c>
      <c r="L11" s="485">
        <v>1.6783205000000001</v>
      </c>
      <c r="M11" s="485">
        <v>0.53908129999999999</v>
      </c>
      <c r="N11" s="485">
        <v>-0.60794329999999996</v>
      </c>
      <c r="O11" s="485">
        <v>-0.52894229999999998</v>
      </c>
      <c r="P11" s="485">
        <v>-1.1328787</v>
      </c>
      <c r="Q11" s="485">
        <v>-0.63508330000000002</v>
      </c>
      <c r="R11" s="491">
        <v>-0.66028659999999995</v>
      </c>
      <c r="S11" s="485">
        <v>-0.58603269999999996</v>
      </c>
      <c r="T11" s="485"/>
      <c r="U11" s="485"/>
      <c r="V11" s="485"/>
      <c r="W11" s="485"/>
      <c r="X11" s="485"/>
      <c r="Y11" s="485"/>
      <c r="Z11" s="485"/>
      <c r="AA11" s="485"/>
      <c r="AB11" s="485"/>
      <c r="AC11" s="485"/>
      <c r="AE11" s="488">
        <v>2010</v>
      </c>
      <c r="AF11" s="548">
        <f>U17</f>
        <v>-2.9640806</v>
      </c>
      <c r="AG11" s="488">
        <v>-2.1688711000000001</v>
      </c>
      <c r="AH11" s="547">
        <f t="shared" si="0"/>
        <v>0.7952094999999999</v>
      </c>
      <c r="AI11" s="547">
        <f t="shared" si="1"/>
        <v>0.68305022307692309</v>
      </c>
      <c r="AJ11" s="488"/>
      <c r="AK11" s="499">
        <v>-2.1184744000000002</v>
      </c>
      <c r="AL11" s="499">
        <v>-0.1831438000000003</v>
      </c>
      <c r="AM11" s="499">
        <v>-2.2700566000000002</v>
      </c>
      <c r="AN11" s="499">
        <v>-0.72627650000000021</v>
      </c>
      <c r="AO11" s="499">
        <v>-0.1515822</v>
      </c>
      <c r="AP11" s="499">
        <v>-0.78116914999999998</v>
      </c>
      <c r="AQ11" s="488"/>
      <c r="AR11" s="488"/>
      <c r="AS11" s="498" t="str">
        <f>IFERROR(IF(AS10+1&lt;=#REF!,AS10+1,""),"")</f>
        <v/>
      </c>
      <c r="AT11" s="484">
        <v>1.5342013999999999</v>
      </c>
    </row>
    <row r="12" spans="1:81" ht="15.75">
      <c r="A12" s="486"/>
      <c r="B12" s="485"/>
      <c r="C12" s="485"/>
      <c r="D12" s="485"/>
      <c r="E12" s="485"/>
      <c r="F12" s="485"/>
      <c r="G12" s="485"/>
      <c r="H12" s="485">
        <v>-0.96324659999999995</v>
      </c>
      <c r="I12" s="485">
        <v>-0.31528980000000001</v>
      </c>
      <c r="J12" s="485">
        <v>0.45627649999999997</v>
      </c>
      <c r="K12" s="485">
        <v>2.0004057</v>
      </c>
      <c r="L12" s="485">
        <v>1.6681579</v>
      </c>
      <c r="M12" s="485">
        <v>0.4650338</v>
      </c>
      <c r="N12" s="485">
        <v>-0.74861350000000004</v>
      </c>
      <c r="O12" s="485">
        <v>-0.72851310000000002</v>
      </c>
      <c r="P12" s="485">
        <v>-1.3424482</v>
      </c>
      <c r="Q12" s="485">
        <v>-0.75339730000000005</v>
      </c>
      <c r="R12" s="495">
        <v>-0.38702639999999999</v>
      </c>
      <c r="S12" s="496">
        <v>-0.24290390000000001</v>
      </c>
      <c r="T12" s="485"/>
      <c r="U12" s="485"/>
      <c r="V12" s="485"/>
      <c r="W12" s="485"/>
      <c r="X12" s="485"/>
      <c r="Y12" s="485"/>
      <c r="Z12" s="485"/>
      <c r="AA12" s="485"/>
      <c r="AB12" s="485"/>
      <c r="AC12" s="485"/>
      <c r="AE12" s="488">
        <v>2011</v>
      </c>
      <c r="AF12" s="548">
        <f>V19</f>
        <v>-2.3633327</v>
      </c>
      <c r="AG12" s="488">
        <v>-1.2650216000000001</v>
      </c>
      <c r="AH12" s="547">
        <f t="shared" si="0"/>
        <v>1.0983110999999999</v>
      </c>
      <c r="AI12" s="547">
        <f t="shared" si="1"/>
        <v>0.68305022307692309</v>
      </c>
      <c r="AJ12" s="488"/>
      <c r="AK12" s="499">
        <v>1.5692600000000001E-2</v>
      </c>
      <c r="AL12" s="499">
        <v>1.6162441999999999</v>
      </c>
      <c r="AM12" s="499">
        <v>-0.65633810000000004</v>
      </c>
      <c r="AN12" s="499">
        <v>1.6137185000000001</v>
      </c>
      <c r="AO12" s="499">
        <v>-0.67203070000000009</v>
      </c>
      <c r="AP12" s="499">
        <v>-0.78116914999999998</v>
      </c>
      <c r="AQ12" s="488"/>
      <c r="AR12" s="488"/>
      <c r="AS12" s="498" t="str">
        <f>IFERROR(IF(AS11+1&lt;=#REF!,AS11+1,""),"")</f>
        <v/>
      </c>
      <c r="AT12" s="484">
        <v>2.7306625000000002</v>
      </c>
    </row>
    <row r="13" spans="1:81" ht="15.75">
      <c r="A13" s="486"/>
      <c r="B13" s="485"/>
      <c r="C13" s="485"/>
      <c r="D13" s="485"/>
      <c r="E13" s="485"/>
      <c r="F13" s="485"/>
      <c r="G13" s="485"/>
      <c r="H13" s="485">
        <v>-0.89157350000000002</v>
      </c>
      <c r="I13" s="485">
        <v>-0.27240130000000001</v>
      </c>
      <c r="J13" s="485">
        <v>0.46459509999999998</v>
      </c>
      <c r="K13" s="485">
        <v>1.9439991000000001</v>
      </c>
      <c r="L13" s="485">
        <v>1.6197781</v>
      </c>
      <c r="M13" s="485">
        <v>0.42006159999999998</v>
      </c>
      <c r="N13" s="485">
        <v>-0.78151510000000002</v>
      </c>
      <c r="O13" s="485">
        <v>-0.76594680000000004</v>
      </c>
      <c r="P13" s="485">
        <v>-1.2814055</v>
      </c>
      <c r="Q13" s="485">
        <v>-0.55998409999999998</v>
      </c>
      <c r="R13" s="485">
        <v>-0.17964569999999999</v>
      </c>
      <c r="S13" s="491">
        <v>-0.1164809</v>
      </c>
      <c r="T13" s="485">
        <v>-0.2169759</v>
      </c>
      <c r="U13" s="485"/>
      <c r="V13" s="485"/>
      <c r="W13" s="485"/>
      <c r="X13" s="485"/>
      <c r="Y13" s="485"/>
      <c r="Z13" s="485"/>
      <c r="AA13" s="485"/>
      <c r="AB13" s="485"/>
      <c r="AC13" s="485"/>
      <c r="AE13" s="488">
        <v>2012</v>
      </c>
      <c r="AF13" s="548">
        <f>W21</f>
        <v>-2.1964256</v>
      </c>
      <c r="AG13" s="488">
        <v>-2.3998263999999998</v>
      </c>
      <c r="AH13" s="547">
        <f t="shared" si="0"/>
        <v>-0.20340079999999983</v>
      </c>
      <c r="AI13" s="547">
        <f t="shared" si="1"/>
        <v>0.68305022307692309</v>
      </c>
      <c r="AJ13" s="488"/>
      <c r="AK13" s="499">
        <v>1.2222472</v>
      </c>
      <c r="AL13" s="499">
        <v>1.4718347000000001</v>
      </c>
      <c r="AM13" s="499">
        <v>0.53632599999999997</v>
      </c>
      <c r="AN13" s="499">
        <v>1.1926641</v>
      </c>
      <c r="AO13" s="499">
        <v>-0.68592120000000001</v>
      </c>
      <c r="AP13" s="499">
        <v>-0.78116914999999998</v>
      </c>
      <c r="AQ13" s="488"/>
      <c r="AR13" s="488"/>
      <c r="AS13" s="498" t="str">
        <f>IFERROR(IF(AS12+1&lt;=#REF!,AS12+1,""),"")</f>
        <v/>
      </c>
      <c r="AT13" s="484">
        <v>1.6888905000000001</v>
      </c>
    </row>
    <row r="14" spans="1:81" ht="15.75">
      <c r="A14" s="486"/>
      <c r="B14" s="485"/>
      <c r="C14" s="485"/>
      <c r="D14" s="485"/>
      <c r="E14" s="485"/>
      <c r="F14" s="485"/>
      <c r="G14" s="485"/>
      <c r="H14" s="485">
        <v>-0.9511442</v>
      </c>
      <c r="I14" s="485">
        <v>-0.33994990000000003</v>
      </c>
      <c r="J14" s="485">
        <v>0.3887062</v>
      </c>
      <c r="K14" s="485">
        <v>1.8774055999999999</v>
      </c>
      <c r="L14" s="485">
        <v>1.5397533999999999</v>
      </c>
      <c r="M14" s="485">
        <v>0.41790769999999999</v>
      </c>
      <c r="N14" s="485">
        <v>-0.75079039999999997</v>
      </c>
      <c r="O14" s="485">
        <v>-0.60828119999999997</v>
      </c>
      <c r="P14" s="485">
        <v>-0.92015219999999998</v>
      </c>
      <c r="Q14" s="485">
        <v>-0.241448</v>
      </c>
      <c r="R14" s="485">
        <v>0.17805840000000001</v>
      </c>
      <c r="S14" s="495">
        <v>-6.8649799999999997E-2</v>
      </c>
      <c r="T14" s="496">
        <v>-0.46908470000000002</v>
      </c>
      <c r="U14" s="485"/>
      <c r="V14" s="485"/>
      <c r="W14" s="485"/>
      <c r="X14" s="485"/>
      <c r="Y14" s="485"/>
      <c r="Z14" s="485"/>
      <c r="AA14" s="485"/>
      <c r="AB14" s="485"/>
      <c r="AC14" s="485"/>
      <c r="AE14" s="488">
        <v>2013</v>
      </c>
      <c r="AF14" s="548">
        <f>X23</f>
        <v>-2.6919092999999998</v>
      </c>
      <c r="AG14" s="488">
        <v>-3.2105883</v>
      </c>
      <c r="AH14" s="547">
        <f t="shared" si="0"/>
        <v>-0.51867900000000011</v>
      </c>
      <c r="AI14" s="547">
        <f t="shared" si="1"/>
        <v>0.68305022307692309</v>
      </c>
      <c r="AJ14" s="488"/>
      <c r="AK14" s="499">
        <v>1.7158909</v>
      </c>
      <c r="AL14" s="499">
        <v>1.201408</v>
      </c>
      <c r="AM14" s="499">
        <v>1.3962892</v>
      </c>
      <c r="AN14" s="499">
        <v>0.85996320000000004</v>
      </c>
      <c r="AO14" s="499">
        <v>-0.31960169999999999</v>
      </c>
      <c r="AP14" s="499">
        <v>-0.78116914999999998</v>
      </c>
      <c r="AQ14" s="488"/>
      <c r="AR14" s="488"/>
      <c r="AS14" s="498" t="str">
        <f>IFERROR(IF(AS13+1&lt;=#REF!,AS13+1,""),"")</f>
        <v/>
      </c>
      <c r="AT14" s="484">
        <v>-3.4459347</v>
      </c>
    </row>
    <row r="15" spans="1:81" ht="15.75">
      <c r="A15" s="486"/>
      <c r="B15" s="485"/>
      <c r="C15" s="485"/>
      <c r="D15" s="485"/>
      <c r="E15" s="485"/>
      <c r="F15" s="485"/>
      <c r="G15" s="485"/>
      <c r="H15" s="485">
        <v>-1.1149909</v>
      </c>
      <c r="I15" s="485">
        <v>-0.50140249999999997</v>
      </c>
      <c r="J15" s="485">
        <v>0.14237820000000001</v>
      </c>
      <c r="K15" s="485">
        <v>1.6603083999999999</v>
      </c>
      <c r="L15" s="485">
        <v>1.3393218</v>
      </c>
      <c r="M15" s="485">
        <v>0.29418559999999999</v>
      </c>
      <c r="N15" s="485">
        <v>-0.78864339999999999</v>
      </c>
      <c r="O15" s="485">
        <v>-0.47469020000000001</v>
      </c>
      <c r="P15" s="485">
        <v>-0.54841220000000002</v>
      </c>
      <c r="Q15" s="485">
        <v>0.40106819999999999</v>
      </c>
      <c r="R15" s="485">
        <v>1.0778144000000001</v>
      </c>
      <c r="S15" s="485">
        <v>0.6198361</v>
      </c>
      <c r="T15" s="491">
        <v>-0.73580299999999998</v>
      </c>
      <c r="U15" s="485">
        <v>-1.2930766</v>
      </c>
      <c r="V15" s="485"/>
      <c r="W15" s="485"/>
      <c r="X15" s="485"/>
      <c r="Y15" s="485"/>
      <c r="Z15" s="485"/>
      <c r="AA15" s="485"/>
      <c r="AB15" s="485"/>
      <c r="AC15" s="485"/>
      <c r="AE15" s="488">
        <v>2014</v>
      </c>
      <c r="AF15" s="548">
        <f>Y25</f>
        <v>-2.4447752</v>
      </c>
      <c r="AG15" s="488">
        <v>-2.7035271000000001</v>
      </c>
      <c r="AH15" s="547">
        <f t="shared" si="0"/>
        <v>-0.25875190000000003</v>
      </c>
      <c r="AI15" s="547">
        <f t="shared" si="1"/>
        <v>0.68305022307692309</v>
      </c>
      <c r="AJ15" s="488"/>
      <c r="AK15" s="499">
        <v>1.7928278</v>
      </c>
      <c r="AL15" s="499">
        <v>0.23097900000000005</v>
      </c>
      <c r="AM15" s="499">
        <v>1.3857466000000001</v>
      </c>
      <c r="AN15" s="499">
        <v>-1.0542599999999958E-2</v>
      </c>
      <c r="AO15" s="499">
        <v>-0.40708119999999992</v>
      </c>
      <c r="AP15" s="499">
        <v>-0.78116914999999998</v>
      </c>
      <c r="AQ15" s="488"/>
      <c r="AR15" s="488"/>
      <c r="AS15" s="498" t="str">
        <f>IFERROR(IF(AS14+1&lt;=#REF!,AS14+1,""),"")</f>
        <v/>
      </c>
      <c r="AT15" s="484">
        <v>-2.1688711000000001</v>
      </c>
    </row>
    <row r="16" spans="1:81" ht="15.75">
      <c r="A16" s="486"/>
      <c r="B16" s="485"/>
      <c r="C16" s="485"/>
      <c r="D16" s="485"/>
      <c r="E16" s="485"/>
      <c r="F16" s="485"/>
      <c r="G16" s="485"/>
      <c r="H16" s="485">
        <v>-1.2725740000000001</v>
      </c>
      <c r="I16" s="485">
        <v>-0.73373270000000002</v>
      </c>
      <c r="J16" s="485">
        <v>-0.11644160000000001</v>
      </c>
      <c r="K16" s="485">
        <v>1.4584651</v>
      </c>
      <c r="L16" s="485">
        <v>1.2382845</v>
      </c>
      <c r="M16" s="485">
        <v>0.30984859999999997</v>
      </c>
      <c r="N16" s="485">
        <v>-0.6308262</v>
      </c>
      <c r="O16" s="485">
        <v>-0.125503</v>
      </c>
      <c r="P16" s="485">
        <v>3.8174699999999999E-2</v>
      </c>
      <c r="Q16" s="485">
        <v>1.3912906</v>
      </c>
      <c r="R16" s="485">
        <v>2.4940695000000002</v>
      </c>
      <c r="S16" s="485">
        <v>2.0146685999999998</v>
      </c>
      <c r="T16" s="495">
        <v>-2.8085786000000001</v>
      </c>
      <c r="U16" s="496">
        <v>-3.6393298999999999</v>
      </c>
      <c r="V16" s="485"/>
      <c r="W16" s="485"/>
      <c r="X16" s="485"/>
      <c r="Y16" s="485"/>
      <c r="Z16" s="485"/>
      <c r="AA16" s="485"/>
      <c r="AB16" s="485"/>
      <c r="AC16" s="485"/>
      <c r="AE16" s="488">
        <v>2015</v>
      </c>
      <c r="AF16" s="548">
        <f>Z28</f>
        <v>-2.2952284999999999</v>
      </c>
      <c r="AG16" s="488">
        <v>-2.0170208000000001</v>
      </c>
      <c r="AH16" s="547">
        <f t="shared" si="0"/>
        <v>0.27820769999999984</v>
      </c>
      <c r="AI16" s="547">
        <f t="shared" si="1"/>
        <v>0.68305022307692309</v>
      </c>
      <c r="AJ16" s="488"/>
      <c r="AK16" s="499">
        <v>1.5902816</v>
      </c>
      <c r="AL16" s="499">
        <v>-0.15637190000000012</v>
      </c>
      <c r="AM16" s="499">
        <v>1.2006846</v>
      </c>
      <c r="AN16" s="499">
        <v>-0.18506200000000006</v>
      </c>
      <c r="AO16" s="499">
        <v>-0.38959699999999997</v>
      </c>
      <c r="AP16" s="499">
        <v>-0.78116914999999998</v>
      </c>
      <c r="AQ16" s="488"/>
      <c r="AR16" s="488"/>
      <c r="AS16" s="498" t="str">
        <f>IFERROR(IF(AS15+1&lt;=#REF!,AS15+1,""),"")</f>
        <v/>
      </c>
      <c r="AT16" s="484">
        <v>-1.2650216000000001</v>
      </c>
      <c r="BN16" s="494" t="s">
        <v>468</v>
      </c>
      <c r="BO16" s="494"/>
      <c r="BP16" s="494"/>
      <c r="CA16" s="494" t="s">
        <v>467</v>
      </c>
      <c r="CB16" s="494"/>
      <c r="CC16" s="494"/>
    </row>
    <row r="17" spans="1:46" ht="15.75">
      <c r="A17" s="486"/>
      <c r="B17" s="485"/>
      <c r="C17" s="485"/>
      <c r="D17" s="485"/>
      <c r="E17" s="485"/>
      <c r="F17" s="485"/>
      <c r="G17" s="485"/>
      <c r="H17" s="485">
        <v>-1.1890495999999999</v>
      </c>
      <c r="I17" s="485">
        <v>-0.64788000000000001</v>
      </c>
      <c r="J17" s="485">
        <v>-2.45598E-2</v>
      </c>
      <c r="K17" s="485">
        <v>1.5547238000000001</v>
      </c>
      <c r="L17" s="485">
        <v>1.3427103</v>
      </c>
      <c r="M17" s="485">
        <v>0.39814339999999998</v>
      </c>
      <c r="N17" s="485">
        <v>-0.59645090000000001</v>
      </c>
      <c r="O17" s="485">
        <v>-0.17280039999999999</v>
      </c>
      <c r="P17" s="485">
        <v>-9.1798900000000003E-2</v>
      </c>
      <c r="Q17" s="485">
        <v>1.3291075999999999</v>
      </c>
      <c r="R17" s="485">
        <v>2.5221859000000002</v>
      </c>
      <c r="S17" s="485">
        <v>1.9073538000000001</v>
      </c>
      <c r="T17" s="485">
        <v>-2.8984770000000002</v>
      </c>
      <c r="U17" s="491">
        <v>-2.9640806</v>
      </c>
      <c r="V17" s="485">
        <v>-2.5226847999999999</v>
      </c>
      <c r="W17" s="485"/>
      <c r="X17" s="485"/>
      <c r="Y17" s="485"/>
      <c r="Z17" s="485"/>
      <c r="AA17" s="485"/>
      <c r="AB17" s="485"/>
      <c r="AC17" s="485"/>
      <c r="AE17" s="488">
        <v>2016</v>
      </c>
      <c r="AF17" s="548">
        <f>AA31</f>
        <v>-1.1090150999999999</v>
      </c>
      <c r="AG17" s="488">
        <v>-1.323528</v>
      </c>
      <c r="AH17" s="547">
        <f t="shared" si="0"/>
        <v>-0.21451290000000012</v>
      </c>
      <c r="AI17" s="547">
        <f t="shared" si="1"/>
        <v>0.68305022307692309</v>
      </c>
      <c r="AJ17" s="488"/>
      <c r="AK17" s="499">
        <v>0.96644010000000002</v>
      </c>
      <c r="AL17" s="499">
        <v>-0.28686839999999991</v>
      </c>
      <c r="AM17" s="499">
        <v>1.0699249</v>
      </c>
      <c r="AN17" s="499">
        <v>-0.13075970000000003</v>
      </c>
      <c r="AO17" s="499">
        <v>0.10348479999999993</v>
      </c>
      <c r="AP17" s="499">
        <v>-0.78116914999999998</v>
      </c>
      <c r="AQ17" s="488"/>
      <c r="AR17" s="488"/>
      <c r="AS17" s="498" t="str">
        <f>IFERROR(IF(AS16+1&lt;=#REF!,AS16+1,""),"")</f>
        <v/>
      </c>
      <c r="AT17" s="484">
        <v>-2.3998263999999998</v>
      </c>
    </row>
    <row r="18" spans="1:46" ht="15.75">
      <c r="A18" s="486"/>
      <c r="B18" s="485"/>
      <c r="C18" s="485"/>
      <c r="D18" s="485"/>
      <c r="E18" s="485"/>
      <c r="F18" s="485"/>
      <c r="G18" s="485"/>
      <c r="H18" s="485">
        <v>-1.1945789</v>
      </c>
      <c r="I18" s="485">
        <v>-0.66313489999999997</v>
      </c>
      <c r="J18" s="485">
        <v>-4.3565300000000001E-2</v>
      </c>
      <c r="K18" s="485">
        <v>1.5432428</v>
      </c>
      <c r="L18" s="485">
        <v>1.3264259</v>
      </c>
      <c r="M18" s="485">
        <v>0.39353440000000001</v>
      </c>
      <c r="N18" s="485">
        <v>-0.59149019999999997</v>
      </c>
      <c r="O18" s="485">
        <v>-0.14778730000000001</v>
      </c>
      <c r="P18" s="485">
        <v>-4.9447199999999997E-2</v>
      </c>
      <c r="Q18" s="485">
        <v>1.3621658000000001</v>
      </c>
      <c r="R18" s="485">
        <v>2.5457469000000001</v>
      </c>
      <c r="S18" s="485">
        <v>1.8437300999999999</v>
      </c>
      <c r="T18" s="485">
        <v>-3.1065334</v>
      </c>
      <c r="U18" s="495">
        <v>-3.0749373000000002</v>
      </c>
      <c r="V18" s="496">
        <v>-2.6317159000000001</v>
      </c>
      <c r="W18" s="485"/>
      <c r="X18" s="485"/>
      <c r="Y18" s="485"/>
      <c r="Z18" s="485"/>
      <c r="AA18" s="485"/>
      <c r="AB18" s="485"/>
      <c r="AC18" s="485"/>
      <c r="AE18" s="484">
        <v>2017</v>
      </c>
      <c r="AF18" s="484">
        <v>-0.7</v>
      </c>
      <c r="AG18" s="484">
        <v>-0.4912783</v>
      </c>
      <c r="AH18" s="493">
        <f t="shared" si="0"/>
        <v>0.20872169999999995</v>
      </c>
      <c r="AI18" s="493">
        <f t="shared" si="1"/>
        <v>0.68305022307692309</v>
      </c>
      <c r="AS18" s="498" t="str">
        <f>IFERROR(IF(AS17+1&lt;=#REF!,AS17+1,""),"")</f>
        <v/>
      </c>
      <c r="AT18" s="484">
        <v>-3.2105883</v>
      </c>
    </row>
    <row r="19" spans="1:46" ht="7.5" customHeight="1">
      <c r="A19" s="486"/>
      <c r="B19" s="485"/>
      <c r="C19" s="485"/>
      <c r="D19" s="485"/>
      <c r="E19" s="485"/>
      <c r="F19" s="485"/>
      <c r="G19" s="485"/>
      <c r="H19" s="485">
        <v>-0.58249260000000003</v>
      </c>
      <c r="I19" s="485">
        <v>2.1342199999999999E-2</v>
      </c>
      <c r="J19" s="485">
        <v>0.63848479999999996</v>
      </c>
      <c r="K19" s="485">
        <v>2.1232167999999998</v>
      </c>
      <c r="L19" s="485">
        <v>1.7579039999999999</v>
      </c>
      <c r="M19" s="485">
        <v>0.66333140000000002</v>
      </c>
      <c r="N19" s="485">
        <v>-0.44878960000000001</v>
      </c>
      <c r="O19" s="485">
        <v>-0.14473849999999999</v>
      </c>
      <c r="P19" s="485">
        <v>-0.1808767</v>
      </c>
      <c r="Q19" s="485">
        <v>1.1144768</v>
      </c>
      <c r="R19" s="485">
        <v>2.2133505000000002</v>
      </c>
      <c r="S19" s="485">
        <v>1.2141926000000001</v>
      </c>
      <c r="T19" s="485">
        <v>-3.7842416999999999</v>
      </c>
      <c r="U19" s="485">
        <v>-2.8632254000000001</v>
      </c>
      <c r="V19" s="491">
        <v>-2.3633327</v>
      </c>
      <c r="W19" s="485">
        <v>-1.5846903000000001</v>
      </c>
      <c r="X19" s="485"/>
      <c r="Y19" s="485"/>
      <c r="Z19" s="485"/>
      <c r="AA19" s="485"/>
      <c r="AB19" s="485"/>
      <c r="AC19" s="485"/>
      <c r="AS19" s="498" t="str">
        <f>IFERROR(IF(AS18+1&lt;=#REF!,AS18+1,""),"")</f>
        <v/>
      </c>
      <c r="AT19" s="484">
        <v>-2.7035271000000001</v>
      </c>
    </row>
    <row r="20" spans="1:46" ht="15.75" customHeight="1">
      <c r="A20" s="486"/>
      <c r="B20" s="485"/>
      <c r="C20" s="485"/>
      <c r="D20" s="485"/>
      <c r="E20" s="485"/>
      <c r="F20" s="485"/>
      <c r="G20" s="485"/>
      <c r="H20" s="485">
        <v>-0.446822</v>
      </c>
      <c r="I20" s="485">
        <v>0.17901839999999999</v>
      </c>
      <c r="J20" s="485">
        <v>0.81090640000000003</v>
      </c>
      <c r="K20" s="485">
        <v>2.3009059999999999</v>
      </c>
      <c r="L20" s="485">
        <v>1.9184211</v>
      </c>
      <c r="M20" s="485">
        <v>0.79827210000000004</v>
      </c>
      <c r="N20" s="485">
        <v>-0.34637570000000001</v>
      </c>
      <c r="O20" s="485">
        <v>-7.2474800000000006E-2</v>
      </c>
      <c r="P20" s="485">
        <v>-0.13683919999999999</v>
      </c>
      <c r="Q20" s="485">
        <v>1.1105054999999999</v>
      </c>
      <c r="R20" s="485">
        <v>2.1088461999999999</v>
      </c>
      <c r="S20" s="485">
        <v>0.9863556</v>
      </c>
      <c r="T20" s="485">
        <v>-4.0528446999999996</v>
      </c>
      <c r="U20" s="485">
        <v>-3.2470077000000002</v>
      </c>
      <c r="V20" s="495">
        <v>-2.6856990999999999</v>
      </c>
      <c r="W20" s="496">
        <v>-2.0306761</v>
      </c>
      <c r="X20" s="485"/>
      <c r="Y20" s="485"/>
      <c r="Z20" s="485"/>
      <c r="AA20" s="485"/>
      <c r="AB20" s="485"/>
      <c r="AC20" s="485"/>
      <c r="AF20" s="550"/>
      <c r="AG20" s="553" t="s">
        <v>640</v>
      </c>
      <c r="AH20" s="550"/>
      <c r="AI20" s="550"/>
      <c r="AJ20" s="550"/>
      <c r="AK20" s="550"/>
      <c r="AL20" s="550"/>
      <c r="AM20" s="550"/>
      <c r="AN20" s="550"/>
      <c r="AO20" s="550"/>
      <c r="AP20" s="550"/>
      <c r="AQ20" s="550"/>
      <c r="AR20" s="550"/>
      <c r="AS20" s="498" t="str">
        <f>IFERROR(IF(AS19+1&lt;=#REF!,AS19+1,""),"")</f>
        <v/>
      </c>
      <c r="AT20" s="484">
        <v>-2.0170208000000001</v>
      </c>
    </row>
    <row r="21" spans="1:46" ht="15.75">
      <c r="A21" s="486"/>
      <c r="B21" s="485"/>
      <c r="C21" s="485"/>
      <c r="D21" s="485"/>
      <c r="E21" s="485"/>
      <c r="F21" s="485"/>
      <c r="G21" s="485"/>
      <c r="H21" s="485">
        <v>-0.63530750000000002</v>
      </c>
      <c r="I21" s="485">
        <v>-2.9494200000000002E-2</v>
      </c>
      <c r="J21" s="485">
        <v>0.64274880000000001</v>
      </c>
      <c r="K21" s="485">
        <v>2.1367275000000001</v>
      </c>
      <c r="L21" s="485">
        <v>1.9188133999999999</v>
      </c>
      <c r="M21" s="485">
        <v>0.82969309999999996</v>
      </c>
      <c r="N21" s="485">
        <v>-0.3522824</v>
      </c>
      <c r="O21" s="485">
        <v>-3.0350200000000001E-2</v>
      </c>
      <c r="P21" s="485">
        <v>-8.8930700000000001E-2</v>
      </c>
      <c r="Q21" s="485">
        <v>1.3411705</v>
      </c>
      <c r="R21" s="485">
        <v>2.5288515999999999</v>
      </c>
      <c r="S21" s="485">
        <v>1.4112194</v>
      </c>
      <c r="T21" s="485">
        <v>-3.6696244</v>
      </c>
      <c r="U21" s="485">
        <v>-2.6400766999999998</v>
      </c>
      <c r="V21" s="485">
        <v>-1.9579347</v>
      </c>
      <c r="W21" s="491">
        <v>-2.1964256</v>
      </c>
      <c r="X21" s="485">
        <v>-1.7112658999999999</v>
      </c>
      <c r="Y21" s="485"/>
      <c r="Z21" s="485"/>
      <c r="AA21" s="485"/>
      <c r="AB21" s="485"/>
      <c r="AC21" s="485"/>
      <c r="AF21" s="550"/>
      <c r="AG21" s="550"/>
      <c r="AH21" s="550"/>
      <c r="AI21" s="550"/>
      <c r="AJ21" s="550"/>
      <c r="AK21" s="550"/>
      <c r="AL21" s="550"/>
      <c r="AM21" s="550"/>
      <c r="AN21" s="550"/>
      <c r="AO21" s="550"/>
      <c r="AP21" s="550"/>
      <c r="AQ21" s="550"/>
      <c r="AR21" s="550"/>
      <c r="AS21" s="498" t="str">
        <f>IFERROR(IF(AS20+1&lt;=#REF!,AS20+1,""),"")</f>
        <v/>
      </c>
      <c r="AT21" s="484">
        <v>-1.323528</v>
      </c>
    </row>
    <row r="22" spans="1:46" ht="15.75">
      <c r="A22" s="486"/>
      <c r="B22" s="485"/>
      <c r="C22" s="485"/>
      <c r="D22" s="485"/>
      <c r="E22" s="485"/>
      <c r="F22" s="485"/>
      <c r="G22" s="485"/>
      <c r="H22" s="485">
        <v>-0.50634380000000001</v>
      </c>
      <c r="I22" s="485">
        <v>9.2902700000000005E-2</v>
      </c>
      <c r="J22" s="485">
        <v>0.71892780000000001</v>
      </c>
      <c r="K22" s="485">
        <v>2.1607329000000002</v>
      </c>
      <c r="L22" s="485">
        <v>1.908342</v>
      </c>
      <c r="M22" s="485">
        <v>0.79222530000000002</v>
      </c>
      <c r="N22" s="485">
        <v>-0.40036549999999999</v>
      </c>
      <c r="O22" s="485">
        <v>-8.8169200000000003E-2</v>
      </c>
      <c r="P22" s="485">
        <v>-0.1371288</v>
      </c>
      <c r="Q22" s="485">
        <v>1.309202</v>
      </c>
      <c r="R22" s="485">
        <v>2.5261680000000002</v>
      </c>
      <c r="S22" s="485">
        <v>1.4667501999999999</v>
      </c>
      <c r="T22" s="485">
        <v>-3.6052276999999999</v>
      </c>
      <c r="U22" s="485">
        <v>-2.4325266000000001</v>
      </c>
      <c r="V22" s="485">
        <v>-1.7223136999999999</v>
      </c>
      <c r="W22" s="495">
        <v>-2.5533172999999998</v>
      </c>
      <c r="X22" s="496">
        <v>-2.2117607000000001</v>
      </c>
      <c r="Y22" s="485"/>
      <c r="Z22" s="485"/>
      <c r="AA22" s="485"/>
      <c r="AB22" s="485"/>
      <c r="AC22" s="485"/>
      <c r="AF22" s="550"/>
      <c r="AG22" s="550"/>
      <c r="AH22" s="550"/>
      <c r="AI22" s="550"/>
      <c r="AJ22" s="550"/>
      <c r="AK22" s="550"/>
      <c r="AL22" s="550"/>
      <c r="AM22" s="550"/>
      <c r="AN22" s="550"/>
      <c r="AO22" s="550"/>
      <c r="AP22" s="550"/>
      <c r="AQ22" s="550"/>
      <c r="AR22" s="550"/>
      <c r="AS22" s="498" t="str">
        <f>IFERROR(IF(AS21+1&lt;=#REF!,AS21+1,""),"")</f>
        <v/>
      </c>
      <c r="AT22" s="484">
        <v>-0.4912783</v>
      </c>
    </row>
    <row r="23" spans="1:46" ht="15">
      <c r="A23" s="486"/>
      <c r="B23" s="485"/>
      <c r="C23" s="485"/>
      <c r="D23" s="485"/>
      <c r="E23" s="485"/>
      <c r="F23" s="485"/>
      <c r="G23" s="485"/>
      <c r="H23" s="485"/>
      <c r="I23" s="485"/>
      <c r="J23" s="485"/>
      <c r="K23" s="485">
        <v>2.1952867999999999</v>
      </c>
      <c r="L23" s="485">
        <v>1.9393514000000001</v>
      </c>
      <c r="M23" s="485">
        <v>0.81588970000000005</v>
      </c>
      <c r="N23" s="485">
        <v>-0.36964789999999997</v>
      </c>
      <c r="O23" s="485">
        <v>-5.0375799999999998E-2</v>
      </c>
      <c r="P23" s="485">
        <v>-7.7825199999999997E-2</v>
      </c>
      <c r="Q23" s="485">
        <v>1.3771755000000001</v>
      </c>
      <c r="R23" s="485">
        <v>2.620495</v>
      </c>
      <c r="S23" s="485">
        <v>1.6097014000000001</v>
      </c>
      <c r="T23" s="485">
        <v>-3.4685538</v>
      </c>
      <c r="U23" s="485">
        <v>-2.2032240999999999</v>
      </c>
      <c r="V23" s="485">
        <v>-1.5251671</v>
      </c>
      <c r="W23" s="485">
        <v>-2.3064876999999999</v>
      </c>
      <c r="X23" s="491">
        <v>-2.6919092999999998</v>
      </c>
      <c r="Y23" s="485">
        <v>-1.9357671999999999</v>
      </c>
      <c r="Z23" s="485"/>
      <c r="AA23" s="485"/>
      <c r="AB23" s="485"/>
      <c r="AC23" s="485"/>
      <c r="AF23" s="550"/>
      <c r="AG23" s="550"/>
      <c r="AH23" s="550"/>
      <c r="AI23" s="550"/>
      <c r="AJ23" s="550"/>
      <c r="AK23" s="550"/>
      <c r="AL23" s="550"/>
      <c r="AM23" s="550"/>
      <c r="AN23" s="550"/>
      <c r="AO23" s="550"/>
      <c r="AP23" s="550"/>
      <c r="AQ23" s="550"/>
      <c r="AR23" s="550"/>
    </row>
    <row r="24" spans="1:46">
      <c r="B24" s="485"/>
      <c r="C24" s="485"/>
      <c r="D24" s="485"/>
      <c r="E24" s="485"/>
      <c r="F24" s="485"/>
      <c r="G24" s="485"/>
      <c r="H24" s="485">
        <v>-0.40682629999999997</v>
      </c>
      <c r="I24" s="485">
        <v>0.23656640000000001</v>
      </c>
      <c r="J24" s="485">
        <v>0.87237200000000004</v>
      </c>
      <c r="K24" s="485">
        <v>2.2939802</v>
      </c>
      <c r="L24" s="485">
        <v>2.0246504999999999</v>
      </c>
      <c r="M24" s="485">
        <v>0.89631170000000004</v>
      </c>
      <c r="N24" s="485">
        <v>-0.29537160000000001</v>
      </c>
      <c r="O24" s="485">
        <v>-6.2604999999999996E-3</v>
      </c>
      <c r="P24" s="485">
        <v>-6.79448E-2</v>
      </c>
      <c r="Q24" s="485">
        <v>1.3716242000000001</v>
      </c>
      <c r="R24" s="485">
        <v>2.6300276999999999</v>
      </c>
      <c r="S24" s="485">
        <v>1.6390274</v>
      </c>
      <c r="T24" s="485">
        <v>-3.4131358999999999</v>
      </c>
      <c r="U24" s="485">
        <v>-2.0382615999999998</v>
      </c>
      <c r="V24" s="485">
        <v>-1.2561195000000001</v>
      </c>
      <c r="W24" s="485">
        <v>-2.1759187999999998</v>
      </c>
      <c r="X24" s="495">
        <v>-2.9327763999999998</v>
      </c>
      <c r="Y24" s="492">
        <v>-2.1878186999999998</v>
      </c>
      <c r="Z24" s="485"/>
      <c r="AA24" s="485"/>
      <c r="AB24" s="485"/>
      <c r="AC24" s="485"/>
      <c r="AF24" s="550"/>
      <c r="AG24" s="550"/>
      <c r="AH24" s="550"/>
      <c r="AI24" s="550"/>
      <c r="AJ24" s="550"/>
      <c r="AK24" s="550"/>
      <c r="AL24" s="550"/>
      <c r="AM24" s="550"/>
      <c r="AN24" s="550"/>
      <c r="AO24" s="550"/>
      <c r="AP24" s="550"/>
      <c r="AQ24" s="550"/>
      <c r="AR24" s="550"/>
    </row>
    <row r="25" spans="1:46">
      <c r="B25" s="485"/>
      <c r="C25" s="485"/>
      <c r="D25" s="485"/>
      <c r="E25" s="485"/>
      <c r="F25" s="485"/>
      <c r="G25" s="485"/>
      <c r="H25" s="485">
        <v>-0.3333431</v>
      </c>
      <c r="I25" s="485">
        <v>0.30335770000000001</v>
      </c>
      <c r="J25" s="485">
        <v>0.91622709999999996</v>
      </c>
      <c r="K25" s="485">
        <v>2.3156311999999999</v>
      </c>
      <c r="L25" s="485">
        <v>2.0159573000000002</v>
      </c>
      <c r="M25" s="485">
        <v>0.88113339999999996</v>
      </c>
      <c r="N25" s="485">
        <v>-0.30324190000000001</v>
      </c>
      <c r="O25" s="485">
        <v>-2.0313000000000002E-3</v>
      </c>
      <c r="P25" s="485">
        <v>-4.53905E-2</v>
      </c>
      <c r="Q25" s="485">
        <v>1.4137355</v>
      </c>
      <c r="R25" s="485">
        <v>2.6748014000000002</v>
      </c>
      <c r="S25" s="485">
        <v>1.6671214000000001</v>
      </c>
      <c r="T25" s="485">
        <v>-3.4351603000000002</v>
      </c>
      <c r="U25" s="485">
        <v>-2.0839937000000002</v>
      </c>
      <c r="V25" s="485">
        <v>-1.1527947999999999</v>
      </c>
      <c r="W25" s="485">
        <v>-2.1814390000000001</v>
      </c>
      <c r="X25" s="485">
        <v>-2.9637825000000002</v>
      </c>
      <c r="Y25" s="491">
        <v>-2.4447752</v>
      </c>
      <c r="Z25" s="485">
        <v>-1.4482325</v>
      </c>
      <c r="AA25" s="485"/>
      <c r="AB25" s="485"/>
      <c r="AC25" s="485"/>
      <c r="AF25" s="550"/>
      <c r="AG25" s="550"/>
      <c r="AH25" s="550"/>
      <c r="AI25" s="550"/>
      <c r="AJ25" s="550"/>
      <c r="AK25" s="550"/>
      <c r="AL25" s="550"/>
      <c r="AM25" s="550"/>
      <c r="AN25" s="550"/>
      <c r="AO25" s="550"/>
      <c r="AP25" s="550"/>
      <c r="AQ25" s="550"/>
      <c r="AR25" s="550"/>
    </row>
    <row r="26" spans="1:46">
      <c r="B26" s="485"/>
      <c r="C26" s="485"/>
      <c r="D26" s="485"/>
      <c r="E26" s="485"/>
      <c r="F26" s="485"/>
      <c r="G26" s="485"/>
      <c r="H26" s="485"/>
      <c r="I26" s="485">
        <v>0.25462050000000003</v>
      </c>
      <c r="J26" s="485">
        <v>0.87272539999999998</v>
      </c>
      <c r="K26" s="485">
        <v>2.2795291</v>
      </c>
      <c r="L26" s="485">
        <v>1.9810991</v>
      </c>
      <c r="M26" s="485">
        <v>0.84140610000000005</v>
      </c>
      <c r="N26" s="485">
        <v>-0.34001480000000001</v>
      </c>
      <c r="O26" s="485">
        <v>-3.6073399999999999E-2</v>
      </c>
      <c r="P26" s="485">
        <v>-7.0383200000000007E-2</v>
      </c>
      <c r="Q26" s="485">
        <v>1.3918253</v>
      </c>
      <c r="R26" s="485">
        <v>2.6350427999999999</v>
      </c>
      <c r="S26" s="485">
        <v>1.6171107</v>
      </c>
      <c r="T26" s="485">
        <v>-3.4995085000000001</v>
      </c>
      <c r="U26" s="485">
        <v>-2.1438712999999998</v>
      </c>
      <c r="V26" s="485">
        <v>-1.2002396</v>
      </c>
      <c r="W26" s="485">
        <v>-2.2035711</v>
      </c>
      <c r="X26" s="497">
        <v>-2.9741021000000001</v>
      </c>
      <c r="Y26" s="485">
        <v>-2.3563591000000002</v>
      </c>
      <c r="Z26" s="497">
        <v>-1.3060814999999999</v>
      </c>
      <c r="AA26" s="497"/>
      <c r="AB26" s="485"/>
      <c r="AC26" s="485"/>
      <c r="AF26" s="550"/>
      <c r="AG26" s="550"/>
      <c r="AH26" s="550"/>
      <c r="AI26" s="550"/>
      <c r="AJ26" s="550"/>
      <c r="AK26" s="550"/>
      <c r="AL26" s="550"/>
      <c r="AM26" s="550"/>
      <c r="AN26" s="550"/>
      <c r="AO26" s="550"/>
      <c r="AP26" s="550"/>
      <c r="AQ26" s="550"/>
      <c r="AR26" s="550"/>
    </row>
    <row r="27" spans="1:46">
      <c r="B27" s="485"/>
      <c r="C27" s="485"/>
      <c r="D27" s="485"/>
      <c r="E27" s="485"/>
      <c r="F27" s="485"/>
      <c r="G27" s="485"/>
      <c r="H27" s="485"/>
      <c r="I27" s="485">
        <v>0.13475500000000001</v>
      </c>
      <c r="J27" s="485">
        <v>0.77982980000000002</v>
      </c>
      <c r="K27" s="485">
        <v>2.2311645000000002</v>
      </c>
      <c r="L27" s="485">
        <v>1.9903175</v>
      </c>
      <c r="M27" s="485">
        <v>0.92339450000000001</v>
      </c>
      <c r="N27" s="485">
        <v>-0.2042581</v>
      </c>
      <c r="O27" s="485">
        <v>0.1527096</v>
      </c>
      <c r="P27" s="485">
        <v>0.1375778</v>
      </c>
      <c r="Q27" s="485">
        <v>1.6172158000000001</v>
      </c>
      <c r="R27" s="485">
        <v>2.8365064000000002</v>
      </c>
      <c r="S27" s="485">
        <v>1.7849674</v>
      </c>
      <c r="T27" s="485">
        <v>-3.3722449000000001</v>
      </c>
      <c r="U27" s="485">
        <v>-2.1365791000000001</v>
      </c>
      <c r="V27" s="485">
        <v>-1.3190344000000001</v>
      </c>
      <c r="W27" s="485">
        <v>-2.4123133000000001</v>
      </c>
      <c r="X27" s="497">
        <v>-3.3001744</v>
      </c>
      <c r="Y27" s="495">
        <v>-2.7312156999999999</v>
      </c>
      <c r="Z27" s="496">
        <v>-1.8398768000000001</v>
      </c>
      <c r="AA27" s="497"/>
      <c r="AB27" s="485"/>
      <c r="AC27" s="485"/>
      <c r="AF27" s="550"/>
      <c r="AG27" s="550"/>
      <c r="AH27" s="550"/>
      <c r="AI27" s="550"/>
      <c r="AJ27" s="550"/>
      <c r="AK27" s="550"/>
      <c r="AL27" s="550"/>
      <c r="AM27" s="550"/>
      <c r="AN27" s="550"/>
      <c r="AO27" s="550"/>
      <c r="AP27" s="550"/>
      <c r="AQ27" s="550"/>
      <c r="AR27" s="550"/>
    </row>
    <row r="28" spans="1:46">
      <c r="B28" s="485"/>
      <c r="C28" s="485"/>
      <c r="D28" s="485"/>
      <c r="E28" s="485"/>
      <c r="F28" s="485"/>
      <c r="G28" s="485"/>
      <c r="H28" s="485"/>
      <c r="I28" s="485">
        <v>5.5564200000000001E-2</v>
      </c>
      <c r="J28" s="485">
        <v>0.6810832</v>
      </c>
      <c r="K28" s="485">
        <v>2.1363775</v>
      </c>
      <c r="L28" s="485">
        <v>1.980909</v>
      </c>
      <c r="M28" s="485">
        <v>0.9298478</v>
      </c>
      <c r="N28" s="485">
        <v>-0.25422990000000001</v>
      </c>
      <c r="O28" s="485">
        <v>0.10667310000000001</v>
      </c>
      <c r="P28" s="485">
        <v>9.8727999999999993E-3</v>
      </c>
      <c r="Q28" s="485">
        <v>1.4397522</v>
      </c>
      <c r="R28" s="485">
        <v>2.6974277999999998</v>
      </c>
      <c r="S28" s="485">
        <v>1.7707664999999999</v>
      </c>
      <c r="T28" s="485">
        <v>-3.4096519000000001</v>
      </c>
      <c r="U28" s="485">
        <v>-2.0472625</v>
      </c>
      <c r="V28" s="485">
        <v>-1.1059019000000001</v>
      </c>
      <c r="W28" s="485">
        <v>-2.1215741000000001</v>
      </c>
      <c r="X28" s="497">
        <v>-2.9873571000000001</v>
      </c>
      <c r="Y28" s="497">
        <v>-2.8150998</v>
      </c>
      <c r="Z28" s="491">
        <v>-2.2952284999999999</v>
      </c>
      <c r="AA28" s="497">
        <v>-1.3365997999999999</v>
      </c>
      <c r="AB28" s="485"/>
      <c r="AC28" s="485"/>
      <c r="AF28" s="550"/>
      <c r="AG28" s="550"/>
      <c r="AH28" s="550"/>
      <c r="AI28" s="550"/>
      <c r="AJ28" s="550"/>
      <c r="AK28" s="550"/>
      <c r="AL28" s="550"/>
      <c r="AM28" s="550"/>
      <c r="AN28" s="550"/>
      <c r="AO28" s="550"/>
      <c r="AP28" s="550"/>
      <c r="AQ28" s="550"/>
      <c r="AR28" s="550"/>
    </row>
    <row r="29" spans="1:46">
      <c r="B29" s="485"/>
      <c r="C29" s="485"/>
      <c r="D29" s="485"/>
      <c r="E29" s="485"/>
      <c r="F29" s="485"/>
      <c r="G29" s="485"/>
      <c r="H29" s="485"/>
      <c r="I29" s="485">
        <v>8.0197299999999999E-2</v>
      </c>
      <c r="J29" s="485">
        <v>0.70136379999999998</v>
      </c>
      <c r="K29" s="485">
        <v>2.1515513999999998</v>
      </c>
      <c r="L29" s="485">
        <v>1.9814696000000001</v>
      </c>
      <c r="M29" s="485">
        <v>0.92069219999999996</v>
      </c>
      <c r="N29" s="485">
        <v>-0.26472190000000001</v>
      </c>
      <c r="O29" s="485">
        <v>8.7945899999999994E-2</v>
      </c>
      <c r="P29" s="485">
        <v>-6.7073000000000002E-3</v>
      </c>
      <c r="Q29" s="485">
        <v>1.4302127</v>
      </c>
      <c r="R29" s="485">
        <v>2.6973335000000001</v>
      </c>
      <c r="S29" s="485">
        <v>1.7824262</v>
      </c>
      <c r="T29" s="485">
        <v>-3.3953902</v>
      </c>
      <c r="U29" s="485">
        <v>-2.0433411000000001</v>
      </c>
      <c r="V29" s="485">
        <v>-1.1381013</v>
      </c>
      <c r="W29" s="485">
        <v>-2.2095807000000001</v>
      </c>
      <c r="X29" s="497">
        <v>-3.0664410000000002</v>
      </c>
      <c r="Y29" s="497">
        <v>-2.8105406999999998</v>
      </c>
      <c r="Z29" s="485">
        <v>-2.1828373000000001</v>
      </c>
      <c r="AA29" s="497">
        <v>-1.1867303</v>
      </c>
      <c r="AB29" s="485"/>
      <c r="AC29" s="485"/>
      <c r="AF29" s="550"/>
      <c r="AG29" s="550"/>
      <c r="AH29" s="550"/>
      <c r="AI29" s="550"/>
      <c r="AJ29" s="550"/>
      <c r="AK29" s="550"/>
      <c r="AL29" s="550"/>
      <c r="AM29" s="550"/>
      <c r="AN29" s="550"/>
      <c r="AO29" s="550"/>
      <c r="AP29" s="550"/>
      <c r="AQ29" s="550"/>
      <c r="AR29" s="550"/>
    </row>
    <row r="30" spans="1:46">
      <c r="B30" s="485"/>
      <c r="C30" s="485"/>
      <c r="D30" s="485"/>
      <c r="E30" s="485"/>
      <c r="F30" s="485"/>
      <c r="G30" s="485"/>
      <c r="H30" s="485"/>
      <c r="I30" s="485">
        <v>5.9944600000000001E-2</v>
      </c>
      <c r="J30" s="485">
        <v>0.68435279999999998</v>
      </c>
      <c r="K30" s="485">
        <v>2.1343711999999999</v>
      </c>
      <c r="L30" s="485">
        <v>1.9656469999999999</v>
      </c>
      <c r="M30" s="485">
        <v>0.91003020000000001</v>
      </c>
      <c r="N30" s="485">
        <v>-0.28080470000000002</v>
      </c>
      <c r="O30" s="485">
        <v>6.6062200000000001E-2</v>
      </c>
      <c r="P30" s="485">
        <v>-3.3449699999999999E-2</v>
      </c>
      <c r="Q30" s="485">
        <v>1.4021878000000001</v>
      </c>
      <c r="R30" s="485">
        <v>2.6691240999999999</v>
      </c>
      <c r="S30" s="485">
        <v>1.7559533000000001</v>
      </c>
      <c r="T30" s="485">
        <v>-3.4220899</v>
      </c>
      <c r="U30" s="485">
        <v>-2.0579923</v>
      </c>
      <c r="V30" s="485">
        <v>-1.1461454</v>
      </c>
      <c r="W30" s="485">
        <v>-2.3069766</v>
      </c>
      <c r="X30" s="497">
        <v>-3.1319710999999999</v>
      </c>
      <c r="Y30" s="497">
        <v>-2.8453846</v>
      </c>
      <c r="Z30" s="495">
        <v>-2.1139953999999999</v>
      </c>
      <c r="AA30" s="496">
        <v>-1.144604</v>
      </c>
      <c r="AB30" s="485"/>
      <c r="AC30" s="485"/>
      <c r="AF30" s="550"/>
      <c r="AG30" s="550"/>
      <c r="AH30" s="550"/>
      <c r="AI30" s="550"/>
      <c r="AJ30" s="550"/>
      <c r="AK30" s="550"/>
      <c r="AL30" s="550"/>
      <c r="AM30" s="550"/>
      <c r="AN30" s="550"/>
      <c r="AO30" s="550"/>
      <c r="AP30" s="550"/>
      <c r="AQ30" s="550"/>
      <c r="AR30" s="550"/>
    </row>
    <row r="31" spans="1:46">
      <c r="B31" s="485"/>
      <c r="C31" s="485"/>
      <c r="D31" s="485"/>
      <c r="E31" s="485"/>
      <c r="F31" s="485"/>
      <c r="G31" s="485"/>
      <c r="H31" s="485"/>
      <c r="I31" s="485">
        <v>3.0316900000000001E-2</v>
      </c>
      <c r="J31" s="485">
        <v>0.6628925</v>
      </c>
      <c r="K31" s="485">
        <v>2.1072049000000002</v>
      </c>
      <c r="L31" s="485">
        <v>1.9691344</v>
      </c>
      <c r="M31" s="485">
        <v>0.93428109999999998</v>
      </c>
      <c r="N31" s="485">
        <v>-0.27690330000000002</v>
      </c>
      <c r="O31" s="485">
        <v>7.2591900000000001E-2</v>
      </c>
      <c r="P31" s="485">
        <v>-3.38356E-2</v>
      </c>
      <c r="Q31" s="485">
        <v>1.3773656999999999</v>
      </c>
      <c r="R31" s="485">
        <v>2.6418021999999999</v>
      </c>
      <c r="S31" s="485">
        <v>1.7320770000000001</v>
      </c>
      <c r="T31" s="485">
        <v>-3.4270987000000002</v>
      </c>
      <c r="U31" s="485">
        <v>-1.9952882000000001</v>
      </c>
      <c r="V31" s="485">
        <v>-1.0765311</v>
      </c>
      <c r="W31" s="485">
        <v>-2.2529154</v>
      </c>
      <c r="X31" s="485">
        <v>-2.8882037</v>
      </c>
      <c r="Y31" s="485">
        <v>-2.5624707999999998</v>
      </c>
      <c r="Z31" s="485">
        <v>-1.8347454999999999</v>
      </c>
      <c r="AA31" s="491">
        <v>-1.1090150999999999</v>
      </c>
      <c r="AB31" s="485">
        <v>-0.36643989999999999</v>
      </c>
      <c r="AC31" s="485"/>
      <c r="AF31" s="550"/>
      <c r="AG31" s="550"/>
      <c r="AH31" s="550"/>
      <c r="AI31" s="550"/>
      <c r="AJ31" s="550"/>
      <c r="AK31" s="550"/>
      <c r="AL31" s="550"/>
      <c r="AM31" s="550"/>
      <c r="AN31" s="550"/>
      <c r="AO31" s="550"/>
      <c r="AP31" s="550"/>
      <c r="AQ31" s="550"/>
      <c r="AR31" s="550"/>
    </row>
    <row r="32" spans="1:46">
      <c r="B32" s="485"/>
      <c r="C32" s="485"/>
      <c r="D32" s="485"/>
      <c r="E32" s="485"/>
      <c r="F32" s="485"/>
      <c r="G32" s="485"/>
      <c r="H32" s="485"/>
      <c r="I32" s="485">
        <v>4.1021599999999998E-2</v>
      </c>
      <c r="J32" s="485">
        <v>0.66856309999999997</v>
      </c>
      <c r="K32" s="485">
        <v>2.0995146999999998</v>
      </c>
      <c r="L32" s="485">
        <v>1.9597068</v>
      </c>
      <c r="M32" s="485">
        <v>0.92241810000000002</v>
      </c>
      <c r="N32" s="485">
        <v>-0.28653620000000002</v>
      </c>
      <c r="O32" s="485">
        <v>6.0716399999999997E-2</v>
      </c>
      <c r="P32" s="485">
        <v>-4.6690700000000002E-2</v>
      </c>
      <c r="Q32" s="485">
        <v>1.3605035000000001</v>
      </c>
      <c r="R32" s="485">
        <v>2.6229398000000002</v>
      </c>
      <c r="S32" s="485">
        <v>1.7194685999999999</v>
      </c>
      <c r="T32" s="485">
        <v>-3.4338123999999999</v>
      </c>
      <c r="U32" s="485">
        <v>-1.9981439999999999</v>
      </c>
      <c r="V32" s="485">
        <v>-1.0773685</v>
      </c>
      <c r="W32" s="485">
        <v>-2.2374605999999999</v>
      </c>
      <c r="X32" s="485">
        <v>-2.8540404000000001</v>
      </c>
      <c r="Y32" s="485">
        <v>-2.5353512</v>
      </c>
      <c r="Z32" s="485">
        <v>-1.8167738</v>
      </c>
      <c r="AA32" s="485">
        <v>-1.1478432000000001</v>
      </c>
      <c r="AB32" s="485">
        <v>-0.41682639999999999</v>
      </c>
      <c r="AC32" s="485"/>
      <c r="AF32" s="550"/>
      <c r="AG32" s="550"/>
      <c r="AH32" s="550"/>
      <c r="AI32" s="550"/>
      <c r="AJ32" s="550"/>
      <c r="AK32" s="550"/>
      <c r="AL32" s="550"/>
      <c r="AM32" s="550"/>
      <c r="AN32" s="550"/>
      <c r="AO32" s="550"/>
      <c r="AP32" s="550"/>
      <c r="AQ32" s="550"/>
      <c r="AR32" s="550"/>
    </row>
    <row r="33" spans="2:44">
      <c r="B33" s="485"/>
      <c r="C33" s="485"/>
      <c r="D33" s="485"/>
      <c r="E33" s="485"/>
      <c r="F33" s="485"/>
      <c r="G33" s="485"/>
      <c r="H33" s="485"/>
      <c r="I33" s="485">
        <v>2.5005900000000001E-2</v>
      </c>
      <c r="J33" s="485">
        <v>0.65678619999999999</v>
      </c>
      <c r="K33" s="485">
        <v>2.0907558000000002</v>
      </c>
      <c r="L33" s="485">
        <v>1.9649175000000001</v>
      </c>
      <c r="M33" s="485">
        <v>0.94969369999999997</v>
      </c>
      <c r="N33" s="485">
        <v>-0.2492306</v>
      </c>
      <c r="O33" s="485">
        <v>0.1107529</v>
      </c>
      <c r="P33" s="485">
        <v>1.0662700000000001E-2</v>
      </c>
      <c r="Q33" s="485">
        <v>1.4178599999999999</v>
      </c>
      <c r="R33" s="485">
        <v>2.6661711000000001</v>
      </c>
      <c r="S33" s="485">
        <v>1.7331113</v>
      </c>
      <c r="T33" s="485">
        <v>-3.4646001000000002</v>
      </c>
      <c r="U33" s="485">
        <v>-2.1139125999999999</v>
      </c>
      <c r="V33" s="485">
        <v>-1.1130222000000001</v>
      </c>
      <c r="W33" s="485">
        <v>-2.1776753000000002</v>
      </c>
      <c r="X33" s="485">
        <v>-2.8490733000000001</v>
      </c>
      <c r="Y33" s="485">
        <v>-2.5250031000000002</v>
      </c>
      <c r="Z33" s="485">
        <v>-1.6957917</v>
      </c>
      <c r="AA33" s="495">
        <v>-1.1233226000000001</v>
      </c>
      <c r="AB33" s="485">
        <v>-0.4555553</v>
      </c>
      <c r="AC33" s="485"/>
      <c r="AF33" s="550"/>
      <c r="AG33" s="550"/>
      <c r="AH33" s="550"/>
      <c r="AI33" s="550"/>
      <c r="AJ33" s="550"/>
      <c r="AK33" s="550"/>
      <c r="AL33" s="550"/>
      <c r="AM33" s="550"/>
      <c r="AN33" s="550"/>
      <c r="AO33" s="550"/>
      <c r="AP33" s="550"/>
      <c r="AQ33" s="550"/>
      <c r="AR33" s="550"/>
    </row>
    <row r="34" spans="2:44">
      <c r="B34" s="485"/>
      <c r="C34" s="485"/>
      <c r="D34" s="485"/>
      <c r="E34" s="485"/>
      <c r="F34" s="485"/>
      <c r="G34" s="485"/>
      <c r="H34" s="485"/>
      <c r="I34" s="485">
        <v>-7.0419999999999999E-4</v>
      </c>
      <c r="J34" s="485">
        <v>0.63255669999999997</v>
      </c>
      <c r="K34" s="485">
        <v>2.0827010000000001</v>
      </c>
      <c r="L34" s="485">
        <v>1.996599</v>
      </c>
      <c r="M34" s="485">
        <v>0.98751999999999995</v>
      </c>
      <c r="N34" s="485">
        <v>-0.21750949999999999</v>
      </c>
      <c r="O34" s="485">
        <v>0.17754429999999999</v>
      </c>
      <c r="P34" s="485">
        <v>7.1633299999999997E-2</v>
      </c>
      <c r="Q34" s="485">
        <v>1.4755942</v>
      </c>
      <c r="R34" s="485">
        <v>2.6969037999999999</v>
      </c>
      <c r="S34" s="485">
        <v>1.7231544999999999</v>
      </c>
      <c r="T34" s="485">
        <v>-3.4460150000000001</v>
      </c>
      <c r="U34" s="485">
        <v>-2.0783976000000002</v>
      </c>
      <c r="V34" s="485">
        <v>-1.1237016</v>
      </c>
      <c r="W34" s="485">
        <v>-2.2047697999999998</v>
      </c>
      <c r="X34" s="485">
        <v>-2.9234361999999998</v>
      </c>
      <c r="Y34" s="485">
        <v>-2.4442955</v>
      </c>
      <c r="Z34" s="485">
        <v>-1.6447136</v>
      </c>
      <c r="AA34" s="485">
        <v>-1.0322472</v>
      </c>
      <c r="AB34" s="485">
        <v>-0.68133109999999997</v>
      </c>
      <c r="AC34" s="485">
        <v>-0.22368080000000001</v>
      </c>
      <c r="AF34" s="550"/>
      <c r="AG34" s="550"/>
      <c r="AH34" s="550"/>
      <c r="AI34" s="550"/>
      <c r="AJ34" s="550"/>
      <c r="AK34" s="550"/>
      <c r="AL34" s="550"/>
      <c r="AM34" s="550"/>
      <c r="AN34" s="550"/>
      <c r="AO34" s="550"/>
      <c r="AP34" s="550"/>
      <c r="AQ34" s="550"/>
      <c r="AR34" s="550"/>
    </row>
    <row r="35" spans="2:44">
      <c r="B35" s="485"/>
      <c r="C35" s="485"/>
      <c r="D35" s="485"/>
      <c r="E35" s="485"/>
      <c r="F35" s="485"/>
      <c r="G35" s="485"/>
      <c r="H35" s="485"/>
      <c r="I35" s="485">
        <v>-3.9585700000000001E-2</v>
      </c>
      <c r="J35" s="485">
        <v>0.59213210000000005</v>
      </c>
      <c r="K35" s="485">
        <v>2.0425110000000002</v>
      </c>
      <c r="L35" s="485">
        <v>1.9588236000000001</v>
      </c>
      <c r="M35" s="485">
        <v>0.95543809999999996</v>
      </c>
      <c r="N35" s="485">
        <v>-0.24293809999999999</v>
      </c>
      <c r="O35" s="485">
        <v>0.15796350000000001</v>
      </c>
      <c r="P35" s="485">
        <v>5.6034899999999999E-2</v>
      </c>
      <c r="Q35" s="485">
        <v>1.4627471999999999</v>
      </c>
      <c r="R35" s="485">
        <v>2.6838905</v>
      </c>
      <c r="S35" s="485">
        <v>1.7096178</v>
      </c>
      <c r="T35" s="485">
        <v>-3.4610067</v>
      </c>
      <c r="U35" s="485">
        <v>-2.1021849000000001</v>
      </c>
      <c r="V35" s="485">
        <v>-1.1588829</v>
      </c>
      <c r="W35" s="485">
        <v>-2.2464368000000001</v>
      </c>
      <c r="X35" s="485">
        <v>-2.9678441000000002</v>
      </c>
      <c r="Y35" s="485">
        <v>-2.4811740000000002</v>
      </c>
      <c r="Z35" s="485">
        <v>-1.6646030999999999</v>
      </c>
      <c r="AA35" s="485">
        <v>-1.0294661000000001</v>
      </c>
      <c r="AB35" s="485">
        <v>-0.55035529999999999</v>
      </c>
      <c r="AC35" s="485">
        <v>4.3563999999999999E-3</v>
      </c>
      <c r="AF35" s="550"/>
      <c r="AG35" s="550"/>
      <c r="AH35" s="550"/>
      <c r="AI35" s="550"/>
      <c r="AJ35" s="550"/>
      <c r="AK35" s="550"/>
      <c r="AL35" s="550"/>
      <c r="AM35" s="550"/>
      <c r="AN35" s="550"/>
      <c r="AO35" s="550"/>
      <c r="AP35" s="550"/>
      <c r="AQ35" s="550"/>
      <c r="AR35" s="550"/>
    </row>
    <row r="36" spans="2:44">
      <c r="AD36" s="488" t="s">
        <v>464</v>
      </c>
      <c r="AF36" s="550"/>
      <c r="AG36" s="550"/>
      <c r="AH36" s="550"/>
      <c r="AI36" s="550"/>
      <c r="AJ36" s="550"/>
      <c r="AK36" s="550"/>
      <c r="AL36" s="550"/>
      <c r="AM36" s="550"/>
      <c r="AN36" s="550"/>
      <c r="AO36" s="550"/>
      <c r="AP36" s="550"/>
      <c r="AQ36" s="550"/>
      <c r="AR36" s="550"/>
    </row>
    <row r="37" spans="2:44">
      <c r="N37" s="485">
        <f>N35-N4</f>
        <v>0.96858290000000014</v>
      </c>
      <c r="O37" s="485">
        <f>O35-O6</f>
        <v>1.6150325999999999</v>
      </c>
      <c r="P37" s="485">
        <f>P35-P8</f>
        <v>1.2946519999999999</v>
      </c>
      <c r="Q37" s="485">
        <f>Q35-Q10</f>
        <v>2.2414812999999998</v>
      </c>
      <c r="R37" s="485">
        <f>R35-R12</f>
        <v>3.0709168999999998</v>
      </c>
      <c r="S37" s="485">
        <f>S35-S14</f>
        <v>1.7782675999999999</v>
      </c>
      <c r="T37" s="485">
        <f>T35-T16</f>
        <v>-0.65242809999999984</v>
      </c>
      <c r="U37" s="485">
        <f>U35-U18</f>
        <v>0.97275240000000007</v>
      </c>
      <c r="V37" s="485">
        <f>V35-V20</f>
        <v>1.5268161999999998</v>
      </c>
      <c r="W37" s="485">
        <f>W35-W22</f>
        <v>0.30688049999999967</v>
      </c>
      <c r="X37" s="485">
        <f>X35-X24</f>
        <v>-3.5067700000000368E-2</v>
      </c>
      <c r="Y37" s="485">
        <f>Y35-Y27</f>
        <v>0.2500416999999997</v>
      </c>
      <c r="Z37" s="485">
        <f>Z35-Z30</f>
        <v>0.44939229999999997</v>
      </c>
      <c r="AA37" s="485">
        <f>AA35-AA33</f>
        <v>9.3856500000000009E-2</v>
      </c>
      <c r="AD37" s="485">
        <f>AVERAGE(P37:AA37)</f>
        <v>0.94146346666666636</v>
      </c>
      <c r="AE37" s="485">
        <f>AVERAGE(T37:AA37)</f>
        <v>0.36403047499999985</v>
      </c>
      <c r="AF37" s="550"/>
      <c r="AG37" s="550"/>
      <c r="AH37" s="550"/>
      <c r="AI37" s="550"/>
      <c r="AJ37" s="550"/>
      <c r="AK37" s="550"/>
      <c r="AL37" s="550"/>
      <c r="AM37" s="550"/>
      <c r="AN37" s="550"/>
      <c r="AO37" s="550"/>
      <c r="AP37" s="550"/>
      <c r="AQ37" s="550"/>
      <c r="AR37" s="550"/>
    </row>
    <row r="38" spans="2:44">
      <c r="O38" s="485">
        <f>O35-O5</f>
        <v>1.5165354</v>
      </c>
      <c r="P38" s="485">
        <f>P35-P7</f>
        <v>1.1139528999999999</v>
      </c>
      <c r="Q38" s="485">
        <f>Q35-Q9</f>
        <v>2.3576072999999997</v>
      </c>
      <c r="R38" s="485">
        <f>R35-R11</f>
        <v>3.3441771</v>
      </c>
      <c r="S38" s="485">
        <f>S35-S13</f>
        <v>1.8260987</v>
      </c>
      <c r="T38" s="485">
        <f>T35-T15</f>
        <v>-2.7252036999999998</v>
      </c>
      <c r="U38" s="485">
        <f>U35-U17</f>
        <v>0.86189569999999982</v>
      </c>
      <c r="V38" s="485">
        <f>V35-V19</f>
        <v>1.2044497999999999</v>
      </c>
      <c r="W38" s="485">
        <f>W35-W21</f>
        <v>-5.0011200000000144E-2</v>
      </c>
      <c r="X38" s="485">
        <f>X35-X23</f>
        <v>-0.27593480000000037</v>
      </c>
      <c r="Y38" s="485">
        <f>Y35-Y25</f>
        <v>-3.6398800000000175E-2</v>
      </c>
      <c r="Z38" s="485">
        <f>Z35-Z28</f>
        <v>0.6306254</v>
      </c>
      <c r="AA38" s="485">
        <f>AA35-AA31</f>
        <v>7.954899999999987E-2</v>
      </c>
      <c r="AD38" s="485">
        <f>AVERAGE(Q38:AA38)</f>
        <v>0.65607768181818171</v>
      </c>
      <c r="AE38" s="485">
        <f>AVERAGE(T38:AA38)</f>
        <v>-3.887857500000011E-2</v>
      </c>
      <c r="AF38" s="550"/>
      <c r="AG38" s="550"/>
      <c r="AH38" s="550"/>
      <c r="AI38" s="550"/>
      <c r="AJ38" s="550"/>
      <c r="AK38" s="550"/>
      <c r="AL38" s="550"/>
      <c r="AM38" s="550"/>
      <c r="AN38" s="550"/>
      <c r="AO38" s="550"/>
      <c r="AP38" s="550"/>
      <c r="AQ38" s="550"/>
      <c r="AR38" s="550"/>
    </row>
    <row r="39" spans="2:44">
      <c r="O39" s="485">
        <f>O35-O4</f>
        <v>1.1936358</v>
      </c>
      <c r="P39" s="485">
        <f>P35-P6</f>
        <v>1.3522015000000001</v>
      </c>
      <c r="Q39" s="485">
        <f>Q35-Q8</f>
        <v>2.6415034999999998</v>
      </c>
      <c r="R39" s="485">
        <f>R35-R10</f>
        <v>3.6318463999999997</v>
      </c>
      <c r="S39" s="485">
        <f>S35-S12</f>
        <v>1.9525216999999999</v>
      </c>
      <c r="T39" s="485">
        <f>T35-T14</f>
        <v>-2.9919219999999997</v>
      </c>
      <c r="U39" s="485">
        <f>U35-U16</f>
        <v>1.5371449999999998</v>
      </c>
      <c r="V39" s="485">
        <f>V35-V18</f>
        <v>1.4728330000000001</v>
      </c>
      <c r="W39" s="485">
        <f>W35-W20</f>
        <v>-0.21576070000000014</v>
      </c>
      <c r="X39" s="485">
        <f>X35-X22</f>
        <v>-0.75608340000000007</v>
      </c>
      <c r="Y39" s="485">
        <f>Y35-Y24</f>
        <v>-0.29335530000000043</v>
      </c>
      <c r="Z39" s="485">
        <f>Z35-Z27</f>
        <v>0.1752737000000002</v>
      </c>
      <c r="AA39" s="485">
        <f>AA35-AA30</f>
        <v>0.1151378999999999</v>
      </c>
      <c r="AD39" s="485">
        <f>AVERAGE(Q39:AA39)</f>
        <v>0.66083089090909075</v>
      </c>
      <c r="AE39" s="485">
        <f>AVERAGE(T39:AA39)</f>
        <v>-0.11959147500000006</v>
      </c>
      <c r="AF39" s="550"/>
      <c r="AG39" s="550"/>
      <c r="AH39" s="550"/>
      <c r="AI39" s="550"/>
      <c r="AJ39" s="550"/>
      <c r="AK39" s="550"/>
      <c r="AL39" s="550"/>
      <c r="AM39" s="550"/>
      <c r="AN39" s="550"/>
      <c r="AO39" s="550"/>
      <c r="AP39" s="550"/>
      <c r="AQ39" s="550"/>
      <c r="AR39" s="550"/>
    </row>
    <row r="40" spans="2:44">
      <c r="AF40" s="550"/>
      <c r="AG40" s="550"/>
      <c r="AH40" s="550"/>
      <c r="AI40" s="550"/>
      <c r="AJ40" s="550"/>
      <c r="AK40" s="550"/>
      <c r="AL40" s="550"/>
      <c r="AM40" s="550"/>
      <c r="AN40" s="550"/>
      <c r="AO40" s="550"/>
      <c r="AP40" s="550"/>
      <c r="AQ40" s="550"/>
      <c r="AR40" s="550"/>
    </row>
    <row r="41" spans="2:44">
      <c r="AF41" s="550"/>
      <c r="AG41" s="550"/>
      <c r="AH41" s="550"/>
      <c r="AI41" s="550"/>
      <c r="AJ41" s="550"/>
      <c r="AK41" s="550"/>
      <c r="AL41" s="550"/>
      <c r="AM41" s="550"/>
      <c r="AN41" s="550"/>
      <c r="AO41" s="550"/>
      <c r="AP41" s="550"/>
      <c r="AQ41" s="550"/>
      <c r="AR41" s="550"/>
    </row>
    <row r="42" spans="2:44">
      <c r="AF42" s="550"/>
      <c r="AG42" s="550"/>
      <c r="AH42" s="550"/>
      <c r="AI42" s="550"/>
      <c r="AJ42" s="550"/>
      <c r="AK42" s="550"/>
      <c r="AL42" s="550"/>
      <c r="AM42" s="550"/>
      <c r="AN42" s="550"/>
      <c r="AO42" s="550"/>
      <c r="AP42" s="550"/>
      <c r="AQ42" s="550"/>
      <c r="AR42" s="550"/>
    </row>
    <row r="43" spans="2:44">
      <c r="AF43" s="550"/>
      <c r="AG43" s="550"/>
      <c r="AH43" s="550"/>
      <c r="AI43" s="550"/>
      <c r="AJ43" s="550"/>
      <c r="AK43" s="550"/>
      <c r="AL43" s="550"/>
      <c r="AM43" s="550"/>
      <c r="AN43" s="550"/>
      <c r="AO43" s="550"/>
      <c r="AP43" s="550"/>
      <c r="AQ43" s="550"/>
      <c r="AR43" s="550"/>
    </row>
    <row r="44" spans="2:44">
      <c r="AF44" s="550"/>
      <c r="AG44" s="550"/>
      <c r="AH44" s="550"/>
      <c r="AI44" s="550"/>
      <c r="AJ44" s="550"/>
      <c r="AK44" s="550"/>
      <c r="AL44" s="550"/>
      <c r="AM44" s="550"/>
      <c r="AN44" s="550"/>
      <c r="AO44" s="550"/>
      <c r="AP44" s="550"/>
      <c r="AQ44" s="550"/>
      <c r="AR44" s="550"/>
    </row>
    <row r="45" spans="2:44">
      <c r="AE45" s="484">
        <v>2004</v>
      </c>
      <c r="AF45" s="551"/>
      <c r="AG45" s="551"/>
      <c r="AH45" s="552"/>
      <c r="AI45" s="552"/>
      <c r="AJ45" s="550"/>
      <c r="AK45" s="550"/>
      <c r="AL45" s="550"/>
      <c r="AM45" s="550"/>
      <c r="AN45" s="550"/>
      <c r="AO45" s="550"/>
      <c r="AP45" s="550"/>
      <c r="AQ45" s="550"/>
      <c r="AR45" s="550"/>
    </row>
    <row r="46" spans="2:44">
      <c r="AE46" s="484">
        <v>2005</v>
      </c>
      <c r="AF46" s="485"/>
      <c r="AG46" s="551"/>
      <c r="AH46" s="552"/>
      <c r="AI46" s="552"/>
      <c r="AJ46" s="550"/>
      <c r="AK46" s="550"/>
      <c r="AL46" s="550"/>
      <c r="AM46" s="550"/>
      <c r="AN46" s="550"/>
      <c r="AO46" s="550"/>
      <c r="AP46" s="550"/>
      <c r="AQ46" s="550"/>
      <c r="AR46" s="550"/>
    </row>
    <row r="47" spans="2:44">
      <c r="AE47" s="484">
        <v>2006</v>
      </c>
      <c r="AF47" s="485">
        <f>Q49</f>
        <v>-0.13849639999999999</v>
      </c>
      <c r="AG47" s="485">
        <v>0.26833380000000001</v>
      </c>
      <c r="AH47" s="493">
        <f t="shared" ref="AH47:AH57" si="2">AG47-AF47</f>
        <v>0.40683020000000003</v>
      </c>
      <c r="AI47" s="493">
        <f t="shared" ref="AI47:AI57" si="3">AVERAGE($AH$47:$AH$57)</f>
        <v>0.45471022727272742</v>
      </c>
    </row>
    <row r="48" spans="2:44">
      <c r="B48" s="485">
        <v>-1.3782866</v>
      </c>
      <c r="C48" s="485">
        <v>-1.0587268999999999</v>
      </c>
      <c r="D48" s="485">
        <v>0.41998469999999999</v>
      </c>
      <c r="E48" s="485">
        <v>0.22674630000000001</v>
      </c>
      <c r="F48" s="485">
        <v>0.71864490000000003</v>
      </c>
      <c r="G48" s="485">
        <v>1.1206228</v>
      </c>
      <c r="H48" s="485">
        <v>1.5885062000000001</v>
      </c>
      <c r="I48" s="485">
        <v>1.0084713999999999</v>
      </c>
      <c r="J48" s="485">
        <v>0.59007180000000004</v>
      </c>
      <c r="K48" s="485">
        <v>-0.14443130000000001</v>
      </c>
      <c r="L48" s="485">
        <v>0.43956650000000003</v>
      </c>
      <c r="M48" s="485">
        <v>1.0414947000000001</v>
      </c>
      <c r="N48" s="485">
        <v>0.49325560000000002</v>
      </c>
      <c r="O48" s="485">
        <v>0.61216930000000003</v>
      </c>
      <c r="P48" s="490">
        <v>0.55946419999999997</v>
      </c>
      <c r="Q48" s="492">
        <v>0.59853250000000002</v>
      </c>
      <c r="R48" s="485"/>
      <c r="S48" s="485"/>
      <c r="T48" s="485"/>
      <c r="U48" s="485"/>
      <c r="V48" s="485"/>
      <c r="W48" s="485"/>
      <c r="X48" s="485"/>
      <c r="Y48" s="485"/>
      <c r="Z48" s="485"/>
      <c r="AA48" s="485"/>
      <c r="AB48" s="485"/>
      <c r="AC48" s="485"/>
      <c r="AE48" s="484">
        <v>2007</v>
      </c>
      <c r="AF48" s="485">
        <f>R51</f>
        <v>9.0245400000000003E-2</v>
      </c>
      <c r="AG48" s="485">
        <v>0.25044660000000002</v>
      </c>
      <c r="AH48" s="493">
        <f t="shared" si="2"/>
        <v>0.16020120000000002</v>
      </c>
      <c r="AI48" s="493">
        <f t="shared" si="3"/>
        <v>0.45471022727272742</v>
      </c>
    </row>
    <row r="49" spans="2:81">
      <c r="B49" s="485">
        <v>-1.5904001999999999</v>
      </c>
      <c r="C49" s="485">
        <v>-1.2336936000000001</v>
      </c>
      <c r="D49" s="485">
        <v>0.32742399999999999</v>
      </c>
      <c r="E49" s="485">
        <v>0.15528980000000001</v>
      </c>
      <c r="F49" s="485">
        <v>0.63294669999999997</v>
      </c>
      <c r="G49" s="485">
        <v>1.0457993999999999</v>
      </c>
      <c r="H49" s="485">
        <v>1.396163</v>
      </c>
      <c r="I49" s="485">
        <v>0.74292320000000001</v>
      </c>
      <c r="J49" s="485">
        <v>0.29361530000000002</v>
      </c>
      <c r="K49" s="485">
        <v>-0.44019190000000002</v>
      </c>
      <c r="L49" s="485">
        <v>0.10458249999999999</v>
      </c>
      <c r="M49" s="485">
        <v>0.82768450000000005</v>
      </c>
      <c r="N49" s="485">
        <v>0.40812939999999998</v>
      </c>
      <c r="O49" s="485">
        <v>0.50639650000000003</v>
      </c>
      <c r="P49" s="485">
        <v>4.3515600000000002E-2</v>
      </c>
      <c r="Q49" s="491">
        <v>-0.13849639999999999</v>
      </c>
      <c r="R49" s="485">
        <v>-0.10113850000000001</v>
      </c>
      <c r="S49" s="485"/>
      <c r="T49" s="485"/>
      <c r="U49" s="485"/>
      <c r="V49" s="485"/>
      <c r="W49" s="485"/>
      <c r="X49" s="485"/>
      <c r="Y49" s="485"/>
      <c r="Z49" s="485"/>
      <c r="AA49" s="485"/>
      <c r="AB49" s="485"/>
      <c r="AC49" s="485"/>
      <c r="AE49" s="484">
        <v>2008</v>
      </c>
      <c r="AF49" s="485">
        <f>S53</f>
        <v>-3.5240100000000003E-2</v>
      </c>
      <c r="AG49" s="485">
        <v>-0.68724540000000001</v>
      </c>
      <c r="AH49" s="493">
        <f t="shared" si="2"/>
        <v>-0.65200530000000001</v>
      </c>
      <c r="AI49" s="493">
        <f t="shared" si="3"/>
        <v>0.45471022727272742</v>
      </c>
      <c r="BN49" s="494" t="s">
        <v>466</v>
      </c>
      <c r="BO49" s="494"/>
      <c r="BP49" s="494"/>
      <c r="CA49" s="494" t="s">
        <v>465</v>
      </c>
      <c r="CB49" s="494"/>
      <c r="CC49" s="494"/>
    </row>
    <row r="50" spans="2:81">
      <c r="B50" s="485">
        <v>-1.5736722999999999</v>
      </c>
      <c r="C50" s="485">
        <v>-1.2114716000000001</v>
      </c>
      <c r="D50" s="485">
        <v>0.34557549999999998</v>
      </c>
      <c r="E50" s="485">
        <v>0.15700549999999999</v>
      </c>
      <c r="F50" s="485">
        <v>0.63198069999999995</v>
      </c>
      <c r="G50" s="485">
        <v>1.0443574</v>
      </c>
      <c r="H50" s="485">
        <v>1.4692361</v>
      </c>
      <c r="I50" s="485">
        <v>0.81395919999999999</v>
      </c>
      <c r="J50" s="485">
        <v>0.38579720000000001</v>
      </c>
      <c r="K50" s="485">
        <v>-0.41892020000000002</v>
      </c>
      <c r="L50" s="485">
        <v>0.1446558</v>
      </c>
      <c r="M50" s="485">
        <v>0.86957519999999999</v>
      </c>
      <c r="N50" s="485">
        <v>0.42003770000000001</v>
      </c>
      <c r="O50" s="485">
        <v>0.54490349999999999</v>
      </c>
      <c r="P50" s="485">
        <v>0.1625134</v>
      </c>
      <c r="Q50" s="490">
        <v>-0.45685239999999999</v>
      </c>
      <c r="R50" s="492">
        <v>-0.28100160000000002</v>
      </c>
      <c r="S50" s="485"/>
      <c r="T50" s="485"/>
      <c r="U50" s="485"/>
      <c r="V50" s="485"/>
      <c r="W50" s="485"/>
      <c r="X50" s="485"/>
      <c r="Y50" s="485"/>
      <c r="Z50" s="485"/>
      <c r="AA50" s="485"/>
      <c r="AB50" s="485"/>
      <c r="AC50" s="485"/>
      <c r="AE50" s="484">
        <v>2009</v>
      </c>
      <c r="AF50" s="485">
        <f>T55</f>
        <v>-6.5967300000000006E-2</v>
      </c>
      <c r="AG50" s="485">
        <v>0.36492069999999999</v>
      </c>
      <c r="AH50" s="493">
        <f t="shared" si="2"/>
        <v>0.43088799999999999</v>
      </c>
      <c r="AI50" s="493">
        <f t="shared" si="3"/>
        <v>0.45471022727272742</v>
      </c>
    </row>
    <row r="51" spans="2:81">
      <c r="B51" s="485">
        <v>-1.4662550000000001</v>
      </c>
      <c r="C51" s="485">
        <v>-1.1234375000000001</v>
      </c>
      <c r="D51" s="485">
        <v>0.3008091</v>
      </c>
      <c r="E51" s="485">
        <v>0.1461568</v>
      </c>
      <c r="F51" s="485">
        <v>0.552948</v>
      </c>
      <c r="G51" s="485">
        <v>0.95675379999999999</v>
      </c>
      <c r="H51" s="485">
        <v>1.4149042000000001</v>
      </c>
      <c r="I51" s="485">
        <v>0.76278230000000002</v>
      </c>
      <c r="J51" s="485">
        <v>0.4066516</v>
      </c>
      <c r="K51" s="485">
        <v>-0.32698110000000002</v>
      </c>
      <c r="L51" s="485">
        <v>0.16711229999999999</v>
      </c>
      <c r="M51" s="485">
        <v>0.87816760000000005</v>
      </c>
      <c r="N51" s="485">
        <v>0.46607229999999999</v>
      </c>
      <c r="O51" s="485">
        <v>0.78628039999999999</v>
      </c>
      <c r="P51" s="485">
        <v>2.15803E-2</v>
      </c>
      <c r="Q51" s="485">
        <v>-7.9514000000000001E-2</v>
      </c>
      <c r="R51" s="491">
        <v>9.0245400000000003E-2</v>
      </c>
      <c r="S51" s="485">
        <v>9.6218899999999996E-2</v>
      </c>
      <c r="T51" s="485"/>
      <c r="U51" s="485"/>
      <c r="V51" s="485"/>
      <c r="W51" s="485"/>
      <c r="X51" s="485"/>
      <c r="Y51" s="485"/>
      <c r="Z51" s="485"/>
      <c r="AA51" s="485"/>
      <c r="AB51" s="485"/>
      <c r="AC51" s="485"/>
      <c r="AE51" s="484">
        <v>2010</v>
      </c>
      <c r="AF51" s="485">
        <f>U57</f>
        <v>-0.5402479</v>
      </c>
      <c r="AG51" s="485">
        <v>0.43477070000000001</v>
      </c>
      <c r="AH51" s="493">
        <f t="shared" si="2"/>
        <v>0.97501860000000007</v>
      </c>
      <c r="AI51" s="493">
        <f t="shared" si="3"/>
        <v>0.45471022727272742</v>
      </c>
    </row>
    <row r="52" spans="2:81">
      <c r="B52" s="485">
        <v>-1.4461084</v>
      </c>
      <c r="C52" s="485">
        <v>-1.1068715</v>
      </c>
      <c r="D52" s="485">
        <v>0.30484660000000002</v>
      </c>
      <c r="E52" s="485">
        <v>0.15481</v>
      </c>
      <c r="F52" s="485">
        <v>0.54480050000000002</v>
      </c>
      <c r="G52" s="485">
        <v>0.9552349</v>
      </c>
      <c r="H52" s="485">
        <v>1.4121592000000001</v>
      </c>
      <c r="I52" s="485">
        <v>0.75926110000000002</v>
      </c>
      <c r="J52" s="485">
        <v>0.39581680000000002</v>
      </c>
      <c r="K52" s="485">
        <v>-0.33369500000000002</v>
      </c>
      <c r="L52" s="485">
        <v>0.1632373</v>
      </c>
      <c r="M52" s="485">
        <v>0.87469779999999997</v>
      </c>
      <c r="N52" s="485">
        <v>0.46551120000000001</v>
      </c>
      <c r="O52" s="485">
        <v>0.78022579999999997</v>
      </c>
      <c r="P52" s="485">
        <v>-3.8327999999999999E-3</v>
      </c>
      <c r="Q52" s="485">
        <v>-1.02346E-2</v>
      </c>
      <c r="R52" s="490">
        <v>0.18592800000000001</v>
      </c>
      <c r="S52" s="492">
        <v>0.1032259</v>
      </c>
      <c r="T52" s="485"/>
      <c r="U52" s="485"/>
      <c r="V52" s="485"/>
      <c r="W52" s="485"/>
      <c r="X52" s="485"/>
      <c r="Y52" s="485"/>
      <c r="Z52" s="485"/>
      <c r="AA52" s="485"/>
      <c r="AB52" s="485"/>
      <c r="AC52" s="485"/>
      <c r="AE52" s="484">
        <v>2011</v>
      </c>
      <c r="AF52" s="485">
        <f>V59</f>
        <v>2.51556E-2</v>
      </c>
      <c r="AG52" s="485">
        <v>0.61122449999999995</v>
      </c>
      <c r="AH52" s="493">
        <f t="shared" si="2"/>
        <v>0.58606889999999989</v>
      </c>
      <c r="AI52" s="493">
        <f t="shared" si="3"/>
        <v>0.45471022727272742</v>
      </c>
    </row>
    <row r="53" spans="2:81">
      <c r="B53" s="485"/>
      <c r="C53" s="485"/>
      <c r="D53" s="485"/>
      <c r="E53" s="485"/>
      <c r="F53" s="485">
        <v>0.56237409999999999</v>
      </c>
      <c r="G53" s="485">
        <v>0.95710899999999999</v>
      </c>
      <c r="H53" s="485">
        <v>1.4145327000000001</v>
      </c>
      <c r="I53" s="485">
        <v>0.7761633</v>
      </c>
      <c r="J53" s="485">
        <v>0.40340179999999998</v>
      </c>
      <c r="K53" s="485">
        <v>-0.34105999999999997</v>
      </c>
      <c r="L53" s="485">
        <v>0.16520760000000001</v>
      </c>
      <c r="M53" s="485">
        <v>0.8715001</v>
      </c>
      <c r="N53" s="485">
        <v>0.4698273</v>
      </c>
      <c r="O53" s="485">
        <v>0.96548449999999997</v>
      </c>
      <c r="P53" s="485">
        <v>0.195602</v>
      </c>
      <c r="Q53" s="485">
        <v>-0.1117879</v>
      </c>
      <c r="R53" s="485">
        <v>-1.7333399999999999E-2</v>
      </c>
      <c r="S53" s="491">
        <v>-3.5240100000000003E-2</v>
      </c>
      <c r="T53" s="485">
        <v>5.08469E-2</v>
      </c>
      <c r="U53" s="485"/>
      <c r="V53" s="485"/>
      <c r="W53" s="485"/>
      <c r="X53" s="485"/>
      <c r="Y53" s="485"/>
      <c r="Z53" s="485"/>
      <c r="AA53" s="485"/>
      <c r="AB53" s="485"/>
      <c r="AC53" s="485"/>
      <c r="AE53" s="484">
        <v>2012</v>
      </c>
      <c r="AF53" s="485">
        <f>W61</f>
        <v>4.7023500000000003E-2</v>
      </c>
      <c r="AG53" s="485">
        <v>1.8658801</v>
      </c>
      <c r="AH53" s="493">
        <f t="shared" si="2"/>
        <v>1.8188565999999999</v>
      </c>
      <c r="AI53" s="493">
        <f t="shared" si="3"/>
        <v>0.45471022727272742</v>
      </c>
    </row>
    <row r="54" spans="2:81">
      <c r="B54" s="485"/>
      <c r="C54" s="485"/>
      <c r="D54" s="485"/>
      <c r="E54" s="485"/>
      <c r="F54" s="485">
        <v>0.56490720000000005</v>
      </c>
      <c r="G54" s="485">
        <v>0.95837260000000002</v>
      </c>
      <c r="H54" s="485">
        <v>1.4168985000000001</v>
      </c>
      <c r="I54" s="485">
        <v>0.76307179999999997</v>
      </c>
      <c r="J54" s="485">
        <v>0.40409709999999999</v>
      </c>
      <c r="K54" s="485">
        <v>-0.40986679999999998</v>
      </c>
      <c r="L54" s="485">
        <v>0.1224359</v>
      </c>
      <c r="M54" s="485">
        <v>0.80597700000000005</v>
      </c>
      <c r="N54" s="485">
        <v>0.37172189999999999</v>
      </c>
      <c r="O54" s="485">
        <v>0.84308240000000001</v>
      </c>
      <c r="P54" s="485">
        <v>6.4891699999999997E-2</v>
      </c>
      <c r="Q54" s="485">
        <v>-0.1869345</v>
      </c>
      <c r="R54" s="485">
        <v>2.9611100000000001E-2</v>
      </c>
      <c r="S54" s="490">
        <v>-0.14472689999999999</v>
      </c>
      <c r="T54" s="492">
        <v>-9.7377400000000003E-2</v>
      </c>
      <c r="U54" s="485"/>
      <c r="V54" s="485"/>
      <c r="W54" s="485"/>
      <c r="X54" s="485"/>
      <c r="Y54" s="485"/>
      <c r="Z54" s="485"/>
      <c r="AA54" s="485"/>
      <c r="AB54" s="485"/>
      <c r="AC54" s="485"/>
      <c r="AE54" s="484">
        <v>2013</v>
      </c>
      <c r="AF54" s="485">
        <f>X63</f>
        <v>1.5102766999999999</v>
      </c>
      <c r="AG54" s="485">
        <v>2.4335008999999999</v>
      </c>
      <c r="AH54" s="493">
        <f t="shared" si="2"/>
        <v>0.92322419999999994</v>
      </c>
      <c r="AI54" s="493">
        <f t="shared" si="3"/>
        <v>0.45471022727272742</v>
      </c>
    </row>
    <row r="55" spans="2:81">
      <c r="B55" s="485"/>
      <c r="C55" s="485"/>
      <c r="D55" s="485"/>
      <c r="E55" s="485"/>
      <c r="F55" s="485">
        <v>0.55217210000000005</v>
      </c>
      <c r="G55" s="485">
        <v>0.91211379999999997</v>
      </c>
      <c r="H55" s="485">
        <v>1.3632793000000001</v>
      </c>
      <c r="I55" s="485">
        <v>0.70841620000000005</v>
      </c>
      <c r="J55" s="485">
        <v>0.37817109999999998</v>
      </c>
      <c r="K55" s="485">
        <v>-0.40807949999999998</v>
      </c>
      <c r="L55" s="485">
        <v>6.20606E-2</v>
      </c>
      <c r="M55" s="485">
        <v>0.75803430000000005</v>
      </c>
      <c r="N55" s="485">
        <v>0.36743759999999998</v>
      </c>
      <c r="O55" s="485">
        <v>0.98197710000000005</v>
      </c>
      <c r="P55" s="485">
        <v>0.24014269999999999</v>
      </c>
      <c r="Q55" s="485">
        <v>0.19695699999999999</v>
      </c>
      <c r="R55" s="485">
        <v>0.2069742</v>
      </c>
      <c r="S55" s="485">
        <v>-0.30636730000000001</v>
      </c>
      <c r="T55" s="491">
        <v>-6.5967300000000006E-2</v>
      </c>
      <c r="U55" s="485">
        <v>-1.13563E-2</v>
      </c>
      <c r="V55" s="485"/>
      <c r="W55" s="485"/>
      <c r="X55" s="485"/>
      <c r="Y55" s="485"/>
      <c r="Z55" s="485"/>
      <c r="AA55" s="485"/>
      <c r="AB55" s="485"/>
      <c r="AC55" s="485"/>
      <c r="AE55" s="484">
        <v>2014</v>
      </c>
      <c r="AF55" s="485">
        <f>Y65</f>
        <v>2.9044745000000001</v>
      </c>
      <c r="AG55" s="485">
        <v>2.5482711999999998</v>
      </c>
      <c r="AH55" s="493">
        <f t="shared" si="2"/>
        <v>-0.35620330000000022</v>
      </c>
      <c r="AI55" s="493">
        <f t="shared" si="3"/>
        <v>0.45471022727272742</v>
      </c>
    </row>
    <row r="56" spans="2:81">
      <c r="B56" s="485"/>
      <c r="C56" s="485"/>
      <c r="D56" s="485"/>
      <c r="E56" s="485"/>
      <c r="F56" s="485">
        <v>0.55213849999999998</v>
      </c>
      <c r="G56" s="485">
        <v>0.9120471</v>
      </c>
      <c r="H56" s="485">
        <v>1.3632725000000001</v>
      </c>
      <c r="I56" s="485">
        <v>0.70846109999999995</v>
      </c>
      <c r="J56" s="485">
        <v>0.37795899999999999</v>
      </c>
      <c r="K56" s="485">
        <v>-0.40977279999999999</v>
      </c>
      <c r="L56" s="485">
        <v>6.1815299999999997E-2</v>
      </c>
      <c r="M56" s="485">
        <v>0.75880590000000003</v>
      </c>
      <c r="N56" s="485">
        <v>0.38036759999999997</v>
      </c>
      <c r="O56" s="485">
        <v>0.98252989999999996</v>
      </c>
      <c r="P56" s="485">
        <v>0.23809130000000001</v>
      </c>
      <c r="Q56" s="485">
        <v>0.18906500000000001</v>
      </c>
      <c r="R56" s="485">
        <v>0.17176630000000001</v>
      </c>
      <c r="S56" s="485">
        <v>-0.91077200000000003</v>
      </c>
      <c r="T56" s="490">
        <v>-1.4253978</v>
      </c>
      <c r="U56" s="492">
        <v>-1.5387544</v>
      </c>
      <c r="V56" s="485"/>
      <c r="W56" s="485"/>
      <c r="X56" s="485"/>
      <c r="Y56" s="485"/>
      <c r="Z56" s="485"/>
      <c r="AA56" s="485"/>
      <c r="AB56" s="485"/>
      <c r="AC56" s="485"/>
      <c r="AE56" s="484">
        <v>2015</v>
      </c>
      <c r="AF56" s="485">
        <f>Z68</f>
        <v>2.6056957999999999</v>
      </c>
      <c r="AG56" s="485">
        <v>3.3462686000000001</v>
      </c>
      <c r="AH56" s="493">
        <f t="shared" si="2"/>
        <v>0.74057280000000025</v>
      </c>
      <c r="AI56" s="493">
        <f t="shared" si="3"/>
        <v>0.45471022727272742</v>
      </c>
    </row>
    <row r="57" spans="2:81">
      <c r="B57" s="485"/>
      <c r="C57" s="485"/>
      <c r="D57" s="485"/>
      <c r="E57" s="485"/>
      <c r="F57" s="485">
        <v>0.5322308</v>
      </c>
      <c r="G57" s="485">
        <v>0.8745581</v>
      </c>
      <c r="H57" s="485">
        <v>1.3358804</v>
      </c>
      <c r="I57" s="485">
        <v>0.68755259999999996</v>
      </c>
      <c r="J57" s="485">
        <v>0.37667420000000001</v>
      </c>
      <c r="K57" s="485">
        <v>-0.40892450000000002</v>
      </c>
      <c r="L57" s="485">
        <v>6.9100400000000006E-2</v>
      </c>
      <c r="M57" s="485">
        <v>0.79324499999999998</v>
      </c>
      <c r="N57" s="485">
        <v>0.42450460000000001</v>
      </c>
      <c r="O57" s="485">
        <v>1.0064795</v>
      </c>
      <c r="P57" s="485">
        <v>0.21767810000000001</v>
      </c>
      <c r="Q57" s="485">
        <v>0.29914829999999998</v>
      </c>
      <c r="R57" s="485">
        <v>0.3504871</v>
      </c>
      <c r="S57" s="485">
        <v>-0.84989029999999999</v>
      </c>
      <c r="T57" s="485">
        <v>-0.69316009999999995</v>
      </c>
      <c r="U57" s="491">
        <v>-0.5402479</v>
      </c>
      <c r="V57" s="485">
        <v>-0.47113080000000002</v>
      </c>
      <c r="W57" s="485"/>
      <c r="X57" s="485"/>
      <c r="Y57" s="485"/>
      <c r="Z57" s="485"/>
      <c r="AA57" s="485"/>
      <c r="AB57" s="485"/>
      <c r="AC57" s="485"/>
      <c r="AE57" s="484">
        <v>2016</v>
      </c>
      <c r="AF57" s="485">
        <f>AA71</f>
        <v>3.6086795999999999</v>
      </c>
      <c r="AG57" s="485">
        <v>3.5770401999999999</v>
      </c>
      <c r="AH57" s="493">
        <f t="shared" si="2"/>
        <v>-3.1639399999999984E-2</v>
      </c>
      <c r="AI57" s="493">
        <f t="shared" si="3"/>
        <v>0.45471022727272742</v>
      </c>
    </row>
    <row r="58" spans="2:81">
      <c r="B58" s="485"/>
      <c r="C58" s="485"/>
      <c r="D58" s="485"/>
      <c r="E58" s="485"/>
      <c r="F58" s="485">
        <v>0.52898730000000005</v>
      </c>
      <c r="G58" s="485">
        <v>0.86925569999999996</v>
      </c>
      <c r="H58" s="485">
        <v>1.3265321000000001</v>
      </c>
      <c r="I58" s="485">
        <v>0.67546130000000004</v>
      </c>
      <c r="J58" s="485">
        <v>0.35922789999999999</v>
      </c>
      <c r="K58" s="485">
        <v>-0.41822409999999999</v>
      </c>
      <c r="L58" s="485">
        <v>6.3767599999999994E-2</v>
      </c>
      <c r="M58" s="485">
        <v>0.79153419999999997</v>
      </c>
      <c r="N58" s="485">
        <v>0.41723529999999998</v>
      </c>
      <c r="O58" s="485">
        <v>1.0052033</v>
      </c>
      <c r="P58" s="485">
        <v>0.21563399999999999</v>
      </c>
      <c r="Q58" s="485">
        <v>0.29182750000000002</v>
      </c>
      <c r="R58" s="485">
        <v>0.3456185</v>
      </c>
      <c r="S58" s="485">
        <v>-0.85788410000000004</v>
      </c>
      <c r="T58" s="485">
        <v>-0.60682400000000003</v>
      </c>
      <c r="U58" s="490">
        <v>-0.3999046</v>
      </c>
      <c r="V58" s="492">
        <v>-0.26804800000000001</v>
      </c>
      <c r="W58" s="485"/>
      <c r="X58" s="485"/>
      <c r="Y58" s="485"/>
      <c r="Z58" s="485"/>
      <c r="AA58" s="485"/>
      <c r="AB58" s="485"/>
      <c r="AC58" s="485"/>
    </row>
    <row r="59" spans="2:81">
      <c r="B59" s="485"/>
      <c r="C59" s="485"/>
      <c r="D59" s="485"/>
      <c r="E59" s="485"/>
      <c r="F59" s="485">
        <v>0.51663110000000001</v>
      </c>
      <c r="G59" s="485">
        <v>0.85392230000000002</v>
      </c>
      <c r="H59" s="485">
        <v>1.3138829000000001</v>
      </c>
      <c r="I59" s="485">
        <v>0.65467799999999998</v>
      </c>
      <c r="J59" s="485">
        <v>0.3455993</v>
      </c>
      <c r="K59" s="485">
        <v>-0.43191590000000002</v>
      </c>
      <c r="L59" s="485">
        <v>4.84891E-2</v>
      </c>
      <c r="M59" s="485">
        <v>0.76868429999999999</v>
      </c>
      <c r="N59" s="485">
        <v>0.39361000000000002</v>
      </c>
      <c r="O59" s="485">
        <v>0.96630470000000002</v>
      </c>
      <c r="P59" s="485">
        <v>0.19825129999999999</v>
      </c>
      <c r="Q59" s="485">
        <v>0.26675149999999997</v>
      </c>
      <c r="R59" s="485">
        <v>0.23955129999999999</v>
      </c>
      <c r="S59" s="485">
        <v>-0.75934290000000004</v>
      </c>
      <c r="T59" s="485">
        <v>-0.68020570000000002</v>
      </c>
      <c r="U59" s="485">
        <v>-0.45538119999999999</v>
      </c>
      <c r="V59" s="491">
        <v>2.51556E-2</v>
      </c>
      <c r="W59" s="485">
        <v>0.14010810000000001</v>
      </c>
      <c r="X59" s="485"/>
      <c r="Y59" s="485"/>
      <c r="Z59" s="485"/>
      <c r="AA59" s="485"/>
      <c r="AB59" s="485"/>
      <c r="AC59" s="485"/>
    </row>
    <row r="60" spans="2:81">
      <c r="B60" s="485"/>
      <c r="C60" s="485"/>
      <c r="D60" s="485"/>
      <c r="E60" s="485"/>
      <c r="F60" s="485">
        <v>0.50776619999999995</v>
      </c>
      <c r="G60" s="485">
        <v>0.84061350000000001</v>
      </c>
      <c r="H60" s="485">
        <v>1.3055615</v>
      </c>
      <c r="I60" s="485">
        <v>0.66103880000000004</v>
      </c>
      <c r="J60" s="485">
        <v>0.34401759999999998</v>
      </c>
      <c r="K60" s="485">
        <v>-0.43035129999999999</v>
      </c>
      <c r="L60" s="485">
        <v>4.98305E-2</v>
      </c>
      <c r="M60" s="485">
        <v>0.76859270000000002</v>
      </c>
      <c r="N60" s="485">
        <v>0.39353100000000002</v>
      </c>
      <c r="O60" s="485">
        <v>0.96527569999999996</v>
      </c>
      <c r="P60" s="485">
        <v>0.1977892</v>
      </c>
      <c r="Q60" s="485">
        <v>0.2664704</v>
      </c>
      <c r="R60" s="485">
        <v>0.23776620000000001</v>
      </c>
      <c r="S60" s="485">
        <v>-0.79047120000000004</v>
      </c>
      <c r="T60" s="485">
        <v>-0.63912780000000002</v>
      </c>
      <c r="U60" s="485">
        <v>-0.39150629999999997</v>
      </c>
      <c r="V60" s="490">
        <v>-0.2014707</v>
      </c>
      <c r="W60" s="492">
        <v>-9.4250799999999996E-2</v>
      </c>
      <c r="X60" s="485"/>
      <c r="Y60" s="485"/>
      <c r="Z60" s="485"/>
      <c r="AA60" s="485"/>
      <c r="AB60" s="485"/>
      <c r="AC60" s="485"/>
    </row>
    <row r="61" spans="2:81">
      <c r="B61" s="485"/>
      <c r="C61" s="485"/>
      <c r="D61" s="485"/>
      <c r="E61" s="485"/>
      <c r="F61" s="485">
        <v>0.55302589999999996</v>
      </c>
      <c r="G61" s="485">
        <v>0.86495949999999999</v>
      </c>
      <c r="H61" s="485">
        <v>1.3439966999999999</v>
      </c>
      <c r="I61" s="485">
        <v>0.72085699999999997</v>
      </c>
      <c r="J61" s="485">
        <v>0.38646150000000001</v>
      </c>
      <c r="K61" s="485">
        <v>-0.40347179999999999</v>
      </c>
      <c r="L61" s="485">
        <v>7.3879600000000004E-2</v>
      </c>
      <c r="M61" s="485">
        <v>0.75692130000000002</v>
      </c>
      <c r="N61" s="485">
        <v>0.4119041</v>
      </c>
      <c r="O61" s="485">
        <v>1.1139543000000001</v>
      </c>
      <c r="P61" s="485">
        <v>0.41218739999999998</v>
      </c>
      <c r="Q61" s="485">
        <v>0.51472510000000005</v>
      </c>
      <c r="R61" s="485">
        <v>0.44514039999999999</v>
      </c>
      <c r="S61" s="485">
        <v>-0.67680910000000005</v>
      </c>
      <c r="T61" s="485">
        <v>-0.1393006</v>
      </c>
      <c r="U61" s="485">
        <v>0.10856010000000001</v>
      </c>
      <c r="V61" s="485">
        <v>-0.1197358</v>
      </c>
      <c r="W61" s="491">
        <v>4.7023500000000003E-2</v>
      </c>
      <c r="X61" s="485">
        <v>0.20543230000000001</v>
      </c>
      <c r="Y61" s="485"/>
      <c r="Z61" s="485"/>
      <c r="AA61" s="485"/>
      <c r="AB61" s="485"/>
      <c r="AC61" s="485"/>
    </row>
    <row r="62" spans="2:81">
      <c r="B62" s="485"/>
      <c r="C62" s="485"/>
      <c r="D62" s="485"/>
      <c r="E62" s="485"/>
      <c r="F62" s="485">
        <v>0.56318509999999999</v>
      </c>
      <c r="G62" s="485">
        <v>0.87785539999999995</v>
      </c>
      <c r="H62" s="485">
        <v>1.3461856000000001</v>
      </c>
      <c r="I62" s="485">
        <v>0.69730559999999997</v>
      </c>
      <c r="J62" s="485">
        <v>0.37401960000000001</v>
      </c>
      <c r="K62" s="485">
        <v>-0.40340419999999999</v>
      </c>
      <c r="L62" s="485">
        <v>7.3897400000000002E-2</v>
      </c>
      <c r="M62" s="485">
        <v>0.75697570000000003</v>
      </c>
      <c r="N62" s="485">
        <v>0.41192839999999997</v>
      </c>
      <c r="O62" s="485">
        <v>1.1139447</v>
      </c>
      <c r="P62" s="485">
        <v>0.41218490000000002</v>
      </c>
      <c r="Q62" s="485">
        <v>0.51247469999999995</v>
      </c>
      <c r="R62" s="485">
        <v>0.4459167</v>
      </c>
      <c r="S62" s="485">
        <v>-0.6775042</v>
      </c>
      <c r="T62" s="485">
        <v>-0.149812</v>
      </c>
      <c r="U62" s="485">
        <v>5.6956E-2</v>
      </c>
      <c r="V62" s="485">
        <v>0.15481710000000001</v>
      </c>
      <c r="W62" s="490">
        <v>0.59436710000000004</v>
      </c>
      <c r="X62" s="492">
        <v>1.0024002999999999</v>
      </c>
      <c r="Y62" s="485"/>
      <c r="Z62" s="485"/>
      <c r="AA62" s="485"/>
      <c r="AB62" s="485"/>
      <c r="AC62" s="485"/>
    </row>
    <row r="63" spans="2:81">
      <c r="B63" s="485"/>
      <c r="C63" s="485"/>
      <c r="D63" s="485"/>
      <c r="E63" s="485"/>
      <c r="F63" s="485">
        <v>0.52335140000000002</v>
      </c>
      <c r="G63" s="485">
        <v>0.84097100000000002</v>
      </c>
      <c r="H63" s="485">
        <v>1.3047773</v>
      </c>
      <c r="I63" s="485">
        <v>0.64866650000000003</v>
      </c>
      <c r="J63" s="485">
        <v>0.3322678</v>
      </c>
      <c r="K63" s="485">
        <v>-0.45822380000000001</v>
      </c>
      <c r="L63" s="485">
        <v>3.8452E-2</v>
      </c>
      <c r="M63" s="485">
        <v>0.76596249999999999</v>
      </c>
      <c r="N63" s="485">
        <v>0.41738829999999999</v>
      </c>
      <c r="O63" s="485">
        <v>1.1276089</v>
      </c>
      <c r="P63" s="485">
        <v>0.44700069999999997</v>
      </c>
      <c r="Q63" s="485">
        <v>0.49684230000000001</v>
      </c>
      <c r="R63" s="485">
        <v>0.42834060000000002</v>
      </c>
      <c r="S63" s="485">
        <v>-0.69817980000000002</v>
      </c>
      <c r="T63" s="485">
        <v>6.2522999999999995E-2</v>
      </c>
      <c r="U63" s="485">
        <v>0.27110479999999998</v>
      </c>
      <c r="V63" s="485">
        <v>0.26065450000000001</v>
      </c>
      <c r="W63" s="485">
        <v>1.1374264999999999</v>
      </c>
      <c r="X63" s="491">
        <v>1.5102766999999999</v>
      </c>
      <c r="Y63" s="485">
        <v>1.5881235</v>
      </c>
      <c r="Z63" s="485"/>
      <c r="AA63" s="485"/>
      <c r="AB63" s="485"/>
      <c r="AC63" s="485"/>
    </row>
    <row r="64" spans="2:81">
      <c r="B64" s="485"/>
      <c r="C64" s="485"/>
      <c r="D64" s="485"/>
      <c r="E64" s="485"/>
      <c r="F64" s="485">
        <v>0.52336009999999999</v>
      </c>
      <c r="G64" s="485">
        <v>0.84096939999999998</v>
      </c>
      <c r="H64" s="485">
        <v>1.3047381</v>
      </c>
      <c r="I64" s="485">
        <v>0.64866610000000002</v>
      </c>
      <c r="J64" s="485">
        <v>0.33227030000000002</v>
      </c>
      <c r="K64" s="485">
        <v>-0.45820880000000003</v>
      </c>
      <c r="L64" s="485">
        <v>3.8451699999999998E-2</v>
      </c>
      <c r="M64" s="485">
        <v>0.76595380000000002</v>
      </c>
      <c r="N64" s="485">
        <v>0.4173809</v>
      </c>
      <c r="O64" s="485">
        <v>1.1275968999999999</v>
      </c>
      <c r="P64" s="485">
        <v>0.44698749999999998</v>
      </c>
      <c r="Q64" s="485">
        <v>0.4948169</v>
      </c>
      <c r="R64" s="485">
        <v>0.42875229999999998</v>
      </c>
      <c r="S64" s="485">
        <v>-0.69414880000000001</v>
      </c>
      <c r="T64" s="485">
        <v>6.1110100000000001E-2</v>
      </c>
      <c r="U64" s="485">
        <v>0.24858269999999999</v>
      </c>
      <c r="V64" s="485">
        <v>0.31066050000000001</v>
      </c>
      <c r="W64" s="485">
        <v>1.8242328000000001</v>
      </c>
      <c r="X64" s="490">
        <v>2.5101572000000001</v>
      </c>
      <c r="Y64" s="492">
        <v>2.6511558000000002</v>
      </c>
      <c r="Z64" s="485"/>
      <c r="AA64" s="485"/>
      <c r="AB64" s="485"/>
      <c r="AC64" s="485"/>
    </row>
    <row r="65" spans="2:31">
      <c r="B65" s="485"/>
      <c r="C65" s="485"/>
      <c r="D65" s="485"/>
      <c r="E65" s="485"/>
      <c r="F65" s="485">
        <v>0.52271789999999996</v>
      </c>
      <c r="G65" s="485">
        <v>0.83650060000000004</v>
      </c>
      <c r="H65" s="485">
        <v>1.2984184000000001</v>
      </c>
      <c r="I65" s="485">
        <v>0.63867770000000001</v>
      </c>
      <c r="J65" s="485">
        <v>0.32249499999999998</v>
      </c>
      <c r="K65" s="485">
        <v>-0.46363090000000001</v>
      </c>
      <c r="L65" s="485">
        <v>2.8473200000000001E-2</v>
      </c>
      <c r="M65" s="485">
        <v>0.75598639999999995</v>
      </c>
      <c r="N65" s="485">
        <v>0.4060455</v>
      </c>
      <c r="O65" s="485">
        <v>1.1078760000000001</v>
      </c>
      <c r="P65" s="485">
        <v>0.42664669999999999</v>
      </c>
      <c r="Q65" s="485">
        <v>0.45206489999999999</v>
      </c>
      <c r="R65" s="485">
        <v>0.3752991</v>
      </c>
      <c r="S65" s="485">
        <v>-0.72518139999999998</v>
      </c>
      <c r="T65" s="485">
        <v>9.6969600000000003E-2</v>
      </c>
      <c r="U65" s="485">
        <v>0.33264640000000001</v>
      </c>
      <c r="V65" s="485">
        <v>0.39492310000000003</v>
      </c>
      <c r="W65" s="485">
        <v>1.7666093</v>
      </c>
      <c r="X65" s="485">
        <v>2.7457177000000001</v>
      </c>
      <c r="Y65" s="491">
        <v>2.9044745000000001</v>
      </c>
      <c r="Z65" s="485">
        <v>2.9780836000000002</v>
      </c>
      <c r="AA65" s="485"/>
      <c r="AB65" s="485"/>
      <c r="AC65" s="485"/>
    </row>
    <row r="66" spans="2:31">
      <c r="B66" s="485"/>
      <c r="C66" s="485"/>
      <c r="D66" s="485"/>
      <c r="E66" s="485"/>
      <c r="F66" s="485">
        <v>0.52275530000000003</v>
      </c>
      <c r="G66" s="485">
        <v>0.83651109999999995</v>
      </c>
      <c r="H66" s="485">
        <v>1.2984100000000001</v>
      </c>
      <c r="I66" s="485">
        <v>0.63868910000000001</v>
      </c>
      <c r="J66" s="485">
        <v>0.32251950000000001</v>
      </c>
      <c r="K66" s="485">
        <v>-0.46363670000000001</v>
      </c>
      <c r="L66" s="485">
        <v>2.8476100000000001E-2</v>
      </c>
      <c r="M66" s="485">
        <v>0.7559768</v>
      </c>
      <c r="N66" s="485">
        <v>0.40604030000000002</v>
      </c>
      <c r="O66" s="485">
        <v>1.1078773</v>
      </c>
      <c r="P66" s="485">
        <v>0.42665649999999999</v>
      </c>
      <c r="Q66" s="485">
        <v>0.45206039999999997</v>
      </c>
      <c r="R66" s="485">
        <v>0.3752991</v>
      </c>
      <c r="S66" s="485">
        <v>-0.72518669999999996</v>
      </c>
      <c r="T66" s="485">
        <v>9.6975000000000006E-2</v>
      </c>
      <c r="U66" s="485">
        <v>0.32984570000000002</v>
      </c>
      <c r="V66" s="485">
        <v>0.39370240000000001</v>
      </c>
      <c r="W66" s="485">
        <v>1.7729623999999999</v>
      </c>
      <c r="X66" s="485">
        <v>2.6549173000000001</v>
      </c>
      <c r="Y66" s="485">
        <v>2.7293554000000002</v>
      </c>
      <c r="Z66" s="485">
        <v>2.7345407000000002</v>
      </c>
      <c r="AA66" s="485"/>
      <c r="AB66" s="485"/>
      <c r="AC66" s="485"/>
    </row>
    <row r="67" spans="2:31">
      <c r="B67" s="485"/>
      <c r="C67" s="485"/>
      <c r="D67" s="485"/>
      <c r="E67" s="485"/>
      <c r="F67" s="485">
        <v>0.52275470000000002</v>
      </c>
      <c r="G67" s="485">
        <v>0.836511</v>
      </c>
      <c r="H67" s="485">
        <v>1.298408</v>
      </c>
      <c r="I67" s="485">
        <v>0.63868590000000003</v>
      </c>
      <c r="J67" s="485">
        <v>0.32251800000000003</v>
      </c>
      <c r="K67" s="485">
        <v>-0.46363729999999997</v>
      </c>
      <c r="L67" s="485">
        <v>2.8473200000000001E-2</v>
      </c>
      <c r="M67" s="485">
        <v>0.75597400000000003</v>
      </c>
      <c r="N67" s="485">
        <v>0.4060357</v>
      </c>
      <c r="O67" s="485">
        <v>1.1078825999999999</v>
      </c>
      <c r="P67" s="485">
        <v>0.42665760000000003</v>
      </c>
      <c r="Q67" s="485">
        <v>0.4520594</v>
      </c>
      <c r="R67" s="485">
        <v>0.37530029999999998</v>
      </c>
      <c r="S67" s="485">
        <v>-0.72518519999999997</v>
      </c>
      <c r="T67" s="485">
        <v>9.6977999999999995E-2</v>
      </c>
      <c r="U67" s="485">
        <v>0.3298412</v>
      </c>
      <c r="V67" s="485">
        <v>0.39412190000000002</v>
      </c>
      <c r="W67" s="485">
        <v>1.7997144</v>
      </c>
      <c r="X67" s="485">
        <v>2.6139511</v>
      </c>
      <c r="Y67" s="490">
        <v>2.9099639000000002</v>
      </c>
      <c r="Z67" s="492">
        <v>2.8527505999999998</v>
      </c>
      <c r="AA67" s="485"/>
      <c r="AB67" s="485"/>
      <c r="AC67" s="485"/>
    </row>
    <row r="68" spans="2:31">
      <c r="B68" s="485"/>
      <c r="C68" s="485"/>
      <c r="D68" s="485"/>
      <c r="E68" s="485"/>
      <c r="F68" s="485">
        <v>0.42308509999999999</v>
      </c>
      <c r="G68" s="485">
        <v>0.74680670000000005</v>
      </c>
      <c r="H68" s="485">
        <v>1.2221534999999999</v>
      </c>
      <c r="I68" s="485">
        <v>0.63752050000000005</v>
      </c>
      <c r="J68" s="485">
        <v>0.25935720000000001</v>
      </c>
      <c r="K68" s="485">
        <v>-0.40347569999999999</v>
      </c>
      <c r="L68" s="485">
        <v>-4.1386600000000003E-2</v>
      </c>
      <c r="M68" s="485">
        <v>0.6669678</v>
      </c>
      <c r="N68" s="485">
        <v>0.3285402</v>
      </c>
      <c r="O68" s="485">
        <v>1.0358596</v>
      </c>
      <c r="P68" s="485">
        <v>0.28362490000000001</v>
      </c>
      <c r="Q68" s="485">
        <v>0.22395209999999999</v>
      </c>
      <c r="R68" s="485">
        <v>0.24172350000000001</v>
      </c>
      <c r="S68" s="485">
        <v>-0.70124109999999995</v>
      </c>
      <c r="T68" s="485">
        <v>0.33706659999999999</v>
      </c>
      <c r="U68" s="485">
        <v>0.40717979999999998</v>
      </c>
      <c r="V68" s="485">
        <v>0.53175249999999996</v>
      </c>
      <c r="W68" s="485">
        <v>1.8928624000000001</v>
      </c>
      <c r="X68" s="485">
        <v>2.4281231000000001</v>
      </c>
      <c r="Y68" s="485">
        <v>2.5301148000000002</v>
      </c>
      <c r="Z68" s="491">
        <v>2.6056957999999999</v>
      </c>
      <c r="AA68" s="485">
        <v>2.5076953999999998</v>
      </c>
      <c r="AB68" s="485"/>
      <c r="AC68" s="485"/>
    </row>
    <row r="69" spans="2:31">
      <c r="B69" s="485"/>
      <c r="C69" s="485"/>
      <c r="D69" s="485"/>
      <c r="E69" s="485"/>
      <c r="F69" s="485">
        <v>0.42295110000000002</v>
      </c>
      <c r="G69" s="485">
        <v>0.74676189999999998</v>
      </c>
      <c r="H69" s="485">
        <v>1.2221500999999999</v>
      </c>
      <c r="I69" s="485">
        <v>0.63754390000000005</v>
      </c>
      <c r="J69" s="485">
        <v>0.2453525</v>
      </c>
      <c r="K69" s="485">
        <v>-0.40347880000000003</v>
      </c>
      <c r="L69" s="485">
        <v>-4.1375099999999998E-2</v>
      </c>
      <c r="M69" s="485">
        <v>0.66696759999999999</v>
      </c>
      <c r="N69" s="485">
        <v>0.32853090000000001</v>
      </c>
      <c r="O69" s="485">
        <v>1.0346968000000001</v>
      </c>
      <c r="P69" s="485">
        <v>0.28149980000000002</v>
      </c>
      <c r="Q69" s="485">
        <v>0.2232691</v>
      </c>
      <c r="R69" s="485">
        <v>0.23734459999999999</v>
      </c>
      <c r="S69" s="485">
        <v>-0.71436730000000004</v>
      </c>
      <c r="T69" s="485">
        <v>0.32678649999999998</v>
      </c>
      <c r="U69" s="485">
        <v>0.41576809999999997</v>
      </c>
      <c r="V69" s="485">
        <v>0.53130160000000004</v>
      </c>
      <c r="W69" s="485">
        <v>1.8842563999999999</v>
      </c>
      <c r="X69" s="485">
        <v>2.4217171</v>
      </c>
      <c r="Y69" s="485">
        <v>2.7806601</v>
      </c>
      <c r="Z69" s="485">
        <v>3.1905679</v>
      </c>
      <c r="AA69" s="485">
        <v>3.0495901000000001</v>
      </c>
      <c r="AB69" s="485"/>
      <c r="AC69" s="485"/>
    </row>
    <row r="70" spans="2:31">
      <c r="B70" s="485"/>
      <c r="C70" s="485"/>
      <c r="D70" s="485"/>
      <c r="E70" s="485"/>
      <c r="F70" s="485">
        <v>0.42101929999999999</v>
      </c>
      <c r="G70" s="485">
        <v>0.7448399</v>
      </c>
      <c r="H70" s="485">
        <v>1.2201415</v>
      </c>
      <c r="I70" s="485">
        <v>0.6354071</v>
      </c>
      <c r="J70" s="485">
        <v>0.23581060000000001</v>
      </c>
      <c r="K70" s="485">
        <v>-0.40993200000000002</v>
      </c>
      <c r="L70" s="485">
        <v>-3.0580199999999998E-2</v>
      </c>
      <c r="M70" s="485">
        <v>0.68355200000000005</v>
      </c>
      <c r="N70" s="485">
        <v>0.3426805</v>
      </c>
      <c r="O70" s="485">
        <v>1.0571203</v>
      </c>
      <c r="P70" s="485">
        <v>0.30129600000000001</v>
      </c>
      <c r="Q70" s="485">
        <v>0.2431914</v>
      </c>
      <c r="R70" s="485">
        <v>0.2522605</v>
      </c>
      <c r="S70" s="485">
        <v>-0.6921602</v>
      </c>
      <c r="T70" s="485">
        <v>0.34463640000000001</v>
      </c>
      <c r="U70" s="485">
        <v>0.42600579999999999</v>
      </c>
      <c r="V70" s="485">
        <v>0.54294520000000002</v>
      </c>
      <c r="W70" s="485">
        <v>1.9303451</v>
      </c>
      <c r="X70" s="485">
        <v>2.4588451999999998</v>
      </c>
      <c r="Y70" s="485">
        <v>3.0246743999999999</v>
      </c>
      <c r="Z70" s="490">
        <v>3.4596985999999998</v>
      </c>
      <c r="AA70" s="492">
        <v>3.3536592000000001</v>
      </c>
      <c r="AB70" s="485"/>
      <c r="AC70" s="485"/>
    </row>
    <row r="71" spans="2:31">
      <c r="B71" s="485"/>
      <c r="C71" s="485"/>
      <c r="D71" s="485"/>
      <c r="E71" s="485"/>
      <c r="F71" s="485">
        <v>0.41404980000000002</v>
      </c>
      <c r="G71" s="485">
        <v>0.78280360000000004</v>
      </c>
      <c r="H71" s="485">
        <v>1.1926344</v>
      </c>
      <c r="I71" s="485">
        <v>0.67014450000000003</v>
      </c>
      <c r="J71" s="485">
        <v>0.27682240000000002</v>
      </c>
      <c r="K71" s="485">
        <v>-0.37975819999999999</v>
      </c>
      <c r="L71" s="485">
        <v>4.7001500000000002E-2</v>
      </c>
      <c r="M71" s="485">
        <v>0.72665020000000002</v>
      </c>
      <c r="N71" s="485">
        <v>0.35797679999999998</v>
      </c>
      <c r="O71" s="485">
        <v>1.0770902</v>
      </c>
      <c r="P71" s="485">
        <v>0.33336169999999998</v>
      </c>
      <c r="Q71" s="485">
        <v>0.28058719999999998</v>
      </c>
      <c r="R71" s="485">
        <v>0.27710940000000001</v>
      </c>
      <c r="S71" s="485">
        <v>-0.68667469999999997</v>
      </c>
      <c r="T71" s="485">
        <v>0.35871239999999999</v>
      </c>
      <c r="U71" s="485">
        <v>0.427699</v>
      </c>
      <c r="V71" s="485">
        <v>0.60089190000000003</v>
      </c>
      <c r="W71" s="485">
        <v>1.8761025</v>
      </c>
      <c r="X71" s="485">
        <v>2.5004963999999998</v>
      </c>
      <c r="Y71" s="485">
        <v>2.9974386000000002</v>
      </c>
      <c r="Z71" s="485">
        <v>3.7394506000000001</v>
      </c>
      <c r="AA71" s="491">
        <v>3.6086795999999999</v>
      </c>
      <c r="AB71" s="485">
        <v>3.3767133</v>
      </c>
      <c r="AC71" s="485"/>
    </row>
    <row r="72" spans="2:31">
      <c r="B72" s="485"/>
      <c r="C72" s="485"/>
      <c r="D72" s="485"/>
      <c r="E72" s="485"/>
      <c r="F72" s="485">
        <v>0.41985489999999998</v>
      </c>
      <c r="G72" s="485">
        <v>0.78867719999999997</v>
      </c>
      <c r="H72" s="485">
        <v>1.1944878999999999</v>
      </c>
      <c r="I72" s="485">
        <v>0.67113970000000001</v>
      </c>
      <c r="J72" s="485">
        <v>0.27336630000000001</v>
      </c>
      <c r="K72" s="485">
        <v>-0.38181179999999998</v>
      </c>
      <c r="L72" s="485">
        <v>4.7838600000000002E-2</v>
      </c>
      <c r="M72" s="485">
        <v>0.72570409999999996</v>
      </c>
      <c r="N72" s="485">
        <v>0.35475030000000002</v>
      </c>
      <c r="O72" s="485">
        <v>1.062276</v>
      </c>
      <c r="P72" s="485">
        <v>0.31636360000000002</v>
      </c>
      <c r="Q72" s="485">
        <v>0.26849070000000003</v>
      </c>
      <c r="R72" s="485">
        <v>0.2536619</v>
      </c>
      <c r="S72" s="485">
        <v>-0.68101330000000004</v>
      </c>
      <c r="T72" s="485">
        <v>0.37046059999999997</v>
      </c>
      <c r="U72" s="485">
        <v>0.42889850000000002</v>
      </c>
      <c r="V72" s="485">
        <v>0.60244810000000004</v>
      </c>
      <c r="W72" s="485">
        <v>1.8768581</v>
      </c>
      <c r="X72" s="485">
        <v>2.5003294999999999</v>
      </c>
      <c r="Y72" s="485">
        <v>3.0208626000000001</v>
      </c>
      <c r="Z72" s="485">
        <v>3.7273551999999999</v>
      </c>
      <c r="AA72" s="485">
        <v>3.6489829999999999</v>
      </c>
      <c r="AB72" s="485">
        <v>3.4202845000000002</v>
      </c>
      <c r="AC72" s="485"/>
    </row>
    <row r="73" spans="2:31">
      <c r="B73" s="485"/>
      <c r="C73" s="485"/>
      <c r="D73" s="485"/>
      <c r="E73" s="485"/>
      <c r="F73" s="485">
        <v>0.41990349999999999</v>
      </c>
      <c r="G73" s="485">
        <v>0.78879779999999999</v>
      </c>
      <c r="H73" s="485">
        <v>1.194634</v>
      </c>
      <c r="I73" s="485">
        <v>0.67121969999999997</v>
      </c>
      <c r="J73" s="485">
        <v>0.27342129999999998</v>
      </c>
      <c r="K73" s="485">
        <v>-0.38177860000000002</v>
      </c>
      <c r="L73" s="485">
        <v>4.7855700000000001E-2</v>
      </c>
      <c r="M73" s="485">
        <v>0.72370780000000001</v>
      </c>
      <c r="N73" s="485">
        <v>0.35376370000000001</v>
      </c>
      <c r="O73" s="485">
        <v>1.0613416</v>
      </c>
      <c r="P73" s="485">
        <v>0.31529040000000003</v>
      </c>
      <c r="Q73" s="485">
        <v>0.26595619999999998</v>
      </c>
      <c r="R73" s="485">
        <v>0.24833179999999999</v>
      </c>
      <c r="S73" s="485">
        <v>-0.68611789999999995</v>
      </c>
      <c r="T73" s="485">
        <v>0.36925429999999998</v>
      </c>
      <c r="U73" s="485">
        <v>0.42816759999999998</v>
      </c>
      <c r="V73" s="485">
        <v>0.602078</v>
      </c>
      <c r="W73" s="485">
        <v>1.8771062000000001</v>
      </c>
      <c r="X73" s="485">
        <v>2.4841443999999999</v>
      </c>
      <c r="Y73" s="485">
        <v>2.9902983999999999</v>
      </c>
      <c r="Z73" s="485">
        <v>3.625321</v>
      </c>
      <c r="AA73" s="490">
        <v>3.6982387000000001</v>
      </c>
      <c r="AB73" s="485">
        <v>3.5877821000000001</v>
      </c>
      <c r="AC73" s="485"/>
    </row>
    <row r="74" spans="2:31">
      <c r="B74" s="485"/>
      <c r="C74" s="485"/>
      <c r="D74" s="485"/>
      <c r="E74" s="485"/>
      <c r="F74" s="485">
        <v>0.4046959</v>
      </c>
      <c r="G74" s="485">
        <v>0.76483080000000003</v>
      </c>
      <c r="H74" s="485">
        <v>1.1681436999999999</v>
      </c>
      <c r="I74" s="485">
        <v>0.6441905</v>
      </c>
      <c r="J74" s="485">
        <v>0.27410230000000002</v>
      </c>
      <c r="K74" s="485">
        <v>-0.36787049999999999</v>
      </c>
      <c r="L74" s="485">
        <v>4.4013299999999998E-2</v>
      </c>
      <c r="M74" s="485">
        <v>0.73888430000000005</v>
      </c>
      <c r="N74" s="485">
        <v>0.3632725</v>
      </c>
      <c r="O74" s="485">
        <v>1.0737110999999999</v>
      </c>
      <c r="P74" s="485">
        <v>0.3259823</v>
      </c>
      <c r="Q74" s="485">
        <v>0.26832729999999999</v>
      </c>
      <c r="R74" s="485">
        <v>0.25044640000000001</v>
      </c>
      <c r="S74" s="485">
        <v>-0.68724010000000002</v>
      </c>
      <c r="T74" s="485">
        <v>0.3649193</v>
      </c>
      <c r="U74" s="485">
        <v>0.43477260000000001</v>
      </c>
      <c r="V74" s="485">
        <v>0.61123629999999995</v>
      </c>
      <c r="W74" s="485">
        <v>1.8656617</v>
      </c>
      <c r="X74" s="485">
        <v>2.4332845999999999</v>
      </c>
      <c r="Y74" s="485">
        <v>2.5459822000000001</v>
      </c>
      <c r="Z74" s="485">
        <v>3.3410432000000001</v>
      </c>
      <c r="AA74" s="485">
        <v>3.7029803999999999</v>
      </c>
      <c r="AB74" s="485">
        <v>3.4736992</v>
      </c>
      <c r="AC74" s="485">
        <v>3.3158181999999998</v>
      </c>
    </row>
    <row r="75" spans="2:31">
      <c r="B75" s="485"/>
      <c r="C75" s="485"/>
      <c r="D75" s="485"/>
      <c r="E75" s="485"/>
      <c r="F75" s="485">
        <v>0.40470400000000001</v>
      </c>
      <c r="G75" s="485">
        <v>0.76482300000000003</v>
      </c>
      <c r="H75" s="485">
        <v>1.1681490000000001</v>
      </c>
      <c r="I75" s="485">
        <v>0.64418640000000005</v>
      </c>
      <c r="J75" s="485">
        <v>0.274113</v>
      </c>
      <c r="K75" s="485">
        <v>-0.36786570000000002</v>
      </c>
      <c r="L75" s="485">
        <v>4.4008499999999999E-2</v>
      </c>
      <c r="M75" s="485">
        <v>0.73888929999999997</v>
      </c>
      <c r="N75" s="485">
        <v>0.36327710000000002</v>
      </c>
      <c r="O75" s="485">
        <v>1.0753512000000001</v>
      </c>
      <c r="P75" s="485">
        <v>0.32823809999999998</v>
      </c>
      <c r="Q75" s="485">
        <v>0.26833380000000001</v>
      </c>
      <c r="R75" s="485">
        <v>0.25044660000000002</v>
      </c>
      <c r="S75" s="485">
        <v>-0.68724540000000001</v>
      </c>
      <c r="T75" s="485">
        <v>0.36492069999999999</v>
      </c>
      <c r="U75" s="485">
        <v>0.43477070000000001</v>
      </c>
      <c r="V75" s="485">
        <v>0.61122449999999995</v>
      </c>
      <c r="W75" s="485">
        <v>1.8658801</v>
      </c>
      <c r="X75" s="485">
        <v>2.4335008999999999</v>
      </c>
      <c r="Y75" s="485">
        <v>2.5482711999999998</v>
      </c>
      <c r="Z75" s="485">
        <v>3.3462686000000001</v>
      </c>
      <c r="AA75" s="485">
        <v>3.5770401999999999</v>
      </c>
      <c r="AB75" s="485">
        <v>3.2456106</v>
      </c>
      <c r="AC75" s="485">
        <v>3.0911990999999999</v>
      </c>
    </row>
    <row r="76" spans="2:31">
      <c r="AD76" s="488" t="s">
        <v>464</v>
      </c>
    </row>
    <row r="77" spans="2:31">
      <c r="N77" s="485"/>
      <c r="O77" s="485"/>
      <c r="P77" s="485">
        <f>P75-P48</f>
        <v>-0.23122609999999999</v>
      </c>
      <c r="Q77" s="485">
        <f>Q75-Q50</f>
        <v>0.7251862</v>
      </c>
      <c r="R77" s="485">
        <f>R75-R52</f>
        <v>6.4518600000000009E-2</v>
      </c>
      <c r="S77" s="485">
        <f>S75-S54</f>
        <v>-0.54251850000000001</v>
      </c>
      <c r="T77" s="485">
        <f>T75-T56</f>
        <v>1.7903185000000001</v>
      </c>
      <c r="U77" s="485">
        <f>U75-U58</f>
        <v>0.83467530000000001</v>
      </c>
      <c r="V77" s="485">
        <f>V75-V60</f>
        <v>0.81269519999999995</v>
      </c>
      <c r="W77" s="485">
        <f>W75-W62</f>
        <v>1.2715130000000001</v>
      </c>
      <c r="X77" s="485">
        <f>X75-X64</f>
        <v>-7.6656300000000233E-2</v>
      </c>
      <c r="Y77" s="485">
        <f>Y75-Y67</f>
        <v>-0.36169270000000031</v>
      </c>
      <c r="Z77" s="485">
        <f>Z75-Z70</f>
        <v>-0.1134299999999997</v>
      </c>
      <c r="AA77" s="485">
        <f>AA75-AA73</f>
        <v>-0.12119850000000021</v>
      </c>
      <c r="AD77" s="485">
        <f>AVERAGE(P77:AA77)</f>
        <v>0.33768205833333331</v>
      </c>
      <c r="AE77" s="485">
        <f>AVERAGE(T77:AA77)</f>
        <v>0.50452806249999993</v>
      </c>
    </row>
    <row r="78" spans="2:31">
      <c r="O78" s="485"/>
      <c r="P78" s="485"/>
      <c r="Q78" s="485">
        <f>Q75-Q49</f>
        <v>0.40683020000000003</v>
      </c>
      <c r="R78" s="485">
        <f>R75-R51</f>
        <v>0.16020120000000002</v>
      </c>
      <c r="S78" s="485">
        <f>S75-S53</f>
        <v>-0.65200530000000001</v>
      </c>
      <c r="T78" s="485">
        <f>T75-T55</f>
        <v>0.43088799999999999</v>
      </c>
      <c r="U78" s="485">
        <f>U75-U57</f>
        <v>0.97501860000000007</v>
      </c>
      <c r="V78" s="485">
        <f>V75-V59</f>
        <v>0.58606889999999989</v>
      </c>
      <c r="W78" s="485">
        <f>W75-W61</f>
        <v>1.8188565999999999</v>
      </c>
      <c r="X78" s="485">
        <f>X75-X63</f>
        <v>0.92322419999999994</v>
      </c>
      <c r="Y78" s="485">
        <f>Y75-Y65</f>
        <v>-0.35620330000000022</v>
      </c>
      <c r="Z78" s="485">
        <f>Z75-Z68</f>
        <v>0.74057280000000025</v>
      </c>
      <c r="AA78" s="485">
        <f>AA75-AA71</f>
        <v>-3.1639399999999984E-2</v>
      </c>
      <c r="AD78" s="485">
        <f>AVERAGE(Q78:AA78)</f>
        <v>0.45471022727272742</v>
      </c>
      <c r="AE78" s="485">
        <f>AVERAGE(T78:AA78)</f>
        <v>0.63584830000000014</v>
      </c>
    </row>
    <row r="79" spans="2:31">
      <c r="O79" s="485"/>
      <c r="P79" s="485"/>
      <c r="Q79" s="485">
        <f>Q75-Q48</f>
        <v>-0.33019870000000001</v>
      </c>
      <c r="R79" s="485">
        <f>R75-R50</f>
        <v>0.53144820000000004</v>
      </c>
      <c r="S79" s="485">
        <f>S75-S52</f>
        <v>-0.79047129999999999</v>
      </c>
      <c r="T79" s="485">
        <f>T75-T54</f>
        <v>0.46229809999999999</v>
      </c>
      <c r="U79" s="485">
        <f>U75-U56</f>
        <v>1.9735251</v>
      </c>
      <c r="V79" s="485">
        <f>V75-V58</f>
        <v>0.8792724999999999</v>
      </c>
      <c r="W79" s="485">
        <f>W75-W60</f>
        <v>1.9601309</v>
      </c>
      <c r="X79" s="485">
        <f>X75-X62</f>
        <v>1.4311005999999999</v>
      </c>
      <c r="Y79" s="485">
        <f>Y75-Y64</f>
        <v>-0.10288460000000033</v>
      </c>
      <c r="Z79" s="485">
        <f>Z75-Z67</f>
        <v>0.49351800000000035</v>
      </c>
      <c r="AA79" s="485">
        <f>AA75-AA70</f>
        <v>0.22338099999999983</v>
      </c>
      <c r="AD79" s="485">
        <f>AVERAGE(Q79:AA79)</f>
        <v>0.61191998181818186</v>
      </c>
      <c r="AE79" s="485">
        <f>AVERAGE(T79:AA79)</f>
        <v>0.91504269999999988</v>
      </c>
    </row>
  </sheetData>
  <pageMargins left="0.7" right="0.7" top="0.75" bottom="0.75" header="0.3" footer="0.3"/>
  <pageSetup paperSize="9" orientation="portrait" horizontalDpi="4294967294" vertic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50"/>
  <sheetViews>
    <sheetView workbookViewId="0"/>
  </sheetViews>
  <sheetFormatPr baseColWidth="10" defaultColWidth="9.33203125" defaultRowHeight="12.75"/>
  <sheetData>
    <row r="1" spans="1:6">
      <c r="A1">
        <v>149</v>
      </c>
      <c r="B1" t="s">
        <v>624</v>
      </c>
    </row>
    <row r="2" spans="1:6">
      <c r="A2" s="28" t="s">
        <v>623</v>
      </c>
      <c r="B2" t="s">
        <v>361</v>
      </c>
      <c r="D2" t="s">
        <v>105</v>
      </c>
      <c r="E2" s="67">
        <v>0</v>
      </c>
      <c r="F2" t="b">
        <v>0</v>
      </c>
    </row>
    <row r="3" spans="1:6">
      <c r="A3" s="28" t="s">
        <v>624</v>
      </c>
      <c r="B3" t="s">
        <v>546</v>
      </c>
      <c r="D3" t="s">
        <v>105</v>
      </c>
      <c r="E3" s="67">
        <v>0</v>
      </c>
      <c r="F3" t="b">
        <v>0</v>
      </c>
    </row>
    <row r="4" spans="1:6">
      <c r="A4" s="28" t="s">
        <v>624</v>
      </c>
      <c r="B4" t="s">
        <v>625</v>
      </c>
      <c r="D4" t="s">
        <v>105</v>
      </c>
      <c r="E4" s="67">
        <v>0</v>
      </c>
      <c r="F4" t="b">
        <v>0</v>
      </c>
    </row>
    <row r="5" spans="1:6">
      <c r="A5" s="28" t="s">
        <v>624</v>
      </c>
      <c r="B5" t="s">
        <v>518</v>
      </c>
      <c r="D5" t="s">
        <v>105</v>
      </c>
      <c r="E5" s="67">
        <v>0</v>
      </c>
      <c r="F5" t="b">
        <v>0</v>
      </c>
    </row>
    <row r="6" spans="1:6">
      <c r="A6" s="28" t="s">
        <v>624</v>
      </c>
      <c r="B6" t="s">
        <v>524</v>
      </c>
      <c r="D6" t="s">
        <v>105</v>
      </c>
      <c r="E6" s="67">
        <v>0</v>
      </c>
      <c r="F6" t="b">
        <v>0</v>
      </c>
    </row>
    <row r="7" spans="1:6">
      <c r="A7" s="28" t="s">
        <v>624</v>
      </c>
      <c r="B7" t="s">
        <v>522</v>
      </c>
      <c r="D7" t="s">
        <v>105</v>
      </c>
      <c r="E7" s="67">
        <v>0</v>
      </c>
      <c r="F7" t="b">
        <v>0</v>
      </c>
    </row>
    <row r="8" spans="1:6">
      <c r="A8" s="28" t="s">
        <v>624</v>
      </c>
      <c r="B8" t="s">
        <v>540</v>
      </c>
      <c r="D8" t="s">
        <v>105</v>
      </c>
      <c r="E8" s="67">
        <v>0</v>
      </c>
      <c r="F8" t="b">
        <v>0</v>
      </c>
    </row>
    <row r="9" spans="1:6">
      <c r="A9" s="28" t="s">
        <v>624</v>
      </c>
      <c r="B9" t="s">
        <v>528</v>
      </c>
      <c r="D9" t="s">
        <v>105</v>
      </c>
      <c r="E9" s="67">
        <v>0</v>
      </c>
      <c r="F9" t="b">
        <v>0</v>
      </c>
    </row>
    <row r="10" spans="1:6">
      <c r="A10" s="28" t="s">
        <v>624</v>
      </c>
      <c r="B10" t="s">
        <v>534</v>
      </c>
      <c r="D10" t="s">
        <v>105</v>
      </c>
      <c r="E10" s="67">
        <v>0</v>
      </c>
      <c r="F10" t="b">
        <v>0</v>
      </c>
    </row>
    <row r="11" spans="1:6">
      <c r="A11" s="28" t="s">
        <v>624</v>
      </c>
      <c r="B11" t="s">
        <v>542</v>
      </c>
      <c r="D11" t="s">
        <v>105</v>
      </c>
      <c r="E11" s="67">
        <v>0</v>
      </c>
      <c r="F11" t="b">
        <v>0</v>
      </c>
    </row>
    <row r="12" spans="1:6">
      <c r="A12" s="28" t="s">
        <v>624</v>
      </c>
      <c r="B12" t="s">
        <v>548</v>
      </c>
      <c r="D12" t="s">
        <v>105</v>
      </c>
      <c r="E12" s="67">
        <v>0</v>
      </c>
      <c r="F12" t="b">
        <v>0</v>
      </c>
    </row>
    <row r="13" spans="1:6">
      <c r="A13" s="28" t="s">
        <v>624</v>
      </c>
      <c r="B13" t="s">
        <v>544</v>
      </c>
      <c r="D13" t="s">
        <v>105</v>
      </c>
      <c r="E13" s="67">
        <v>0</v>
      </c>
      <c r="F13" t="b">
        <v>0</v>
      </c>
    </row>
    <row r="14" spans="1:6">
      <c r="A14" s="28" t="s">
        <v>624</v>
      </c>
      <c r="B14" t="s">
        <v>550</v>
      </c>
      <c r="D14" t="s">
        <v>105</v>
      </c>
      <c r="E14" s="67">
        <v>0</v>
      </c>
      <c r="F14" t="b">
        <v>0</v>
      </c>
    </row>
    <row r="15" spans="1:6">
      <c r="A15" s="28" t="s">
        <v>624</v>
      </c>
      <c r="B15" t="s">
        <v>538</v>
      </c>
      <c r="D15" t="s">
        <v>105</v>
      </c>
      <c r="E15" s="67">
        <v>0</v>
      </c>
      <c r="F15" t="b">
        <v>0</v>
      </c>
    </row>
    <row r="16" spans="1:6">
      <c r="A16" s="28" t="s">
        <v>624</v>
      </c>
      <c r="B16" t="s">
        <v>536</v>
      </c>
      <c r="D16" t="s">
        <v>105</v>
      </c>
      <c r="E16" s="67">
        <v>0</v>
      </c>
      <c r="F16" t="b">
        <v>0</v>
      </c>
    </row>
    <row r="17" spans="1:6">
      <c r="A17" s="28" t="s">
        <v>624</v>
      </c>
      <c r="B17" t="s">
        <v>532</v>
      </c>
      <c r="D17" t="s">
        <v>105</v>
      </c>
      <c r="E17" s="67">
        <v>0</v>
      </c>
      <c r="F17" t="b">
        <v>0</v>
      </c>
    </row>
    <row r="18" spans="1:6">
      <c r="A18" s="28" t="s">
        <v>624</v>
      </c>
      <c r="B18" t="s">
        <v>520</v>
      </c>
      <c r="D18" t="s">
        <v>105</v>
      </c>
      <c r="E18" s="67">
        <v>0</v>
      </c>
      <c r="F18" t="b">
        <v>0</v>
      </c>
    </row>
    <row r="19" spans="1:6">
      <c r="A19" s="28" t="s">
        <v>624</v>
      </c>
      <c r="B19" t="s">
        <v>526</v>
      </c>
      <c r="D19" t="s">
        <v>105</v>
      </c>
      <c r="E19" s="67">
        <v>0</v>
      </c>
      <c r="F19" t="b">
        <v>0</v>
      </c>
    </row>
    <row r="20" spans="1:6">
      <c r="A20" s="28" t="s">
        <v>624</v>
      </c>
      <c r="B20" t="s">
        <v>553</v>
      </c>
      <c r="D20" t="s">
        <v>105</v>
      </c>
      <c r="E20" s="67">
        <v>0</v>
      </c>
      <c r="F20" t="b">
        <v>0</v>
      </c>
    </row>
    <row r="21" spans="1:6">
      <c r="A21" s="28" t="s">
        <v>624</v>
      </c>
      <c r="B21" t="s">
        <v>530</v>
      </c>
      <c r="D21" t="s">
        <v>105</v>
      </c>
      <c r="E21" s="67">
        <v>0</v>
      </c>
      <c r="F21" t="b">
        <v>0</v>
      </c>
    </row>
    <row r="22" spans="1:6">
      <c r="A22" s="28" t="s">
        <v>511</v>
      </c>
      <c r="B22" t="s">
        <v>621</v>
      </c>
      <c r="D22" t="s">
        <v>105</v>
      </c>
      <c r="E22" s="67">
        <v>0</v>
      </c>
      <c r="F22" t="b">
        <v>0</v>
      </c>
    </row>
    <row r="23" spans="1:6">
      <c r="A23" s="28" t="s">
        <v>511</v>
      </c>
      <c r="B23" t="s">
        <v>560</v>
      </c>
      <c r="D23" t="s">
        <v>105</v>
      </c>
      <c r="E23" s="67">
        <v>0</v>
      </c>
      <c r="F23" t="b">
        <v>0</v>
      </c>
    </row>
    <row r="24" spans="1:6">
      <c r="A24" s="28" t="s">
        <v>511</v>
      </c>
      <c r="B24" t="s">
        <v>518</v>
      </c>
      <c r="D24" t="s">
        <v>105</v>
      </c>
      <c r="E24" s="67">
        <v>0</v>
      </c>
      <c r="F24" t="b">
        <v>0</v>
      </c>
    </row>
    <row r="25" spans="1:6">
      <c r="A25" s="28" t="s">
        <v>511</v>
      </c>
      <c r="B25" t="s">
        <v>610</v>
      </c>
      <c r="D25" t="s">
        <v>105</v>
      </c>
      <c r="E25" s="67">
        <v>0</v>
      </c>
      <c r="F25" t="b">
        <v>0</v>
      </c>
    </row>
    <row r="26" spans="1:6">
      <c r="A26" s="28" t="s">
        <v>511</v>
      </c>
      <c r="B26" t="s">
        <v>613</v>
      </c>
      <c r="D26" t="s">
        <v>105</v>
      </c>
      <c r="E26" s="67">
        <v>0</v>
      </c>
      <c r="F26" t="b">
        <v>0</v>
      </c>
    </row>
    <row r="27" spans="1:6">
      <c r="A27" s="28" t="s">
        <v>511</v>
      </c>
      <c r="B27" t="s">
        <v>440</v>
      </c>
      <c r="D27" t="s">
        <v>105</v>
      </c>
      <c r="E27" s="67">
        <v>0</v>
      </c>
      <c r="F27" t="b">
        <v>0</v>
      </c>
    </row>
    <row r="28" spans="1:6">
      <c r="A28" s="28" t="s">
        <v>511</v>
      </c>
      <c r="B28" t="s">
        <v>529</v>
      </c>
      <c r="D28" t="s">
        <v>105</v>
      </c>
      <c r="E28" s="67">
        <v>0</v>
      </c>
      <c r="F28" t="b">
        <v>0</v>
      </c>
    </row>
    <row r="29" spans="1:6">
      <c r="A29" s="28" t="s">
        <v>511</v>
      </c>
      <c r="B29" t="s">
        <v>533</v>
      </c>
      <c r="D29" t="s">
        <v>105</v>
      </c>
      <c r="E29" s="67">
        <v>0</v>
      </c>
      <c r="F29" t="b">
        <v>0</v>
      </c>
    </row>
    <row r="30" spans="1:6">
      <c r="A30" s="28" t="s">
        <v>511</v>
      </c>
      <c r="B30" t="s">
        <v>541</v>
      </c>
      <c r="D30" t="s">
        <v>105</v>
      </c>
      <c r="E30" s="67">
        <v>0</v>
      </c>
      <c r="F30" t="b">
        <v>0</v>
      </c>
    </row>
    <row r="31" spans="1:6">
      <c r="A31" s="28" t="s">
        <v>511</v>
      </c>
      <c r="B31" t="s">
        <v>521</v>
      </c>
      <c r="D31" t="s">
        <v>105</v>
      </c>
      <c r="E31" s="67">
        <v>0</v>
      </c>
      <c r="F31" t="b">
        <v>0</v>
      </c>
    </row>
    <row r="32" spans="1:6">
      <c r="A32" s="28" t="s">
        <v>511</v>
      </c>
      <c r="B32" t="s">
        <v>525</v>
      </c>
      <c r="D32" t="s">
        <v>105</v>
      </c>
      <c r="E32" s="67">
        <v>0</v>
      </c>
      <c r="F32" t="b">
        <v>0</v>
      </c>
    </row>
    <row r="33" spans="1:6">
      <c r="A33" s="28" t="s">
        <v>511</v>
      </c>
      <c r="B33" t="s">
        <v>432</v>
      </c>
      <c r="D33" t="s">
        <v>105</v>
      </c>
      <c r="E33" s="67">
        <v>0</v>
      </c>
      <c r="F33" t="b">
        <v>0</v>
      </c>
    </row>
    <row r="34" spans="1:6">
      <c r="A34" s="28" t="s">
        <v>511</v>
      </c>
      <c r="B34" t="s">
        <v>438</v>
      </c>
      <c r="D34" t="s">
        <v>105</v>
      </c>
      <c r="E34" s="67">
        <v>0</v>
      </c>
      <c r="F34" t="b">
        <v>0</v>
      </c>
    </row>
    <row r="35" spans="1:6">
      <c r="A35" s="28" t="s">
        <v>511</v>
      </c>
      <c r="B35" t="s">
        <v>559</v>
      </c>
      <c r="D35" t="s">
        <v>105</v>
      </c>
      <c r="E35" s="67">
        <v>0</v>
      </c>
      <c r="F35" t="b">
        <v>0</v>
      </c>
    </row>
    <row r="36" spans="1:6">
      <c r="A36" s="28" t="s">
        <v>511</v>
      </c>
      <c r="B36" t="s">
        <v>567</v>
      </c>
      <c r="D36" t="s">
        <v>105</v>
      </c>
      <c r="E36" s="67">
        <v>0</v>
      </c>
      <c r="F36" t="b">
        <v>0</v>
      </c>
    </row>
    <row r="37" spans="1:6">
      <c r="A37" s="28" t="s">
        <v>511</v>
      </c>
      <c r="B37" t="s">
        <v>430</v>
      </c>
      <c r="D37" t="s">
        <v>105</v>
      </c>
      <c r="E37" s="67">
        <v>0</v>
      </c>
      <c r="F37" t="b">
        <v>0</v>
      </c>
    </row>
    <row r="38" spans="1:6">
      <c r="A38" s="28" t="s">
        <v>511</v>
      </c>
      <c r="B38" t="s">
        <v>520</v>
      </c>
      <c r="D38" t="s">
        <v>105</v>
      </c>
      <c r="E38" s="67">
        <v>0</v>
      </c>
      <c r="F38" t="b">
        <v>0</v>
      </c>
    </row>
    <row r="39" spans="1:6">
      <c r="A39" s="28" t="s">
        <v>511</v>
      </c>
      <c r="B39" t="s">
        <v>562</v>
      </c>
      <c r="D39" t="s">
        <v>105</v>
      </c>
      <c r="E39" s="67">
        <v>0</v>
      </c>
      <c r="F39" t="b">
        <v>0</v>
      </c>
    </row>
    <row r="40" spans="1:6">
      <c r="A40" s="28" t="s">
        <v>511</v>
      </c>
      <c r="B40" t="s">
        <v>570</v>
      </c>
      <c r="D40" t="s">
        <v>105</v>
      </c>
      <c r="E40" s="67">
        <v>0</v>
      </c>
      <c r="F40" t="b">
        <v>0</v>
      </c>
    </row>
    <row r="41" spans="1:6">
      <c r="A41" s="28" t="s">
        <v>511</v>
      </c>
      <c r="B41" t="s">
        <v>609</v>
      </c>
      <c r="D41" t="s">
        <v>105</v>
      </c>
      <c r="E41" s="67">
        <v>0</v>
      </c>
      <c r="F41" t="b">
        <v>0</v>
      </c>
    </row>
    <row r="42" spans="1:6">
      <c r="A42" s="28" t="s">
        <v>511</v>
      </c>
      <c r="B42" t="s">
        <v>522</v>
      </c>
      <c r="D42" t="s">
        <v>105</v>
      </c>
      <c r="E42" s="67">
        <v>0</v>
      </c>
      <c r="F42" t="b">
        <v>0</v>
      </c>
    </row>
    <row r="43" spans="1:6">
      <c r="A43" s="28" t="s">
        <v>511</v>
      </c>
      <c r="B43" t="s">
        <v>547</v>
      </c>
      <c r="D43" t="s">
        <v>105</v>
      </c>
      <c r="E43" s="67">
        <v>0</v>
      </c>
      <c r="F43" t="b">
        <v>0</v>
      </c>
    </row>
    <row r="44" spans="1:6">
      <c r="A44" s="28" t="s">
        <v>511</v>
      </c>
      <c r="B44" t="s">
        <v>550</v>
      </c>
      <c r="D44" t="s">
        <v>105</v>
      </c>
      <c r="E44" s="67">
        <v>0</v>
      </c>
      <c r="F44" t="b">
        <v>0</v>
      </c>
    </row>
    <row r="45" spans="1:6">
      <c r="A45" s="28" t="s">
        <v>511</v>
      </c>
      <c r="B45" t="s">
        <v>445</v>
      </c>
      <c r="D45" t="s">
        <v>105</v>
      </c>
      <c r="E45" s="67">
        <v>0</v>
      </c>
      <c r="F45" t="b">
        <v>0</v>
      </c>
    </row>
    <row r="46" spans="1:6">
      <c r="A46" s="28" t="s">
        <v>511</v>
      </c>
      <c r="B46" t="s">
        <v>447</v>
      </c>
      <c r="D46" t="s">
        <v>105</v>
      </c>
      <c r="E46" s="67">
        <v>0</v>
      </c>
      <c r="F46" t="b">
        <v>0</v>
      </c>
    </row>
    <row r="47" spans="1:6">
      <c r="A47" s="28" t="s">
        <v>511</v>
      </c>
      <c r="B47" t="s">
        <v>542</v>
      </c>
      <c r="D47" t="s">
        <v>105</v>
      </c>
      <c r="E47" s="67">
        <v>0</v>
      </c>
      <c r="F47" t="b">
        <v>0</v>
      </c>
    </row>
    <row r="48" spans="1:6">
      <c r="A48" s="28" t="s">
        <v>511</v>
      </c>
      <c r="B48" t="s">
        <v>546</v>
      </c>
      <c r="D48" t="s">
        <v>105</v>
      </c>
      <c r="E48" s="67">
        <v>0</v>
      </c>
      <c r="F48" t="b">
        <v>0</v>
      </c>
    </row>
    <row r="49" spans="1:6">
      <c r="A49" s="28" t="s">
        <v>511</v>
      </c>
      <c r="B49" t="s">
        <v>552</v>
      </c>
      <c r="D49" t="s">
        <v>105</v>
      </c>
      <c r="E49" s="67">
        <v>0</v>
      </c>
      <c r="F49" t="b">
        <v>0</v>
      </c>
    </row>
    <row r="50" spans="1:6">
      <c r="A50" s="28" t="s">
        <v>511</v>
      </c>
      <c r="B50" t="s">
        <v>554</v>
      </c>
      <c r="D50" t="s">
        <v>105</v>
      </c>
      <c r="E50" s="67">
        <v>0</v>
      </c>
      <c r="F50" t="b">
        <v>0</v>
      </c>
    </row>
    <row r="51" spans="1:6">
      <c r="A51" s="28" t="s">
        <v>511</v>
      </c>
      <c r="B51" t="s">
        <v>596</v>
      </c>
      <c r="D51" t="s">
        <v>105</v>
      </c>
      <c r="E51" s="67">
        <v>0</v>
      </c>
      <c r="F51" t="b">
        <v>0</v>
      </c>
    </row>
    <row r="52" spans="1:6">
      <c r="A52" s="28" t="s">
        <v>511</v>
      </c>
      <c r="B52" t="s">
        <v>598</v>
      </c>
      <c r="D52" t="s">
        <v>105</v>
      </c>
      <c r="E52" s="67">
        <v>0</v>
      </c>
      <c r="F52" t="b">
        <v>0</v>
      </c>
    </row>
    <row r="53" spans="1:6">
      <c r="A53" s="28" t="s">
        <v>511</v>
      </c>
      <c r="B53" t="s">
        <v>592</v>
      </c>
      <c r="D53" t="s">
        <v>105</v>
      </c>
      <c r="E53" s="67">
        <v>0</v>
      </c>
      <c r="F53" t="b">
        <v>0</v>
      </c>
    </row>
    <row r="54" spans="1:6">
      <c r="A54" s="28" t="s">
        <v>511</v>
      </c>
      <c r="B54" t="s">
        <v>594</v>
      </c>
      <c r="D54" t="s">
        <v>105</v>
      </c>
      <c r="E54" s="67">
        <v>0</v>
      </c>
      <c r="F54" t="b">
        <v>0</v>
      </c>
    </row>
    <row r="55" spans="1:6">
      <c r="A55" s="28" t="s">
        <v>511</v>
      </c>
      <c r="B55" t="s">
        <v>588</v>
      </c>
      <c r="D55" t="s">
        <v>105</v>
      </c>
      <c r="E55" s="67">
        <v>0</v>
      </c>
      <c r="F55" t="b">
        <v>0</v>
      </c>
    </row>
    <row r="56" spans="1:6">
      <c r="A56" s="28" t="s">
        <v>511</v>
      </c>
      <c r="B56" t="s">
        <v>590</v>
      </c>
      <c r="D56" t="s">
        <v>105</v>
      </c>
      <c r="E56" s="67">
        <v>0</v>
      </c>
      <c r="F56" t="b">
        <v>0</v>
      </c>
    </row>
    <row r="57" spans="1:6">
      <c r="A57" s="28" t="s">
        <v>511</v>
      </c>
      <c r="B57" t="s">
        <v>600</v>
      </c>
      <c r="D57" t="s">
        <v>105</v>
      </c>
      <c r="E57" s="67">
        <v>0</v>
      </c>
      <c r="F57" t="b">
        <v>0</v>
      </c>
    </row>
    <row r="58" spans="1:6">
      <c r="A58" s="28" t="s">
        <v>511</v>
      </c>
      <c r="B58" t="s">
        <v>602</v>
      </c>
      <c r="D58" t="s">
        <v>105</v>
      </c>
      <c r="E58" s="67">
        <v>0</v>
      </c>
      <c r="F58" t="b">
        <v>0</v>
      </c>
    </row>
    <row r="59" spans="1:6">
      <c r="A59" s="28" t="s">
        <v>511</v>
      </c>
      <c r="B59" t="s">
        <v>580</v>
      </c>
      <c r="D59" t="s">
        <v>105</v>
      </c>
      <c r="E59" s="67">
        <v>0</v>
      </c>
      <c r="F59" t="b">
        <v>0</v>
      </c>
    </row>
    <row r="60" spans="1:6">
      <c r="A60" s="28" t="s">
        <v>511</v>
      </c>
      <c r="B60" t="s">
        <v>582</v>
      </c>
      <c r="D60" t="s">
        <v>105</v>
      </c>
      <c r="E60" s="67">
        <v>0</v>
      </c>
      <c r="F60" t="b">
        <v>0</v>
      </c>
    </row>
    <row r="61" spans="1:6">
      <c r="A61" s="28" t="s">
        <v>511</v>
      </c>
      <c r="B61" t="s">
        <v>576</v>
      </c>
      <c r="D61" t="s">
        <v>105</v>
      </c>
      <c r="E61" s="67">
        <v>0</v>
      </c>
      <c r="F61" t="b">
        <v>0</v>
      </c>
    </row>
    <row r="62" spans="1:6">
      <c r="A62" s="28" t="s">
        <v>511</v>
      </c>
      <c r="B62" t="s">
        <v>578</v>
      </c>
      <c r="D62" t="s">
        <v>105</v>
      </c>
      <c r="E62" s="67">
        <v>0</v>
      </c>
      <c r="F62" t="b">
        <v>0</v>
      </c>
    </row>
    <row r="63" spans="1:6">
      <c r="A63" s="28" t="s">
        <v>511</v>
      </c>
      <c r="B63" t="s">
        <v>572</v>
      </c>
      <c r="D63" t="s">
        <v>105</v>
      </c>
      <c r="E63" s="67">
        <v>0</v>
      </c>
      <c r="F63" t="b">
        <v>0</v>
      </c>
    </row>
    <row r="64" spans="1:6">
      <c r="A64" s="28" t="s">
        <v>511</v>
      </c>
      <c r="B64" t="s">
        <v>574</v>
      </c>
      <c r="D64" t="s">
        <v>105</v>
      </c>
      <c r="E64" s="67">
        <v>0</v>
      </c>
      <c r="F64" t="b">
        <v>0</v>
      </c>
    </row>
    <row r="65" spans="1:6">
      <c r="A65" s="28" t="s">
        <v>511</v>
      </c>
      <c r="B65" t="s">
        <v>584</v>
      </c>
      <c r="D65" t="s">
        <v>105</v>
      </c>
      <c r="E65" s="67">
        <v>0</v>
      </c>
      <c r="F65" t="b">
        <v>0</v>
      </c>
    </row>
    <row r="66" spans="1:6">
      <c r="A66" s="28" t="s">
        <v>511</v>
      </c>
      <c r="B66" t="s">
        <v>586</v>
      </c>
      <c r="D66" t="s">
        <v>105</v>
      </c>
      <c r="E66" s="67">
        <v>0</v>
      </c>
      <c r="F66" t="b">
        <v>0</v>
      </c>
    </row>
    <row r="67" spans="1:6">
      <c r="A67" s="28" t="s">
        <v>511</v>
      </c>
      <c r="B67" t="s">
        <v>601</v>
      </c>
      <c r="D67" t="s">
        <v>105</v>
      </c>
      <c r="E67" s="67">
        <v>0</v>
      </c>
      <c r="F67" t="b">
        <v>0</v>
      </c>
    </row>
    <row r="68" spans="1:6">
      <c r="A68" s="28" t="s">
        <v>511</v>
      </c>
      <c r="B68" t="s">
        <v>513</v>
      </c>
      <c r="D68" t="s">
        <v>105</v>
      </c>
      <c r="E68" s="67">
        <v>0</v>
      </c>
      <c r="F68" t="b">
        <v>0</v>
      </c>
    </row>
    <row r="69" spans="1:6">
      <c r="A69" s="28" t="s">
        <v>511</v>
      </c>
      <c r="B69" t="s">
        <v>564</v>
      </c>
      <c r="D69" t="s">
        <v>105</v>
      </c>
      <c r="E69" s="67">
        <v>0</v>
      </c>
      <c r="F69" t="b">
        <v>0</v>
      </c>
    </row>
    <row r="70" spans="1:6">
      <c r="A70" s="28" t="s">
        <v>511</v>
      </c>
      <c r="B70" t="s">
        <v>515</v>
      </c>
      <c r="D70" t="s">
        <v>105</v>
      </c>
      <c r="E70" s="67">
        <v>0</v>
      </c>
      <c r="F70" t="b">
        <v>0</v>
      </c>
    </row>
    <row r="71" spans="1:6">
      <c r="A71" s="28" t="s">
        <v>511</v>
      </c>
      <c r="B71" t="s">
        <v>620</v>
      </c>
      <c r="D71" t="s">
        <v>105</v>
      </c>
      <c r="E71" s="67">
        <v>0</v>
      </c>
      <c r="F71" t="b">
        <v>0</v>
      </c>
    </row>
    <row r="72" spans="1:6">
      <c r="A72" s="28" t="s">
        <v>511</v>
      </c>
      <c r="B72" t="s">
        <v>605</v>
      </c>
      <c r="D72" t="s">
        <v>105</v>
      </c>
      <c r="E72" s="67">
        <v>0</v>
      </c>
      <c r="F72" t="b">
        <v>0</v>
      </c>
    </row>
    <row r="73" spans="1:6">
      <c r="A73" s="28" t="s">
        <v>511</v>
      </c>
      <c r="B73" t="s">
        <v>573</v>
      </c>
      <c r="D73" t="s">
        <v>105</v>
      </c>
      <c r="E73" s="67">
        <v>0</v>
      </c>
      <c r="F73" t="b">
        <v>0</v>
      </c>
    </row>
    <row r="74" spans="1:6">
      <c r="A74" s="28" t="s">
        <v>511</v>
      </c>
      <c r="B74" t="s">
        <v>548</v>
      </c>
      <c r="D74" t="s">
        <v>105</v>
      </c>
      <c r="E74" s="67">
        <v>0</v>
      </c>
      <c r="F74" t="b">
        <v>0</v>
      </c>
    </row>
    <row r="75" spans="1:6">
      <c r="A75" s="28" t="s">
        <v>511</v>
      </c>
      <c r="B75" t="s">
        <v>577</v>
      </c>
      <c r="D75" t="s">
        <v>105</v>
      </c>
      <c r="E75" s="67">
        <v>0</v>
      </c>
      <c r="F75" t="b">
        <v>0</v>
      </c>
    </row>
    <row r="76" spans="1:6">
      <c r="A76" s="28" t="s">
        <v>511</v>
      </c>
      <c r="B76" t="s">
        <v>431</v>
      </c>
      <c r="D76" t="s">
        <v>105</v>
      </c>
      <c r="E76" s="67">
        <v>0</v>
      </c>
      <c r="F76" t="b">
        <v>0</v>
      </c>
    </row>
    <row r="77" spans="1:6">
      <c r="A77" s="28" t="s">
        <v>511</v>
      </c>
      <c r="B77" t="s">
        <v>443</v>
      </c>
      <c r="D77" t="s">
        <v>105</v>
      </c>
      <c r="E77" s="67">
        <v>0</v>
      </c>
      <c r="F77" t="b">
        <v>0</v>
      </c>
    </row>
    <row r="78" spans="1:6">
      <c r="A78" s="28" t="s">
        <v>511</v>
      </c>
      <c r="B78" t="s">
        <v>538</v>
      </c>
      <c r="D78" t="s">
        <v>105</v>
      </c>
      <c r="E78" s="67">
        <v>0</v>
      </c>
      <c r="F78" t="b">
        <v>0</v>
      </c>
    </row>
    <row r="79" spans="1:6">
      <c r="A79" s="28" t="s">
        <v>511</v>
      </c>
      <c r="B79" t="s">
        <v>543</v>
      </c>
      <c r="D79" t="s">
        <v>105</v>
      </c>
      <c r="E79" s="67">
        <v>0</v>
      </c>
      <c r="F79" t="b">
        <v>0</v>
      </c>
    </row>
    <row r="80" spans="1:6">
      <c r="A80" s="28" t="s">
        <v>511</v>
      </c>
      <c r="B80" t="s">
        <v>530</v>
      </c>
      <c r="D80" t="s">
        <v>105</v>
      </c>
      <c r="E80" s="67">
        <v>0</v>
      </c>
      <c r="F80" t="b">
        <v>0</v>
      </c>
    </row>
    <row r="81" spans="1:6">
      <c r="A81" s="28" t="s">
        <v>511</v>
      </c>
      <c r="B81" t="s">
        <v>527</v>
      </c>
      <c r="D81" t="s">
        <v>105</v>
      </c>
      <c r="E81" s="67">
        <v>0</v>
      </c>
      <c r="F81" t="b">
        <v>0</v>
      </c>
    </row>
    <row r="82" spans="1:6">
      <c r="A82" s="28" t="s">
        <v>511</v>
      </c>
      <c r="B82" t="s">
        <v>435</v>
      </c>
      <c r="D82" t="s">
        <v>105</v>
      </c>
      <c r="E82" s="67">
        <v>0</v>
      </c>
      <c r="F82" t="b">
        <v>0</v>
      </c>
    </row>
    <row r="83" spans="1:6">
      <c r="A83" s="28" t="s">
        <v>511</v>
      </c>
      <c r="B83" t="s">
        <v>437</v>
      </c>
      <c r="D83" t="s">
        <v>105</v>
      </c>
      <c r="E83" s="67">
        <v>0</v>
      </c>
      <c r="F83" t="b">
        <v>0</v>
      </c>
    </row>
    <row r="84" spans="1:6">
      <c r="A84" s="28" t="s">
        <v>511</v>
      </c>
      <c r="B84" t="s">
        <v>555</v>
      </c>
      <c r="D84" t="s">
        <v>105</v>
      </c>
      <c r="E84" s="67">
        <v>0</v>
      </c>
      <c r="F84" t="b">
        <v>0</v>
      </c>
    </row>
    <row r="85" spans="1:6">
      <c r="A85" s="28" t="s">
        <v>511</v>
      </c>
      <c r="B85" t="s">
        <v>517</v>
      </c>
      <c r="D85" t="s">
        <v>105</v>
      </c>
      <c r="E85" s="67">
        <v>0</v>
      </c>
      <c r="F85" t="b">
        <v>0</v>
      </c>
    </row>
    <row r="86" spans="1:6">
      <c r="A86" s="28" t="s">
        <v>511</v>
      </c>
      <c r="B86" t="s">
        <v>566</v>
      </c>
      <c r="D86" t="s">
        <v>105</v>
      </c>
      <c r="E86" s="67">
        <v>0</v>
      </c>
      <c r="F86" t="b">
        <v>0</v>
      </c>
    </row>
    <row r="87" spans="1:6">
      <c r="A87" s="28" t="s">
        <v>511</v>
      </c>
      <c r="B87" t="s">
        <v>519</v>
      </c>
      <c r="D87" t="s">
        <v>105</v>
      </c>
      <c r="E87" s="67">
        <v>0</v>
      </c>
      <c r="F87" t="b">
        <v>0</v>
      </c>
    </row>
    <row r="88" spans="1:6">
      <c r="A88" s="28" t="s">
        <v>511</v>
      </c>
      <c r="B88" t="s">
        <v>565</v>
      </c>
      <c r="D88" t="s">
        <v>105</v>
      </c>
      <c r="E88" s="67">
        <v>0</v>
      </c>
      <c r="F88" t="b">
        <v>0</v>
      </c>
    </row>
    <row r="89" spans="1:6">
      <c r="A89" s="28" t="s">
        <v>511</v>
      </c>
      <c r="B89" t="s">
        <v>444</v>
      </c>
      <c r="D89" t="s">
        <v>105</v>
      </c>
      <c r="E89" s="67">
        <v>0</v>
      </c>
      <c r="F89" t="b">
        <v>0</v>
      </c>
    </row>
    <row r="90" spans="1:6">
      <c r="A90" s="28" t="s">
        <v>511</v>
      </c>
      <c r="B90" t="s">
        <v>540</v>
      </c>
      <c r="D90" t="s">
        <v>105</v>
      </c>
      <c r="E90" s="67">
        <v>0</v>
      </c>
      <c r="F90" t="b">
        <v>0</v>
      </c>
    </row>
    <row r="91" spans="1:6">
      <c r="A91" s="28" t="s">
        <v>511</v>
      </c>
      <c r="B91" t="s">
        <v>581</v>
      </c>
      <c r="D91" t="s">
        <v>105</v>
      </c>
      <c r="E91" s="67">
        <v>0</v>
      </c>
      <c r="F91" t="b">
        <v>0</v>
      </c>
    </row>
    <row r="92" spans="1:6">
      <c r="A92" s="28" t="s">
        <v>511</v>
      </c>
      <c r="B92" t="s">
        <v>569</v>
      </c>
      <c r="D92" t="s">
        <v>105</v>
      </c>
      <c r="E92" s="67">
        <v>0</v>
      </c>
      <c r="F92" t="b">
        <v>0</v>
      </c>
    </row>
    <row r="93" spans="1:6">
      <c r="A93" s="28" t="s">
        <v>511</v>
      </c>
      <c r="B93" t="s">
        <v>553</v>
      </c>
      <c r="D93" t="s">
        <v>105</v>
      </c>
      <c r="E93" s="67">
        <v>0</v>
      </c>
      <c r="F93" t="b">
        <v>0</v>
      </c>
    </row>
    <row r="94" spans="1:6">
      <c r="A94" s="28" t="s">
        <v>511</v>
      </c>
      <c r="B94" t="s">
        <v>545</v>
      </c>
      <c r="D94" t="s">
        <v>105</v>
      </c>
      <c r="E94" s="67">
        <v>0</v>
      </c>
      <c r="F94" t="b">
        <v>0</v>
      </c>
    </row>
    <row r="95" spans="1:6">
      <c r="A95" s="28" t="s">
        <v>511</v>
      </c>
      <c r="B95" t="s">
        <v>585</v>
      </c>
      <c r="D95" t="s">
        <v>105</v>
      </c>
      <c r="E95" s="67">
        <v>0</v>
      </c>
      <c r="F95" t="b">
        <v>0</v>
      </c>
    </row>
    <row r="96" spans="1:6">
      <c r="A96" s="28" t="s">
        <v>511</v>
      </c>
      <c r="B96" t="s">
        <v>593</v>
      </c>
      <c r="D96" t="s">
        <v>105</v>
      </c>
      <c r="E96" s="67">
        <v>0</v>
      </c>
      <c r="F96" t="b">
        <v>0</v>
      </c>
    </row>
    <row r="97" spans="1:6">
      <c r="A97" s="28" t="s">
        <v>511</v>
      </c>
      <c r="B97" t="s">
        <v>561</v>
      </c>
      <c r="D97" t="s">
        <v>105</v>
      </c>
      <c r="E97" s="67">
        <v>0</v>
      </c>
      <c r="F97" t="b">
        <v>0</v>
      </c>
    </row>
    <row r="98" spans="1:6">
      <c r="A98" s="28" t="s">
        <v>511</v>
      </c>
      <c r="B98" t="s">
        <v>575</v>
      </c>
      <c r="D98" t="s">
        <v>105</v>
      </c>
      <c r="E98" s="67">
        <v>0</v>
      </c>
      <c r="F98" t="b">
        <v>0</v>
      </c>
    </row>
    <row r="99" spans="1:6">
      <c r="A99" s="28" t="s">
        <v>511</v>
      </c>
      <c r="B99" t="s">
        <v>614</v>
      </c>
      <c r="D99" t="s">
        <v>105</v>
      </c>
      <c r="E99" s="67">
        <v>0</v>
      </c>
      <c r="F99" t="b">
        <v>0</v>
      </c>
    </row>
    <row r="100" spans="1:6">
      <c r="A100" s="28" t="s">
        <v>511</v>
      </c>
      <c r="B100" t="s">
        <v>583</v>
      </c>
      <c r="D100" t="s">
        <v>105</v>
      </c>
      <c r="E100" s="67">
        <v>0</v>
      </c>
      <c r="F100" t="b">
        <v>0</v>
      </c>
    </row>
    <row r="101" spans="1:6">
      <c r="A101" s="28" t="s">
        <v>511</v>
      </c>
      <c r="B101" t="s">
        <v>618</v>
      </c>
      <c r="D101" t="s">
        <v>105</v>
      </c>
      <c r="E101" s="67">
        <v>0</v>
      </c>
      <c r="F101" t="b">
        <v>0</v>
      </c>
    </row>
    <row r="102" spans="1:6">
      <c r="A102" s="28" t="s">
        <v>511</v>
      </c>
      <c r="B102" t="s">
        <v>516</v>
      </c>
      <c r="D102" t="s">
        <v>105</v>
      </c>
      <c r="E102" s="67">
        <v>0</v>
      </c>
      <c r="F102" t="b">
        <v>0</v>
      </c>
    </row>
    <row r="103" spans="1:6">
      <c r="A103" s="28" t="s">
        <v>511</v>
      </c>
      <c r="B103" t="s">
        <v>429</v>
      </c>
      <c r="D103" t="s">
        <v>105</v>
      </c>
      <c r="E103" s="67">
        <v>0</v>
      </c>
      <c r="F103" t="b">
        <v>0</v>
      </c>
    </row>
    <row r="104" spans="1:6">
      <c r="A104" s="28" t="s">
        <v>511</v>
      </c>
      <c r="B104" t="s">
        <v>608</v>
      </c>
      <c r="D104" t="s">
        <v>105</v>
      </c>
      <c r="E104" s="67">
        <v>0</v>
      </c>
      <c r="F104" t="b">
        <v>0</v>
      </c>
    </row>
    <row r="105" spans="1:6">
      <c r="A105" s="28" t="s">
        <v>511</v>
      </c>
      <c r="B105" t="s">
        <v>606</v>
      </c>
      <c r="D105" t="s">
        <v>105</v>
      </c>
      <c r="E105" s="67">
        <v>0</v>
      </c>
      <c r="F105" t="b">
        <v>0</v>
      </c>
    </row>
    <row r="106" spans="1:6">
      <c r="A106" s="28" t="s">
        <v>511</v>
      </c>
      <c r="B106" t="s">
        <v>619</v>
      </c>
      <c r="D106" t="s">
        <v>105</v>
      </c>
      <c r="E106" s="67">
        <v>0</v>
      </c>
      <c r="F106" t="b">
        <v>0</v>
      </c>
    </row>
    <row r="107" spans="1:6">
      <c r="A107" s="28" t="s">
        <v>511</v>
      </c>
      <c r="B107" t="s">
        <v>532</v>
      </c>
      <c r="D107" t="s">
        <v>105</v>
      </c>
      <c r="E107" s="67">
        <v>0</v>
      </c>
      <c r="F107" t="b">
        <v>0</v>
      </c>
    </row>
    <row r="108" spans="1:6">
      <c r="A108" s="28" t="s">
        <v>511</v>
      </c>
      <c r="B108" t="s">
        <v>537</v>
      </c>
      <c r="D108" t="s">
        <v>105</v>
      </c>
      <c r="E108" s="67">
        <v>0</v>
      </c>
      <c r="F108" t="b">
        <v>0</v>
      </c>
    </row>
    <row r="109" spans="1:6">
      <c r="A109" s="28" t="s">
        <v>511</v>
      </c>
      <c r="B109" t="s">
        <v>528</v>
      </c>
      <c r="D109" t="s">
        <v>105</v>
      </c>
      <c r="E109" s="67">
        <v>0</v>
      </c>
      <c r="F109" t="b">
        <v>0</v>
      </c>
    </row>
    <row r="110" spans="1:6">
      <c r="A110" s="28" t="s">
        <v>511</v>
      </c>
      <c r="B110" t="s">
        <v>436</v>
      </c>
      <c r="D110" t="s">
        <v>105</v>
      </c>
      <c r="E110" s="67">
        <v>0</v>
      </c>
      <c r="F110" t="b">
        <v>0</v>
      </c>
    </row>
    <row r="111" spans="1:6">
      <c r="A111" s="28" t="s">
        <v>511</v>
      </c>
      <c r="B111" t="s">
        <v>597</v>
      </c>
      <c r="D111" t="s">
        <v>105</v>
      </c>
      <c r="E111" s="67">
        <v>0</v>
      </c>
      <c r="F111" t="b">
        <v>0</v>
      </c>
    </row>
    <row r="112" spans="1:6">
      <c r="A112" s="28" t="s">
        <v>511</v>
      </c>
      <c r="B112" t="s">
        <v>617</v>
      </c>
      <c r="D112" t="s">
        <v>105</v>
      </c>
      <c r="E112" s="67">
        <v>0</v>
      </c>
      <c r="F112" t="b">
        <v>0</v>
      </c>
    </row>
    <row r="113" spans="1:6">
      <c r="A113" s="28" t="s">
        <v>511</v>
      </c>
      <c r="B113" t="s">
        <v>556</v>
      </c>
      <c r="D113" t="s">
        <v>105</v>
      </c>
      <c r="E113" s="67">
        <v>0</v>
      </c>
      <c r="F113" t="b">
        <v>0</v>
      </c>
    </row>
    <row r="114" spans="1:6">
      <c r="A114" s="28" t="s">
        <v>511</v>
      </c>
      <c r="B114" t="s">
        <v>611</v>
      </c>
      <c r="D114" t="s">
        <v>105</v>
      </c>
      <c r="E114" s="67">
        <v>0</v>
      </c>
      <c r="F114" t="b">
        <v>0</v>
      </c>
    </row>
    <row r="115" spans="1:6">
      <c r="A115" s="28" t="s">
        <v>511</v>
      </c>
      <c r="B115" t="s">
        <v>607</v>
      </c>
      <c r="D115" t="s">
        <v>105</v>
      </c>
      <c r="E115" s="67">
        <v>0</v>
      </c>
      <c r="F115" t="b">
        <v>0</v>
      </c>
    </row>
    <row r="116" spans="1:6">
      <c r="A116" s="28" t="s">
        <v>511</v>
      </c>
      <c r="B116" t="s">
        <v>603</v>
      </c>
      <c r="D116" t="s">
        <v>105</v>
      </c>
      <c r="E116" s="67">
        <v>0</v>
      </c>
      <c r="F116" t="b">
        <v>0</v>
      </c>
    </row>
    <row r="117" spans="1:6">
      <c r="A117" s="28" t="s">
        <v>511</v>
      </c>
      <c r="B117" t="s">
        <v>616</v>
      </c>
      <c r="D117" t="s">
        <v>105</v>
      </c>
      <c r="E117" s="67">
        <v>0</v>
      </c>
      <c r="F117" t="b">
        <v>0</v>
      </c>
    </row>
    <row r="118" spans="1:6">
      <c r="A118" s="28" t="s">
        <v>511</v>
      </c>
      <c r="B118" t="s">
        <v>441</v>
      </c>
      <c r="D118" t="s">
        <v>105</v>
      </c>
      <c r="E118" s="67">
        <v>0</v>
      </c>
      <c r="F118" t="b">
        <v>0</v>
      </c>
    </row>
    <row r="119" spans="1:6">
      <c r="A119" s="28" t="s">
        <v>511</v>
      </c>
      <c r="B119" t="s">
        <v>534</v>
      </c>
      <c r="D119" t="s">
        <v>105</v>
      </c>
      <c r="E119" s="67">
        <v>0</v>
      </c>
      <c r="F119" t="b">
        <v>0</v>
      </c>
    </row>
    <row r="120" spans="1:6">
      <c r="A120" s="28" t="s">
        <v>511</v>
      </c>
      <c r="B120" t="s">
        <v>531</v>
      </c>
      <c r="D120" t="s">
        <v>105</v>
      </c>
      <c r="E120" s="67">
        <v>0</v>
      </c>
      <c r="F120" t="b">
        <v>0</v>
      </c>
    </row>
    <row r="121" spans="1:6">
      <c r="A121" s="28" t="s">
        <v>511</v>
      </c>
      <c r="B121" t="s">
        <v>535</v>
      </c>
      <c r="D121" t="s">
        <v>105</v>
      </c>
      <c r="E121" s="67">
        <v>0</v>
      </c>
      <c r="F121" t="b">
        <v>0</v>
      </c>
    </row>
    <row r="122" spans="1:6">
      <c r="A122" s="28" t="s">
        <v>511</v>
      </c>
      <c r="B122" t="s">
        <v>539</v>
      </c>
      <c r="D122" t="s">
        <v>105</v>
      </c>
      <c r="E122" s="67">
        <v>0</v>
      </c>
      <c r="F122" t="b">
        <v>0</v>
      </c>
    </row>
    <row r="123" spans="1:6">
      <c r="A123" s="28" t="s">
        <v>511</v>
      </c>
      <c r="B123" t="s">
        <v>526</v>
      </c>
      <c r="D123" t="s">
        <v>105</v>
      </c>
      <c r="E123" s="67">
        <v>0</v>
      </c>
      <c r="F123" t="b">
        <v>0</v>
      </c>
    </row>
    <row r="124" spans="1:6">
      <c r="A124" s="28" t="s">
        <v>511</v>
      </c>
      <c r="B124" t="s">
        <v>523</v>
      </c>
      <c r="D124" t="s">
        <v>105</v>
      </c>
      <c r="E124" s="67">
        <v>0</v>
      </c>
      <c r="F124" t="b">
        <v>0</v>
      </c>
    </row>
    <row r="125" spans="1:6">
      <c r="A125" s="28" t="s">
        <v>511</v>
      </c>
      <c r="B125" t="s">
        <v>433</v>
      </c>
      <c r="D125" t="s">
        <v>105</v>
      </c>
      <c r="E125" s="67">
        <v>0</v>
      </c>
      <c r="F125" t="b">
        <v>0</v>
      </c>
    </row>
    <row r="126" spans="1:6">
      <c r="A126" s="28" t="s">
        <v>511</v>
      </c>
      <c r="B126" t="s">
        <v>439</v>
      </c>
      <c r="D126" t="s">
        <v>105</v>
      </c>
      <c r="E126" s="67">
        <v>0</v>
      </c>
      <c r="F126" t="b">
        <v>0</v>
      </c>
    </row>
    <row r="127" spans="1:6">
      <c r="A127" s="28" t="s">
        <v>511</v>
      </c>
      <c r="B127" t="s">
        <v>563</v>
      </c>
      <c r="D127" t="s">
        <v>105</v>
      </c>
      <c r="E127" s="67">
        <v>0</v>
      </c>
      <c r="F127" t="b">
        <v>0</v>
      </c>
    </row>
    <row r="128" spans="1:6">
      <c r="A128" s="28" t="s">
        <v>511</v>
      </c>
      <c r="B128" t="s">
        <v>512</v>
      </c>
      <c r="D128" t="s">
        <v>105</v>
      </c>
      <c r="E128" s="67">
        <v>0</v>
      </c>
      <c r="F128" t="b">
        <v>0</v>
      </c>
    </row>
    <row r="129" spans="1:6">
      <c r="A129" s="28" t="s">
        <v>511</v>
      </c>
      <c r="B129" t="s">
        <v>558</v>
      </c>
      <c r="D129" t="s">
        <v>105</v>
      </c>
      <c r="E129" s="67">
        <v>0</v>
      </c>
      <c r="F129" t="b">
        <v>0</v>
      </c>
    </row>
    <row r="130" spans="1:6">
      <c r="A130" s="28" t="s">
        <v>511</v>
      </c>
      <c r="B130" t="s">
        <v>514</v>
      </c>
      <c r="D130" t="s">
        <v>105</v>
      </c>
      <c r="E130" s="67">
        <v>0</v>
      </c>
      <c r="F130" t="b">
        <v>0</v>
      </c>
    </row>
    <row r="131" spans="1:6">
      <c r="A131" s="28" t="s">
        <v>511</v>
      </c>
      <c r="B131" t="s">
        <v>549</v>
      </c>
      <c r="D131" t="s">
        <v>105</v>
      </c>
      <c r="E131" s="67">
        <v>0</v>
      </c>
      <c r="F131" t="b">
        <v>0</v>
      </c>
    </row>
    <row r="132" spans="1:6">
      <c r="A132" s="28" t="s">
        <v>511</v>
      </c>
      <c r="B132" t="s">
        <v>446</v>
      </c>
      <c r="D132" t="s">
        <v>105</v>
      </c>
      <c r="E132" s="67">
        <v>0</v>
      </c>
      <c r="F132" t="b">
        <v>0</v>
      </c>
    </row>
    <row r="133" spans="1:6">
      <c r="A133" s="28" t="s">
        <v>511</v>
      </c>
      <c r="B133" t="s">
        <v>544</v>
      </c>
      <c r="D133" t="s">
        <v>105</v>
      </c>
      <c r="E133" s="67">
        <v>0</v>
      </c>
      <c r="F133" t="b">
        <v>0</v>
      </c>
    </row>
    <row r="134" spans="1:6">
      <c r="A134" s="28" t="s">
        <v>511</v>
      </c>
      <c r="B134" t="s">
        <v>551</v>
      </c>
      <c r="D134" t="s">
        <v>105</v>
      </c>
      <c r="E134" s="67">
        <v>0</v>
      </c>
      <c r="F134" t="b">
        <v>0</v>
      </c>
    </row>
    <row r="135" spans="1:6">
      <c r="A135" s="28" t="s">
        <v>511</v>
      </c>
      <c r="B135" t="s">
        <v>595</v>
      </c>
      <c r="D135" t="s">
        <v>105</v>
      </c>
      <c r="E135" s="67">
        <v>0</v>
      </c>
      <c r="F135" t="b">
        <v>0</v>
      </c>
    </row>
    <row r="136" spans="1:6">
      <c r="A136" s="28" t="s">
        <v>511</v>
      </c>
      <c r="B136" t="s">
        <v>591</v>
      </c>
      <c r="D136" t="s">
        <v>105</v>
      </c>
      <c r="E136" s="67">
        <v>0</v>
      </c>
      <c r="F136" t="b">
        <v>0</v>
      </c>
    </row>
    <row r="137" spans="1:6">
      <c r="A137" s="28" t="s">
        <v>511</v>
      </c>
      <c r="B137" t="s">
        <v>587</v>
      </c>
      <c r="D137" t="s">
        <v>105</v>
      </c>
      <c r="E137" s="67">
        <v>0</v>
      </c>
      <c r="F137" t="b">
        <v>0</v>
      </c>
    </row>
    <row r="138" spans="1:6">
      <c r="A138" s="28" t="s">
        <v>511</v>
      </c>
      <c r="B138" t="s">
        <v>599</v>
      </c>
      <c r="D138" t="s">
        <v>105</v>
      </c>
      <c r="E138" s="67">
        <v>0</v>
      </c>
      <c r="F138" t="b">
        <v>0</v>
      </c>
    </row>
    <row r="139" spans="1:6">
      <c r="A139" s="28" t="s">
        <v>511</v>
      </c>
      <c r="B139" t="s">
        <v>579</v>
      </c>
      <c r="D139" t="s">
        <v>105</v>
      </c>
      <c r="E139" s="67">
        <v>0</v>
      </c>
      <c r="F139" t="b">
        <v>0</v>
      </c>
    </row>
    <row r="140" spans="1:6">
      <c r="A140" s="28" t="s">
        <v>511</v>
      </c>
      <c r="B140" t="s">
        <v>589</v>
      </c>
      <c r="D140" t="s">
        <v>105</v>
      </c>
      <c r="E140" s="67">
        <v>0</v>
      </c>
      <c r="F140" t="b">
        <v>0</v>
      </c>
    </row>
    <row r="141" spans="1:6">
      <c r="A141" s="28" t="s">
        <v>511</v>
      </c>
      <c r="B141" t="s">
        <v>571</v>
      </c>
      <c r="D141" t="s">
        <v>105</v>
      </c>
      <c r="E141" s="67">
        <v>0</v>
      </c>
      <c r="F141" t="b">
        <v>0</v>
      </c>
    </row>
    <row r="142" spans="1:6">
      <c r="A142" s="28" t="s">
        <v>511</v>
      </c>
      <c r="B142" t="s">
        <v>557</v>
      </c>
      <c r="D142" t="s">
        <v>105</v>
      </c>
      <c r="E142" s="67">
        <v>0</v>
      </c>
      <c r="F142" t="b">
        <v>0</v>
      </c>
    </row>
    <row r="143" spans="1:6">
      <c r="A143" s="28" t="s">
        <v>511</v>
      </c>
      <c r="B143" t="s">
        <v>568</v>
      </c>
      <c r="D143" t="s">
        <v>105</v>
      </c>
      <c r="E143" s="67">
        <v>0</v>
      </c>
      <c r="F143" t="b">
        <v>0</v>
      </c>
    </row>
    <row r="144" spans="1:6">
      <c r="A144" s="28" t="s">
        <v>511</v>
      </c>
      <c r="B144" t="s">
        <v>612</v>
      </c>
      <c r="D144" t="s">
        <v>105</v>
      </c>
      <c r="E144" s="67">
        <v>0</v>
      </c>
      <c r="F144" t="b">
        <v>0</v>
      </c>
    </row>
    <row r="145" spans="1:6">
      <c r="A145" s="28" t="s">
        <v>511</v>
      </c>
      <c r="B145" t="s">
        <v>615</v>
      </c>
      <c r="D145" t="s">
        <v>105</v>
      </c>
      <c r="E145" s="67">
        <v>0</v>
      </c>
      <c r="F145" t="b">
        <v>0</v>
      </c>
    </row>
    <row r="146" spans="1:6">
      <c r="A146" s="28" t="s">
        <v>511</v>
      </c>
      <c r="B146" t="s">
        <v>604</v>
      </c>
      <c r="D146" t="s">
        <v>105</v>
      </c>
      <c r="E146" s="67">
        <v>0</v>
      </c>
      <c r="F146" t="b">
        <v>0</v>
      </c>
    </row>
    <row r="147" spans="1:6">
      <c r="A147" s="28" t="s">
        <v>511</v>
      </c>
      <c r="B147" t="s">
        <v>442</v>
      </c>
      <c r="D147" t="s">
        <v>105</v>
      </c>
      <c r="E147" s="67">
        <v>0</v>
      </c>
      <c r="F147" t="b">
        <v>0</v>
      </c>
    </row>
    <row r="148" spans="1:6">
      <c r="A148" s="28" t="s">
        <v>511</v>
      </c>
      <c r="B148" t="s">
        <v>536</v>
      </c>
      <c r="D148" t="s">
        <v>105</v>
      </c>
      <c r="E148" s="67">
        <v>0</v>
      </c>
      <c r="F148" t="b">
        <v>0</v>
      </c>
    </row>
    <row r="149" spans="1:6">
      <c r="A149" s="28" t="s">
        <v>511</v>
      </c>
      <c r="B149" t="s">
        <v>524</v>
      </c>
      <c r="D149" t="s">
        <v>105</v>
      </c>
      <c r="E149" s="67">
        <v>0</v>
      </c>
      <c r="F149" t="b">
        <v>0</v>
      </c>
    </row>
    <row r="150" spans="1:6">
      <c r="A150" s="28" t="s">
        <v>511</v>
      </c>
      <c r="B150" t="s">
        <v>434</v>
      </c>
      <c r="D150" t="s">
        <v>105</v>
      </c>
      <c r="E150" s="67">
        <v>0</v>
      </c>
      <c r="F150" t="b">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L2:AD30"/>
  <sheetViews>
    <sheetView zoomScaleNormal="100" workbookViewId="0">
      <selection activeCell="S1" sqref="S1:S1048576"/>
    </sheetView>
  </sheetViews>
  <sheetFormatPr baseColWidth="10" defaultColWidth="9.33203125" defaultRowHeight="15"/>
  <cols>
    <col min="1" max="14" width="9.33203125" style="640"/>
    <col min="15" max="15" width="62.5" style="640" bestFit="1" customWidth="1"/>
    <col min="16" max="17" width="9.33203125" style="640"/>
    <col min="18" max="18" width="0" style="640" hidden="1" customWidth="1"/>
    <col min="19" max="26" width="9.33203125" style="640"/>
    <col min="27" max="27" width="20.33203125" style="640" bestFit="1" customWidth="1"/>
    <col min="28" max="16384" width="9.33203125" style="640"/>
  </cols>
  <sheetData>
    <row r="2" spans="12:30">
      <c r="O2" s="643"/>
      <c r="P2" s="643"/>
      <c r="Q2" s="643"/>
      <c r="R2" s="650">
        <v>2009</v>
      </c>
      <c r="S2" s="650">
        <v>2010</v>
      </c>
      <c r="T2" s="649">
        <v>2011</v>
      </c>
      <c r="U2" s="649">
        <v>2012</v>
      </c>
      <c r="V2" s="649">
        <v>2013</v>
      </c>
      <c r="W2" s="649">
        <v>2014</v>
      </c>
      <c r="X2" s="649">
        <v>2015</v>
      </c>
      <c r="Y2" s="649">
        <v>2016</v>
      </c>
      <c r="Z2" s="649">
        <v>2017</v>
      </c>
      <c r="AA2" s="648" t="s">
        <v>477</v>
      </c>
      <c r="AC2" s="648" t="s">
        <v>505</v>
      </c>
      <c r="AD2" s="648" t="s">
        <v>506</v>
      </c>
    </row>
    <row r="3" spans="12:30">
      <c r="O3" s="643" t="s">
        <v>634</v>
      </c>
      <c r="P3" s="643"/>
      <c r="Q3" s="643"/>
      <c r="R3" s="645">
        <v>-2.0107336148974202</v>
      </c>
      <c r="S3" s="645">
        <v>-0.41251482901154402</v>
      </c>
      <c r="T3" s="645">
        <v>0.94976933567641719</v>
      </c>
      <c r="U3" s="645">
        <v>0.96784363432922649</v>
      </c>
      <c r="V3" s="645">
        <v>0.52546848293254733</v>
      </c>
      <c r="W3" s="645">
        <v>0.37626541111149714</v>
      </c>
      <c r="X3" s="645">
        <v>0.31364801717405411</v>
      </c>
      <c r="Y3" s="645">
        <v>7.6524620384048184E-2</v>
      </c>
      <c r="Z3" s="645">
        <v>0.31839675561989289</v>
      </c>
      <c r="AA3" s="644">
        <f>AVERAGE(T3:Z3)</f>
        <v>0.50398803674681181</v>
      </c>
      <c r="AB3" s="644"/>
      <c r="AC3" s="647">
        <f>AVERAGE(U3:V3)</f>
        <v>0.74665605863088691</v>
      </c>
      <c r="AD3" s="647">
        <f>AVERAGE(X3:Z3)</f>
        <v>0.23618979772599838</v>
      </c>
    </row>
    <row r="4" spans="12:30">
      <c r="O4" s="643" t="s">
        <v>409</v>
      </c>
      <c r="P4" s="643"/>
      <c r="Q4" s="643"/>
      <c r="R4" s="645">
        <v>-1.3909186470130144</v>
      </c>
      <c r="S4" s="645">
        <v>-9.4301646768946285E-2</v>
      </c>
      <c r="T4" s="645">
        <v>0.58644989252673618</v>
      </c>
      <c r="U4" s="645">
        <v>1.3760320270721713</v>
      </c>
      <c r="V4" s="645">
        <v>0.75448333548894542</v>
      </c>
      <c r="W4" s="645">
        <v>0.40218284102554619</v>
      </c>
      <c r="X4" s="645">
        <v>6.0921632688178969E-2</v>
      </c>
      <c r="Y4" s="645">
        <v>-7.2519222034468131E-2</v>
      </c>
      <c r="Z4" s="645">
        <v>0.27312619999999999</v>
      </c>
      <c r="AA4" s="644">
        <f>AVERAGE(T4:Z4)</f>
        <v>0.48295381525244441</v>
      </c>
      <c r="AB4" s="644"/>
      <c r="AC4" s="647">
        <f>AVERAGE(U4:V4)</f>
        <v>1.0652576812805583</v>
      </c>
      <c r="AD4" s="647">
        <f>AVERAGE(X4:Z4)</f>
        <v>8.7176203551236939E-2</v>
      </c>
    </row>
    <row r="5" spans="12:30">
      <c r="O5" s="643" t="s">
        <v>408</v>
      </c>
      <c r="P5" s="643"/>
      <c r="Q5" s="643"/>
      <c r="R5" s="645">
        <v>-1.16430228964628</v>
      </c>
      <c r="S5" s="645">
        <v>-0.49782916905240743</v>
      </c>
      <c r="T5" s="645">
        <v>0.93656817799711967</v>
      </c>
      <c r="U5" s="645">
        <v>1.2636917602125091</v>
      </c>
      <c r="V5" s="645">
        <v>0.6969528547220406</v>
      </c>
      <c r="W5" s="645">
        <v>0.1596145627155893</v>
      </c>
      <c r="X5" s="645">
        <v>-1.4748617690083198E-2</v>
      </c>
      <c r="Y5" s="645">
        <v>-0.30844683955581759</v>
      </c>
      <c r="Z5" s="646">
        <v>-0.12</v>
      </c>
      <c r="AA5" s="644">
        <f>AVERAGE(T5:Z5)</f>
        <v>0.37337598548590822</v>
      </c>
      <c r="AB5" s="644"/>
      <c r="AC5" s="644"/>
      <c r="AD5" s="644"/>
    </row>
    <row r="6" spans="12:30">
      <c r="O6" s="643" t="s">
        <v>453</v>
      </c>
      <c r="P6" s="643"/>
      <c r="Q6" s="643"/>
      <c r="R6" s="645">
        <f>AA4</f>
        <v>0.48295381525244441</v>
      </c>
      <c r="S6" s="645">
        <f t="shared" ref="S6:Z7" si="0">R6</f>
        <v>0.48295381525244441</v>
      </c>
      <c r="T6" s="645">
        <f t="shared" si="0"/>
        <v>0.48295381525244441</v>
      </c>
      <c r="U6" s="645">
        <f t="shared" si="0"/>
        <v>0.48295381525244441</v>
      </c>
      <c r="V6" s="645">
        <f t="shared" si="0"/>
        <v>0.48295381525244441</v>
      </c>
      <c r="W6" s="645">
        <f t="shared" si="0"/>
        <v>0.48295381525244441</v>
      </c>
      <c r="X6" s="645">
        <f t="shared" si="0"/>
        <v>0.48295381525244441</v>
      </c>
      <c r="Y6" s="645">
        <f t="shared" si="0"/>
        <v>0.48295381525244441</v>
      </c>
      <c r="Z6" s="645">
        <f t="shared" si="0"/>
        <v>0.48295381525244441</v>
      </c>
      <c r="AA6" s="644"/>
      <c r="AB6" s="644"/>
      <c r="AC6" s="644"/>
      <c r="AD6" s="644"/>
    </row>
    <row r="7" spans="12:30">
      <c r="O7" s="643" t="s">
        <v>454</v>
      </c>
      <c r="P7" s="643"/>
      <c r="Q7" s="643"/>
      <c r="R7" s="645">
        <f>AA3</f>
        <v>0.50398803674681181</v>
      </c>
      <c r="S7" s="645">
        <f t="shared" si="0"/>
        <v>0.50398803674681181</v>
      </c>
      <c r="T7" s="645">
        <f t="shared" si="0"/>
        <v>0.50398803674681181</v>
      </c>
      <c r="U7" s="645">
        <f t="shared" si="0"/>
        <v>0.50398803674681181</v>
      </c>
      <c r="V7" s="645">
        <f t="shared" si="0"/>
        <v>0.50398803674681181</v>
      </c>
      <c r="W7" s="645">
        <f t="shared" si="0"/>
        <v>0.50398803674681181</v>
      </c>
      <c r="X7" s="645">
        <f t="shared" si="0"/>
        <v>0.50398803674681181</v>
      </c>
      <c r="Y7" s="645">
        <f t="shared" si="0"/>
        <v>0.50398803674681181</v>
      </c>
      <c r="Z7" s="645">
        <f t="shared" si="0"/>
        <v>0.50398803674681181</v>
      </c>
      <c r="AA7" s="644"/>
      <c r="AB7" s="644"/>
      <c r="AC7" s="644"/>
      <c r="AD7" s="644"/>
    </row>
    <row r="8" spans="12:30">
      <c r="O8" s="643"/>
      <c r="P8" s="643"/>
      <c r="Q8" s="643"/>
      <c r="R8" s="643"/>
      <c r="S8" s="643"/>
      <c r="T8" s="643"/>
      <c r="U8" s="643"/>
      <c r="V8" s="643"/>
      <c r="W8" s="643"/>
      <c r="X8" s="643"/>
      <c r="Y8" s="643"/>
      <c r="Z8" s="643"/>
    </row>
    <row r="9" spans="12:30">
      <c r="L9" s="642"/>
      <c r="M9" s="642" t="s">
        <v>641</v>
      </c>
      <c r="N9" s="642"/>
      <c r="O9" s="642"/>
      <c r="P9" s="642"/>
      <c r="Q9" s="642"/>
    </row>
    <row r="10" spans="12:30">
      <c r="L10" s="642"/>
      <c r="M10" s="642"/>
      <c r="N10" s="642"/>
      <c r="O10" s="642"/>
      <c r="P10" s="642"/>
      <c r="Q10" s="642"/>
    </row>
    <row r="11" spans="12:30">
      <c r="L11" s="642"/>
      <c r="M11" s="642"/>
      <c r="N11" s="642"/>
      <c r="O11" s="642"/>
      <c r="P11" s="642"/>
      <c r="Q11" s="642"/>
    </row>
    <row r="12" spans="12:30">
      <c r="L12" s="642"/>
      <c r="M12" s="642"/>
      <c r="N12" s="642"/>
      <c r="O12" s="642"/>
      <c r="P12" s="642"/>
      <c r="Q12" s="642"/>
    </row>
    <row r="13" spans="12:30">
      <c r="L13" s="642"/>
      <c r="M13" s="642"/>
      <c r="N13" s="642"/>
      <c r="O13" s="642"/>
      <c r="P13" s="642"/>
      <c r="Q13" s="642"/>
    </row>
    <row r="14" spans="12:30">
      <c r="L14" s="642"/>
      <c r="M14" s="642"/>
      <c r="N14" s="642"/>
      <c r="O14" s="642"/>
      <c r="P14" s="642"/>
      <c r="Q14" s="642"/>
    </row>
    <row r="15" spans="12:30">
      <c r="L15" s="642"/>
      <c r="M15" s="642"/>
      <c r="N15" s="642"/>
      <c r="O15" s="642"/>
      <c r="P15" s="642"/>
      <c r="Q15" s="642"/>
    </row>
    <row r="16" spans="12:30">
      <c r="L16" s="642"/>
      <c r="M16" s="642"/>
      <c r="N16" s="642"/>
      <c r="O16" s="642"/>
      <c r="P16" s="642"/>
      <c r="Q16" s="642"/>
    </row>
    <row r="17" spans="12:17">
      <c r="L17" s="642"/>
      <c r="M17" s="642"/>
      <c r="N17" s="642"/>
      <c r="O17" s="642"/>
      <c r="P17" s="642"/>
      <c r="Q17" s="642"/>
    </row>
    <row r="18" spans="12:17">
      <c r="L18" s="642"/>
      <c r="M18" s="642"/>
      <c r="N18" s="642"/>
      <c r="O18" s="642"/>
      <c r="P18" s="642"/>
      <c r="Q18" s="642"/>
    </row>
    <row r="19" spans="12:17">
      <c r="L19" s="642"/>
      <c r="M19" s="642"/>
      <c r="N19" s="642"/>
      <c r="O19" s="642"/>
      <c r="P19" s="642"/>
      <c r="Q19" s="642"/>
    </row>
    <row r="20" spans="12:17">
      <c r="L20" s="642"/>
      <c r="M20" s="642"/>
      <c r="N20" s="642"/>
      <c r="O20" s="642"/>
      <c r="P20" s="642"/>
      <c r="Q20" s="642"/>
    </row>
    <row r="21" spans="12:17">
      <c r="L21" s="642"/>
      <c r="M21" s="642"/>
      <c r="N21" s="642"/>
      <c r="O21" s="642"/>
      <c r="P21" s="642"/>
      <c r="Q21" s="642"/>
    </row>
    <row r="22" spans="12:17">
      <c r="L22" s="642"/>
      <c r="M22" s="642"/>
      <c r="N22" s="642"/>
      <c r="O22" s="642"/>
      <c r="P22" s="642"/>
      <c r="Q22" s="642"/>
    </row>
    <row r="23" spans="12:17">
      <c r="L23" s="642"/>
      <c r="M23" s="642"/>
      <c r="N23" s="642"/>
      <c r="O23" s="642"/>
      <c r="P23" s="642"/>
      <c r="Q23" s="642"/>
    </row>
    <row r="24" spans="12:17">
      <c r="L24" s="642"/>
      <c r="M24" s="642"/>
      <c r="N24" s="642"/>
      <c r="O24" s="642"/>
      <c r="P24" s="642"/>
      <c r="Q24" s="642"/>
    </row>
    <row r="25" spans="12:17">
      <c r="L25" s="642"/>
      <c r="M25" s="642"/>
      <c r="N25" s="642"/>
      <c r="O25" s="642"/>
      <c r="P25" s="642"/>
      <c r="Q25" s="642"/>
    </row>
    <row r="26" spans="12:17">
      <c r="L26" s="642"/>
      <c r="M26" s="642"/>
      <c r="N26" s="642"/>
      <c r="O26" s="642"/>
      <c r="P26" s="642"/>
      <c r="Q26" s="642"/>
    </row>
    <row r="27" spans="12:17">
      <c r="L27" s="642"/>
      <c r="M27" s="642"/>
      <c r="N27" s="642"/>
      <c r="O27" s="642"/>
      <c r="P27" s="642"/>
      <c r="Q27" s="642"/>
    </row>
    <row r="28" spans="12:17">
      <c r="L28" s="642"/>
      <c r="M28" s="642"/>
      <c r="N28" s="642"/>
      <c r="O28" s="642"/>
      <c r="P28" s="642"/>
      <c r="Q28" s="642"/>
    </row>
    <row r="29" spans="12:17">
      <c r="L29" s="642"/>
      <c r="M29" s="642"/>
      <c r="N29" s="642"/>
      <c r="O29" s="642"/>
      <c r="P29" s="642"/>
      <c r="Q29" s="642"/>
    </row>
    <row r="30" spans="12:17">
      <c r="L30" s="641"/>
      <c r="M30" s="641"/>
      <c r="N30" s="641"/>
      <c r="O30" s="641"/>
      <c r="P30" s="641"/>
      <c r="Q30" s="64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5</vt:i4>
      </vt:variant>
    </vt:vector>
  </HeadingPairs>
  <TitlesOfParts>
    <vt:vector size="27" baseType="lpstr">
      <vt:lpstr>Table 1</vt:lpstr>
      <vt:lpstr>Table 2</vt:lpstr>
      <vt:lpstr>Chart 1</vt:lpstr>
      <vt:lpstr>Chart 2</vt:lpstr>
      <vt:lpstr>Chart 3</vt:lpstr>
      <vt:lpstr>Chart 4</vt:lpstr>
      <vt:lpstr>Chart 5</vt:lpstr>
      <vt:lpstr>Chart 6</vt:lpstr>
      <vt:lpstr>Chart 7</vt:lpstr>
      <vt:lpstr>Chart 8</vt:lpstr>
      <vt:lpstr>Table 3</vt:lpstr>
      <vt:lpstr>Table 4</vt:lpstr>
      <vt:lpstr>Table 5</vt:lpstr>
      <vt:lpstr>Table 6</vt:lpstr>
      <vt:lpstr>cross_country_fiscal</vt:lpstr>
      <vt:lpstr>Nominal BB performance</vt:lpstr>
      <vt:lpstr>GDP_Comparison</vt:lpstr>
      <vt:lpstr>Debt performance</vt:lpstr>
      <vt:lpstr>Requ_EA wo flex</vt:lpstr>
      <vt:lpstr>Requ_EA with flex</vt:lpstr>
      <vt:lpstr>MASTER_TABLE_EC</vt:lpstr>
      <vt:lpstr>Sheet1</vt:lpstr>
      <vt:lpstr>Data_End_Date</vt:lpstr>
      <vt:lpstr>Data_Start_Date</vt:lpstr>
      <vt:lpstr>cross_country_fiscal!Druckbereich</vt:lpstr>
      <vt:lpstr>'Nominal BB performance'!Druckbereich</vt:lpstr>
      <vt:lpstr>'Table 4'!Druckbereich</vt:lpstr>
    </vt:vector>
  </TitlesOfParts>
  <Company>European Central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Bankowski</dc:creator>
  <cp:lastModifiedBy>Winker</cp:lastModifiedBy>
  <cp:lastPrinted>2019-06-26T11:53:10Z</cp:lastPrinted>
  <dcterms:created xsi:type="dcterms:W3CDTF">2010-03-12T12:53:36Z</dcterms:created>
  <dcterms:modified xsi:type="dcterms:W3CDTF">2019-11-10T16:52:29Z</dcterms:modified>
</cp:coreProperties>
</file>